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Michael\Work\AFO - local\ExcelInputs\"/>
    </mc:Choice>
  </mc:AlternateContent>
  <xr:revisionPtr revIDLastSave="0" documentId="13_ncr:1_{F20FFFBE-7879-4A35-B08C-78C0083A14ED}" xr6:coauthVersionLast="47" xr6:coauthVersionMax="47" xr10:uidLastSave="{00000000-0000-0000-0000-000000000000}"/>
  <bookViews>
    <workbookView xWindow="-120" yWindow="-120" windowWidth="29040" windowHeight="15840" firstSheet="1" activeTab="12"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Mach!$B$53</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P116" i="23"/>
  <c r="P133" i="23" s="1"/>
  <c r="P150" i="23" s="1"/>
  <c r="R116" i="23"/>
  <c r="R133" i="23" s="1"/>
  <c r="R150" i="23" s="1"/>
  <c r="K117" i="23"/>
  <c r="K134" i="23" s="1"/>
  <c r="K151" i="23" s="1"/>
  <c r="L117" i="23"/>
  <c r="M117" i="23"/>
  <c r="M134" i="23" s="1"/>
  <c r="M151" i="23" s="1"/>
  <c r="S117" i="23"/>
  <c r="S134" i="23" s="1"/>
  <c r="S151" i="23" s="1"/>
  <c r="K118" i="23"/>
  <c r="K135" i="23" s="1"/>
  <c r="K152" i="23" s="1"/>
  <c r="L118" i="23"/>
  <c r="O118" i="23"/>
  <c r="O135" i="23" s="1"/>
  <c r="O152" i="23" s="1"/>
  <c r="S118" i="23"/>
  <c r="S135" i="23" s="1"/>
  <c r="S152" i="23" s="1"/>
  <c r="L119" i="23"/>
  <c r="M119" i="23"/>
  <c r="M136" i="23" s="1"/>
  <c r="M153" i="23" s="1"/>
  <c r="O119" i="23"/>
  <c r="O136" i="23" s="1"/>
  <c r="O153" i="23" s="1"/>
  <c r="K120" i="23"/>
  <c r="K137" i="23" s="1"/>
  <c r="K154" i="23" s="1"/>
  <c r="M120" i="23"/>
  <c r="M137" i="23" s="1"/>
  <c r="M154" i="23" s="1"/>
  <c r="O120" i="23"/>
  <c r="O137" i="23" s="1"/>
  <c r="O154" i="23" s="1"/>
  <c r="S120" i="23"/>
  <c r="S137" i="23" s="1"/>
  <c r="S154" i="23" s="1"/>
  <c r="K121" i="23"/>
  <c r="K138" i="23" s="1"/>
  <c r="K155" i="23" s="1"/>
  <c r="L121" i="23"/>
  <c r="M121" i="23"/>
  <c r="M138" i="23" s="1"/>
  <c r="M155" i="23" s="1"/>
  <c r="P121" i="23"/>
  <c r="P138" i="23" s="1"/>
  <c r="P155" i="23" s="1"/>
  <c r="T121" i="23"/>
  <c r="T138" i="23" s="1"/>
  <c r="T155" i="23" s="1"/>
  <c r="P125" i="23"/>
  <c r="P142" i="23" s="1"/>
  <c r="Q126" i="23"/>
  <c r="Q143"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L25" i="27" s="1"/>
  <c r="U25" i="17"/>
  <c r="V25" i="17"/>
  <c r="U26" i="17"/>
  <c r="V26" i="17"/>
  <c r="U27" i="17"/>
  <c r="V27" i="17"/>
  <c r="U28" i="17"/>
  <c r="V28" i="17"/>
  <c r="L29" i="27" s="1"/>
  <c r="U29" i="17"/>
  <c r="V29" i="17"/>
  <c r="U30" i="17"/>
  <c r="V30" i="17"/>
  <c r="V31" i="17"/>
  <c r="V21" i="17"/>
  <c r="L21" i="27" s="1"/>
  <c r="U21" i="17"/>
  <c r="L80" i="18" l="1"/>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3"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M24"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O29" i="27" l="1"/>
  <c r="O25" i="27"/>
  <c r="L121" i="18"/>
  <c r="L135" i="18"/>
  <c r="R23" i="27"/>
  <c r="L98" i="18"/>
  <c r="L140" i="18"/>
  <c r="AA24" i="17"/>
  <c r="Q25" i="27" s="1"/>
  <c r="L31" i="17"/>
  <c r="AA31" i="17" s="1"/>
  <c r="O32" i="27"/>
  <c r="Q26" i="27"/>
  <c r="L122" i="18"/>
  <c r="V22" i="17"/>
  <c r="K76" i="18"/>
  <c r="P21" i="9"/>
  <c r="P21" i="27"/>
  <c r="P31" i="27" s="1"/>
  <c r="P23" i="27"/>
  <c r="N27" i="27"/>
  <c r="L138" i="18"/>
  <c r="N30" i="27"/>
  <c r="L120" i="18"/>
  <c r="P28" i="27"/>
  <c r="L97" i="18"/>
  <c r="Q21" i="9"/>
  <c r="Q21" i="27"/>
  <c r="Q29" i="27" s="1"/>
  <c r="N23" i="27"/>
  <c r="O26" i="27"/>
  <c r="N28" i="27"/>
  <c r="R25" i="27"/>
  <c r="AA30" i="17"/>
  <c r="O27" i="27"/>
  <c r="O24" i="27"/>
  <c r="L96" i="18"/>
  <c r="L142" i="18"/>
  <c r="R30" i="27"/>
  <c r="P24" i="27"/>
  <c r="N31" i="27"/>
  <c r="R31" i="27"/>
  <c r="AA29" i="17"/>
  <c r="Q30" i="27" s="1"/>
  <c r="O30" i="27"/>
  <c r="O28" i="27"/>
  <c r="L117" i="18"/>
  <c r="P25" i="27"/>
  <c r="L119" i="18"/>
  <c r="P27" i="27"/>
  <c r="N21" i="9"/>
  <c r="N21" i="27"/>
  <c r="N29" i="27" s="1"/>
  <c r="R21" i="9"/>
  <c r="R21" i="27"/>
  <c r="R27" i="27" s="1"/>
  <c r="R24" i="27"/>
  <c r="R32" i="27"/>
  <c r="AA27" i="17"/>
  <c r="O23" i="27"/>
  <c r="L99" i="18"/>
  <c r="L102" i="18"/>
  <c r="L101" i="18"/>
  <c r="L141" i="18"/>
  <c r="L103" i="18"/>
  <c r="L123" i="18"/>
  <c r="L139" i="18"/>
  <c r="L115" i="18"/>
  <c r="L143" i="18"/>
  <c r="L100" i="18"/>
  <c r="AC22" i="17"/>
  <c r="L136" i="18"/>
  <c r="L95" i="18"/>
  <c r="L130" i="18"/>
  <c r="L129" i="18"/>
  <c r="L126" i="18"/>
  <c r="L118" i="18"/>
  <c r="L75" i="18"/>
  <c r="L76"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L149" i="18" l="1"/>
  <c r="Q28" i="27"/>
  <c r="Q31" i="27"/>
  <c r="Q23" i="27"/>
  <c r="Q32" i="27"/>
  <c r="P29" i="27"/>
  <c r="L151" i="18"/>
  <c r="Q27" i="27"/>
  <c r="R28" i="27"/>
  <c r="L152" i="18"/>
  <c r="Q24" i="27"/>
  <c r="P26" i="27"/>
  <c r="R29" i="27"/>
  <c r="R26" i="27"/>
  <c r="L23" i="27"/>
  <c r="L24" i="27"/>
  <c r="S28" i="27"/>
  <c r="L145" i="18"/>
  <c r="N24" i="27"/>
  <c r="P32" i="27"/>
  <c r="N32" i="27"/>
  <c r="P30" i="27"/>
  <c r="N26" i="27"/>
  <c r="S21" i="9"/>
  <c r="S24" i="27"/>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L158" i="18" l="1"/>
  <c r="T21" i="9"/>
  <c r="T21" i="27"/>
  <c r="T26" i="27" s="1"/>
  <c r="S32" i="27"/>
  <c r="S30" i="27"/>
  <c r="T25" i="27"/>
  <c r="S26" i="27"/>
  <c r="T29" i="27"/>
  <c r="S31" i="27"/>
  <c r="L155" i="18"/>
  <c r="T23" i="27"/>
  <c r="L160" i="18"/>
  <c r="S25" i="27"/>
  <c r="S27" i="27"/>
  <c r="T30"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32" i="27" l="1"/>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83" i="18" l="1"/>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4" i="18" l="1"/>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2" i="18" l="1"/>
  <c r="AL99" i="18"/>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10" i="18" l="1"/>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21" i="18" l="1"/>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V111" i="18" a="1"/>
  <c r="V111" i="18" s="1"/>
  <c r="AD86" i="18" a="1"/>
  <c r="AD86" i="18" s="1"/>
  <c r="AA111" i="18" a="1"/>
  <c r="AA111" i="18" s="1"/>
  <c r="T111" i="18" a="1"/>
  <c r="T111" i="18" s="1"/>
  <c r="Y111" i="18" a="1"/>
  <c r="Y111" i="18" s="1"/>
  <c r="AD111" i="18" a="1"/>
  <c r="AD111" i="18" s="1"/>
  <c r="Q111" i="18" a="1"/>
  <c r="Q111" i="18" s="1"/>
  <c r="U111" i="18" a="1"/>
  <c r="U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F131" i="18" l="1"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3"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<sst xmlns="http://schemas.openxmlformats.org/spreadsheetml/2006/main" count="7481" uniqueCount="1286">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</sst>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58">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17" xfId="0" applyBorder="1"/>
    <xf numFmtId="2" fontId="2" fillId="0" borderId="75" xfId="0" applyNumberFormat="1" applyFont="1" applyBorder="1" applyAlignment="1">
      <alignment horizontal="left"/>
    </xf>
    <xf numFmtId="2" fontId="2" fillId="0" borderId="118"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9"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0"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1"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5" xfId="18" applyNumberFormat="1" applyFont="1" applyBorder="1" applyAlignment="1">
      <alignment horizontal="center" vertical="top"/>
    </xf>
    <xf numFmtId="0" fontId="30" fillId="25" borderId="35" xfId="18" applyBorder="1" applyAlignment="1">
      <alignment horizontal="center" vertical="top"/>
    </xf>
    <xf numFmtId="0" fontId="30" fillId="25" borderId="126"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7"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37" fillId="25" borderId="130"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1" xfId="20" applyFont="1" applyBorder="1" applyAlignment="1">
      <alignment horizontal="center" vertical="top"/>
      <protection locked="0"/>
    </xf>
    <xf numFmtId="0" fontId="25" fillId="26" borderId="20" xfId="19" applyBorder="1">
      <alignment horizontal="center" vertical="top"/>
    </xf>
    <xf numFmtId="1" fontId="34" fillId="27" borderId="131" xfId="20" applyNumberFormat="1" applyBorder="1">
      <alignment vertical="top"/>
      <protection locked="0"/>
    </xf>
    <xf numFmtId="9" fontId="34" fillId="27" borderId="131" xfId="20" applyNumberFormat="1" applyBorder="1">
      <alignment vertical="top"/>
      <protection locked="0"/>
    </xf>
    <xf numFmtId="0" fontId="34" fillId="18" borderId="131" xfId="4" applyNumberFormat="1" applyFont="1" applyBorder="1" applyAlignment="1">
      <alignment vertical="top"/>
      <protection locked="0"/>
    </xf>
    <xf numFmtId="0" fontId="34" fillId="27" borderId="131" xfId="20" applyBorder="1">
      <alignment vertical="top"/>
      <protection locked="0"/>
    </xf>
    <xf numFmtId="9" fontId="34" fillId="27" borderId="132" xfId="8" applyFont="1" applyFill="1" applyBorder="1" applyAlignment="1" applyProtection="1">
      <alignment vertical="top"/>
      <protection locked="0"/>
    </xf>
    <xf numFmtId="15" fontId="30" fillId="25" borderId="80" xfId="18" applyNumberFormat="1" applyBorder="1">
      <alignment vertical="top"/>
    </xf>
    <xf numFmtId="15" fontId="34" fillId="27" borderId="131" xfId="20" applyNumberFormat="1" applyBorder="1">
      <alignment vertical="top"/>
      <protection locked="0"/>
    </xf>
    <xf numFmtId="15" fontId="30" fillId="35" borderId="133"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4" xfId="18" applyBorder="1" applyAlignment="1">
      <alignment horizontal="center" vertical="top"/>
    </xf>
    <xf numFmtId="0" fontId="39" fillId="27" borderId="135" xfId="20" applyFont="1" applyBorder="1" applyAlignment="1">
      <alignment horizontal="center" vertical="top"/>
      <protection locked="0"/>
    </xf>
    <xf numFmtId="1" fontId="40" fillId="25" borderId="134" xfId="18" applyNumberFormat="1" applyFont="1" applyBorder="1" applyAlignment="1">
      <alignment horizontal="left" vertical="top"/>
    </xf>
    <xf numFmtId="0" fontId="30" fillId="25" borderId="134" xfId="18" applyBorder="1">
      <alignment vertical="top"/>
    </xf>
    <xf numFmtId="0" fontId="34" fillId="27" borderId="135" xfId="20" applyBorder="1">
      <alignment vertical="top"/>
      <protection locked="0"/>
    </xf>
    <xf numFmtId="9" fontId="34" fillId="27" borderId="135" xfId="20" applyNumberFormat="1" applyBorder="1">
      <alignment vertical="top"/>
      <protection locked="0"/>
    </xf>
    <xf numFmtId="0" fontId="34" fillId="18" borderId="134" xfId="4" applyNumberFormat="1" applyFont="1" applyBorder="1" applyAlignment="1">
      <alignment vertical="top"/>
      <protection locked="0"/>
    </xf>
    <xf numFmtId="9" fontId="34" fillId="27" borderId="136" xfId="8" applyFont="1" applyFill="1" applyBorder="1" applyAlignment="1" applyProtection="1">
      <alignment vertical="top"/>
      <protection locked="0"/>
    </xf>
    <xf numFmtId="15" fontId="30" fillId="25" borderId="134" xfId="18" applyNumberFormat="1" applyBorder="1">
      <alignment vertical="top"/>
    </xf>
    <xf numFmtId="15" fontId="30" fillId="35" borderId="137" xfId="29" applyNumberFormat="1" applyBorder="1" applyAlignment="1">
      <alignment vertical="top"/>
    </xf>
    <xf numFmtId="9" fontId="34" fillId="18" borderId="131" xfId="4" applyNumberFormat="1" applyFont="1" applyBorder="1" applyAlignment="1">
      <alignment vertical="top"/>
      <protection locked="0"/>
    </xf>
    <xf numFmtId="0" fontId="34" fillId="18" borderId="138" xfId="4" applyNumberFormat="1" applyFont="1" applyBorder="1" applyAlignment="1">
      <alignment vertical="top"/>
      <protection locked="0"/>
    </xf>
    <xf numFmtId="0" fontId="40" fillId="25" borderId="28" xfId="18" applyFont="1" applyAlignment="1">
      <alignment horizontal="left" vertical="top"/>
    </xf>
    <xf numFmtId="0" fontId="40" fillId="25" borderId="134" xfId="18" applyFont="1" applyBorder="1">
      <alignment vertical="top"/>
    </xf>
    <xf numFmtId="1" fontId="34" fillId="18" borderId="134" xfId="4" applyNumberFormat="1" applyFont="1" applyBorder="1" applyAlignment="1">
      <alignment vertical="top"/>
      <protection locked="0"/>
    </xf>
    <xf numFmtId="9" fontId="34" fillId="18" borderId="134" xfId="4" applyNumberFormat="1" applyFont="1" applyBorder="1" applyAlignment="1">
      <alignment vertical="top"/>
      <protection locked="0"/>
    </xf>
    <xf numFmtId="9" fontId="34" fillId="18" borderId="134" xfId="8" applyFont="1" applyFill="1" applyBorder="1" applyAlignment="1" applyProtection="1">
      <alignment vertical="top"/>
      <protection locked="0"/>
    </xf>
    <xf numFmtId="0" fontId="30" fillId="18" borderId="134" xfId="4" applyNumberFormat="1" applyFont="1" applyBorder="1" applyAlignment="1">
      <alignment vertical="top"/>
      <protection locked="0"/>
    </xf>
    <xf numFmtId="16" fontId="40" fillId="25" borderId="134"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2"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3"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4"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1085</v>
      </c>
      <c r="H4" s="14"/>
      <c r="I4" s="14" t="s">
        <v>321</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1086</v>
      </c>
      <c r="I6" s="253" t="s">
        <v>1087</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1045</v>
      </c>
      <c r="H14" s="33"/>
      <c r="I14" s="35" t="s">
        <v>1048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1227</v>
      </c>
      <c r="O15" s="33"/>
      <c r="P15" s="33"/>
      <c r="Q15" s="33"/>
      <c r="R15" s="35" t="s">
        <v>1228</v>
      </c>
      <c r="S15" s="33"/>
      <c r="T15" s="33"/>
      <c r="U15" s="33"/>
      <c r="V15" s="31"/>
      <c r="W15" s="17"/>
      <c r="X15" s="9"/>
      <c r="Y15" s="9"/>
      <c r="Z15" s="9"/>
    </row>
    <row r="16" spans="1:26" customFormat="1" ht="12" customHeight="1" outlineLevel="1" x14ac:dyDescent="0.25">
      <c r="A16" s="7"/>
      <c r="B16" s="8"/>
      <c r="C16" s="18"/>
      <c r="D16" s="18"/>
      <c r="E16" s="18"/>
      <c r="F16" s="27"/>
      <c r="G16" s="33"/>
      <c r="H16" t="s">
        <v>1039</v>
      </c>
      <c r="J16" t="s">
        <v>1046</v>
      </c>
      <c r="K16" s="33"/>
      <c r="L16" t="s">
        <v>1040</v>
      </c>
      <c r="M16" s="33"/>
      <c r="N16" s="33" t="s">
        <v>976</v>
      </c>
      <c r="O16" s="33" t="s">
        <v>977</v>
      </c>
      <c r="P16" s="33" t="s">
        <v>932</v>
      </c>
      <c r="Q16" s="33"/>
      <c r="R16" s="33" t="s">
        <v>976</v>
      </c>
      <c r="S16" s="33" t="s">
        <v>977</v>
      </c>
      <c r="T16" s="33" t="s">
        <v>932</v>
      </c>
      <c r="U16" s="33"/>
      <c r="V16" s="31"/>
      <c r="W16" s="17"/>
      <c r="X16" s="9"/>
      <c r="Y16" s="9"/>
      <c r="Z16" s="9"/>
    </row>
    <row r="17" spans="1:26" customFormat="1" ht="12" customHeight="1" outlineLevel="1" x14ac:dyDescent="0.25">
      <c r="A17" s="7"/>
      <c r="B17" s="8"/>
      <c r="C17" s="18"/>
      <c r="D17" s="18"/>
      <c r="E17" s="18"/>
      <c r="F17" s="27"/>
      <c r="G17" s="33"/>
      <c r="H17" s="499" t="s">
        <v>71</v>
      </c>
      <c r="J17" s="694" t="s">
        <v>74</v>
      </c>
      <c r="K17" s="33"/>
      <c r="L17" s="499"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0" t="s">
        <v>964</v>
      </c>
      <c r="J18" s="695" t="s">
        <v>75</v>
      </c>
      <c r="K18" s="33"/>
      <c r="L18" s="500"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0" t="s">
        <v>69</v>
      </c>
      <c r="J19" s="695" t="s">
        <v>835</v>
      </c>
      <c r="K19" s="33"/>
      <c r="L19" s="500" t="s">
        <v>835</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693"/>
      <c r="J20" s="695" t="s">
        <v>348</v>
      </c>
      <c r="K20" s="33"/>
      <c r="L20" s="500"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0" t="s">
        <v>77</v>
      </c>
      <c r="J21" s="500" t="s">
        <v>349</v>
      </c>
      <c r="K21" s="33"/>
      <c r="L21" s="500" t="s">
        <v>964</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0" t="s">
        <v>78</v>
      </c>
      <c r="J22" s="500" t="s">
        <v>1041</v>
      </c>
      <c r="K22" s="33"/>
      <c r="L22" s="500"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0" t="s">
        <v>72</v>
      </c>
      <c r="J23" s="500" t="s">
        <v>235</v>
      </c>
      <c r="K23" s="33"/>
      <c r="L23" s="500"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0" t="s">
        <v>70</v>
      </c>
      <c r="J24" s="695" t="s">
        <v>350</v>
      </c>
      <c r="K24" s="33"/>
      <c r="L24" s="500"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0" t="s">
        <v>965</v>
      </c>
      <c r="J25" s="695" t="s">
        <v>1160</v>
      </c>
      <c r="K25" s="33"/>
      <c r="L25" s="500" t="s">
        <v>349</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0" t="s">
        <v>227</v>
      </c>
      <c r="J26" s="695" t="s">
        <v>80</v>
      </c>
      <c r="K26" s="33"/>
      <c r="L26" s="500" t="s">
        <v>1041</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0" t="s">
        <v>67</v>
      </c>
      <c r="J27" s="695" t="s">
        <v>351</v>
      </c>
      <c r="K27" s="33"/>
      <c r="L27" s="500" t="s">
        <v>235</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0" t="s">
        <v>967</v>
      </c>
      <c r="J28" s="695" t="s">
        <v>1042</v>
      </c>
      <c r="K28" s="33"/>
      <c r="L28" s="500"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0" t="s">
        <v>79</v>
      </c>
      <c r="J29" s="695" t="s">
        <v>234</v>
      </c>
      <c r="K29" s="33"/>
      <c r="L29" s="500"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0" t="s">
        <v>68</v>
      </c>
      <c r="J30" s="695" t="s">
        <v>352</v>
      </c>
      <c r="K30" s="33"/>
      <c r="L30" s="500" t="s">
        <v>348</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0" t="s">
        <v>963</v>
      </c>
      <c r="J31" s="696" t="s">
        <v>1043</v>
      </c>
      <c r="K31" s="33"/>
      <c r="L31" s="500"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0" t="s">
        <v>76</v>
      </c>
      <c r="J32" s="696" t="s">
        <v>232</v>
      </c>
      <c r="K32" s="33"/>
      <c r="L32" s="500" t="s">
        <v>965</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01" t="s">
        <v>966</v>
      </c>
      <c r="J33" s="696" t="s">
        <v>353</v>
      </c>
      <c r="K33" s="33"/>
      <c r="L33" s="500" t="s">
        <v>227</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696" t="s">
        <v>1044</v>
      </c>
      <c r="K34" s="33"/>
      <c r="L34" s="500"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01" t="s">
        <v>233</v>
      </c>
      <c r="K35" s="33"/>
      <c r="L35" s="500" t="s">
        <v>967</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0" t="s">
        <v>350</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0" t="s">
        <v>1160</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0"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0" t="s">
        <v>351</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0" t="s">
        <v>1042</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0" t="s">
        <v>234</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0" t="s">
        <v>352</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0" t="s">
        <v>1043</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0" t="s">
        <v>232</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0"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0"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0" t="s">
        <v>963</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0" t="s">
        <v>353</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0" t="s">
        <v>1044</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0" t="s">
        <v>233</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0"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01" t="s">
        <v>966</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409</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96</v>
      </c>
      <c r="H67" s="18"/>
      <c r="I67" s="18"/>
      <c r="J67" s="145" t="s">
        <v>111</v>
      </c>
      <c r="K67" s="145"/>
      <c r="L67" s="18"/>
      <c r="M67" s="18"/>
      <c r="N67" s="18" t="s">
        <v>410</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222</v>
      </c>
      <c r="H68" t="s">
        <v>223</v>
      </c>
      <c r="I68" s="35"/>
      <c r="J68" t="s">
        <v>109</v>
      </c>
      <c r="K68" s="206">
        <v>13.59</v>
      </c>
      <c r="L68" s="35"/>
      <c r="M68" s="35"/>
      <c r="N68" s="254">
        <v>40</v>
      </c>
      <c r="O68" s="35" t="s">
        <v>411</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392</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110</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895</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896</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897</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1218</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799</v>
      </c>
      <c r="H89" s="14"/>
      <c r="I89" s="14"/>
      <c r="J89" s="14" t="s">
        <v>268</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800</v>
      </c>
      <c r="J90" s="14" t="s">
        <v>810</v>
      </c>
      <c r="K90" s="14" t="s">
        <v>811</v>
      </c>
      <c r="L90" s="14" t="s">
        <v>1163</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1215</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801</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358</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360</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1109</v>
      </c>
      <c r="K106" s="18"/>
      <c r="L106" s="18"/>
      <c r="M106" s="24"/>
      <c r="N106" s="878" t="s">
        <v>935</v>
      </c>
      <c r="O106" s="25"/>
      <c r="P106" s="736" t="s">
        <v>934</v>
      </c>
      <c r="Q106" s="736"/>
      <c r="R106" s="736"/>
      <c r="S106" s="25"/>
      <c r="T106" s="23" t="s">
        <v>993</v>
      </c>
      <c r="U106" s="23"/>
      <c r="V106" s="736" t="s">
        <v>934</v>
      </c>
      <c r="W106" s="736"/>
      <c r="X106" s="736"/>
      <c r="Y106" s="25"/>
      <c r="Z106" s="23" t="s">
        <v>993</v>
      </c>
      <c r="AA106" s="23"/>
      <c r="AB106" s="23" t="s">
        <v>1234</v>
      </c>
      <c r="AC106" s="23"/>
      <c r="AD106" s="23"/>
      <c r="AE106" s="135" t="s">
        <v>1231</v>
      </c>
      <c r="AF106" s="23"/>
      <c r="AG106" s="17"/>
      <c r="AH106" s="9"/>
      <c r="AI106" s="9"/>
      <c r="AJ106" s="9"/>
    </row>
    <row r="107" spans="1:36" customFormat="1" ht="12" customHeight="1" outlineLevel="1" x14ac:dyDescent="0.25">
      <c r="A107" s="7"/>
      <c r="B107" s="8"/>
      <c r="C107" s="18"/>
      <c r="D107" s="18"/>
      <c r="E107" s="18"/>
      <c r="F107" s="18"/>
      <c r="G107" s="201" t="s">
        <v>933</v>
      </c>
      <c r="H107" s="201"/>
      <c r="I107" s="201"/>
      <c r="J107" s="23" t="s">
        <v>1120</v>
      </c>
      <c r="K107" s="18"/>
      <c r="L107" s="24" t="s">
        <v>359</v>
      </c>
      <c r="M107" s="24" t="s">
        <v>361</v>
      </c>
      <c r="N107" s="879"/>
      <c r="O107" s="25"/>
      <c r="P107" s="25" t="s">
        <v>976</v>
      </c>
      <c r="Q107" s="25" t="s">
        <v>977</v>
      </c>
      <c r="R107" s="25" t="s">
        <v>932</v>
      </c>
      <c r="S107" s="25"/>
      <c r="T107" s="23"/>
      <c r="U107" s="23"/>
      <c r="V107" s="25" t="s">
        <v>976</v>
      </c>
      <c r="W107" s="25" t="s">
        <v>977</v>
      </c>
      <c r="X107" s="25" t="s">
        <v>932</v>
      </c>
      <c r="Y107" s="25"/>
      <c r="Z107" s="23"/>
      <c r="AA107" s="23"/>
      <c r="AB107" s="23" t="s">
        <v>1232</v>
      </c>
      <c r="AC107" s="23" t="s">
        <v>1233</v>
      </c>
      <c r="AD107" s="23"/>
      <c r="AE107" s="23" t="s">
        <v>1229</v>
      </c>
      <c r="AF107" s="23" t="s">
        <v>1230</v>
      </c>
      <c r="AG107" s="17"/>
      <c r="AH107" s="9"/>
      <c r="AI107" s="9"/>
      <c r="AJ107" s="9"/>
    </row>
    <row r="108" spans="1:36" customFormat="1" ht="12" customHeight="1" outlineLevel="1" x14ac:dyDescent="0.25">
      <c r="A108" s="7"/>
      <c r="B108" s="8"/>
      <c r="C108" s="18"/>
      <c r="D108" s="18"/>
      <c r="E108" s="18"/>
      <c r="F108" s="27"/>
      <c r="G108" s="208" t="b">
        <v>1</v>
      </c>
      <c r="J108" s="164" t="s">
        <v>1110</v>
      </c>
      <c r="K108" s="502" t="s">
        <v>833</v>
      </c>
      <c r="L108" s="207">
        <v>1</v>
      </c>
      <c r="M108" s="767" t="b">
        <f>NOT(OR(M109:M117))</f>
        <v>1</v>
      </c>
      <c r="N108" s="762">
        <f>V108</f>
        <v>105</v>
      </c>
      <c r="O108" s="167"/>
      <c r="P108" s="765">
        <f>MIN($T$108:$T$117)</f>
        <v>43572</v>
      </c>
      <c r="Q108" s="765">
        <f>Periods!$K$22</f>
        <v>43593</v>
      </c>
      <c r="R108" s="577">
        <v>43753</v>
      </c>
      <c r="S108" s="33"/>
      <c r="T108" s="763">
        <f>Periods!$F$22</f>
        <v>43585</v>
      </c>
      <c r="U108" s="33"/>
      <c r="V108" s="758">
        <f>MIN(51,INT((P108 - DATE(YEAR(P108),1,1))/7))*7</f>
        <v>105</v>
      </c>
      <c r="W108" s="758">
        <f t="shared" ref="W108:Z117" si="0">MIN(51,INT((Q108 - DATE(YEAR(Q108),1,1))/7))*7</f>
        <v>126</v>
      </c>
      <c r="X108" s="758">
        <f t="shared" si="0"/>
        <v>287</v>
      </c>
      <c r="Y108" s="33"/>
      <c r="Z108" s="758">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1111</v>
      </c>
      <c r="K109" s="503" t="s">
        <v>406</v>
      </c>
      <c r="L109" s="207">
        <v>0.24</v>
      </c>
      <c r="M109" s="208" t="b">
        <v>0</v>
      </c>
      <c r="N109" s="762">
        <f>V109</f>
        <v>105</v>
      </c>
      <c r="O109" s="167"/>
      <c r="P109" s="765">
        <f t="shared" ref="P109:P117" si="1">MIN($T$108:$T$117)</f>
        <v>43572</v>
      </c>
      <c r="Q109" s="765">
        <f t="shared" ref="Q109:Q117" si="2">Q108</f>
        <v>43593</v>
      </c>
      <c r="R109" s="577">
        <v>43753</v>
      </c>
      <c r="S109" s="33"/>
      <c r="T109" s="763">
        <f>Periods!$G$21</f>
        <v>43572</v>
      </c>
      <c r="U109" s="33"/>
      <c r="V109" s="758">
        <f t="shared" ref="V109:V117" si="3">MIN(51,INT((P109 - DATE(YEAR(P109),1,1))/7))*7</f>
        <v>105</v>
      </c>
      <c r="W109" s="758">
        <f t="shared" ref="W109:W117" si="4">MIN(51,INT((Q109 - DATE(YEAR(Q109),1,1))/7))*7</f>
        <v>126</v>
      </c>
      <c r="X109" s="758">
        <f t="shared" ref="X109:X117" si="5">MIN(51,INT((R109 - DATE(YEAR(R109),1,1))/7))*7</f>
        <v>287</v>
      </c>
      <c r="Y109" s="33"/>
      <c r="Z109" s="758">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931</v>
      </c>
      <c r="J110" s="164" t="s">
        <v>1112</v>
      </c>
      <c r="K110" s="503" t="s">
        <v>802</v>
      </c>
      <c r="L110" s="207">
        <v>0.2</v>
      </c>
      <c r="M110" s="208" t="b">
        <v>0</v>
      </c>
      <c r="N110" s="762">
        <f>X110</f>
        <v>287</v>
      </c>
      <c r="O110" s="167"/>
      <c r="P110" s="765">
        <f t="shared" si="1"/>
        <v>43572</v>
      </c>
      <c r="Q110" s="765">
        <f t="shared" si="2"/>
        <v>43593</v>
      </c>
      <c r="R110" s="577">
        <v>43753</v>
      </c>
      <c r="S110" s="33"/>
      <c r="T110" s="764">
        <f t="shared" ref="T110:T117" si="8">T109</f>
        <v>43572</v>
      </c>
      <c r="U110" s="33"/>
      <c r="V110" s="758">
        <f t="shared" si="3"/>
        <v>105</v>
      </c>
      <c r="W110" s="758">
        <f t="shared" si="4"/>
        <v>126</v>
      </c>
      <c r="X110" s="758">
        <f t="shared" si="5"/>
        <v>287</v>
      </c>
      <c r="Y110" s="33"/>
      <c r="Z110" s="758">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1113</v>
      </c>
      <c r="K111" s="503" t="s">
        <v>803</v>
      </c>
      <c r="L111" s="207">
        <v>0.08</v>
      </c>
      <c r="M111" s="208" t="b">
        <v>0</v>
      </c>
      <c r="N111" s="762">
        <f>W111</f>
        <v>126</v>
      </c>
      <c r="O111" s="167"/>
      <c r="P111" s="765">
        <f t="shared" si="1"/>
        <v>43572</v>
      </c>
      <c r="Q111" s="765">
        <f t="shared" si="2"/>
        <v>43593</v>
      </c>
      <c r="R111" s="577">
        <v>43753</v>
      </c>
      <c r="S111" s="33"/>
      <c r="T111" s="764">
        <f t="shared" si="8"/>
        <v>43572</v>
      </c>
      <c r="U111" s="33"/>
      <c r="V111" s="758">
        <f t="shared" si="3"/>
        <v>105</v>
      </c>
      <c r="W111" s="758">
        <f t="shared" si="4"/>
        <v>126</v>
      </c>
      <c r="X111" s="758">
        <f t="shared" si="5"/>
        <v>287</v>
      </c>
      <c r="Y111" s="33"/>
      <c r="Z111" s="758">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1114</v>
      </c>
      <c r="K112" s="503" t="s">
        <v>804</v>
      </c>
      <c r="L112" s="207">
        <v>0.04</v>
      </c>
      <c r="M112" s="208" t="b">
        <v>0</v>
      </c>
      <c r="N112" s="762">
        <f>X112</f>
        <v>287</v>
      </c>
      <c r="O112" s="167"/>
      <c r="P112" s="765">
        <f t="shared" si="1"/>
        <v>43572</v>
      </c>
      <c r="Q112" s="765">
        <f t="shared" si="2"/>
        <v>43593</v>
      </c>
      <c r="R112" s="577">
        <v>43753</v>
      </c>
      <c r="S112" s="33"/>
      <c r="T112" s="764">
        <f t="shared" si="8"/>
        <v>43572</v>
      </c>
      <c r="U112" s="33"/>
      <c r="V112" s="758">
        <f t="shared" si="3"/>
        <v>105</v>
      </c>
      <c r="W112" s="758">
        <f t="shared" si="4"/>
        <v>126</v>
      </c>
      <c r="X112" s="758">
        <f t="shared" si="5"/>
        <v>287</v>
      </c>
      <c r="Y112" s="33"/>
      <c r="Z112" s="758">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973</v>
      </c>
      <c r="J113" s="164" t="s">
        <v>1115</v>
      </c>
      <c r="K113" s="503" t="s">
        <v>805</v>
      </c>
      <c r="L113" s="207">
        <v>0.14000000000000001</v>
      </c>
      <c r="M113" s="208" t="b">
        <v>0</v>
      </c>
      <c r="N113" s="762">
        <f>V113</f>
        <v>105</v>
      </c>
      <c r="O113" s="167"/>
      <c r="P113" s="765">
        <f t="shared" si="1"/>
        <v>43572</v>
      </c>
      <c r="Q113" s="765">
        <f t="shared" si="2"/>
        <v>43593</v>
      </c>
      <c r="R113" s="577">
        <v>43753</v>
      </c>
      <c r="S113" s="33"/>
      <c r="T113" s="763">
        <f>Periods!$K$22</f>
        <v>43593</v>
      </c>
      <c r="U113" s="33"/>
      <c r="V113" s="758">
        <f t="shared" si="3"/>
        <v>105</v>
      </c>
      <c r="W113" s="758">
        <f t="shared" si="4"/>
        <v>126</v>
      </c>
      <c r="X113" s="758">
        <f t="shared" si="5"/>
        <v>287</v>
      </c>
      <c r="Y113" s="33"/>
      <c r="Z113" s="758">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1116</v>
      </c>
      <c r="K114" s="503" t="s">
        <v>806</v>
      </c>
      <c r="L114" s="207">
        <v>0.16</v>
      </c>
      <c r="M114" s="208" t="b">
        <v>0</v>
      </c>
      <c r="N114" s="762">
        <f>X114</f>
        <v>287</v>
      </c>
      <c r="O114" s="167"/>
      <c r="P114" s="765">
        <f t="shared" si="1"/>
        <v>43572</v>
      </c>
      <c r="Q114" s="765">
        <f t="shared" si="2"/>
        <v>43593</v>
      </c>
      <c r="R114" s="577">
        <v>43753</v>
      </c>
      <c r="S114" s="33"/>
      <c r="T114" s="764">
        <f>T113</f>
        <v>43593</v>
      </c>
      <c r="U114" s="33"/>
      <c r="V114" s="758">
        <f t="shared" si="3"/>
        <v>105</v>
      </c>
      <c r="W114" s="758">
        <f t="shared" si="4"/>
        <v>126</v>
      </c>
      <c r="X114" s="758">
        <f t="shared" si="5"/>
        <v>287</v>
      </c>
      <c r="Y114" s="33"/>
      <c r="Z114" s="758">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1117</v>
      </c>
      <c r="K115" s="503" t="s">
        <v>807</v>
      </c>
      <c r="L115" s="207">
        <v>0.04</v>
      </c>
      <c r="M115" s="208" t="b">
        <v>0</v>
      </c>
      <c r="N115" s="762">
        <f>W115</f>
        <v>126</v>
      </c>
      <c r="O115" s="167"/>
      <c r="P115" s="765">
        <f t="shared" si="1"/>
        <v>43572</v>
      </c>
      <c r="Q115" s="765">
        <f t="shared" si="2"/>
        <v>43593</v>
      </c>
      <c r="R115" s="577">
        <v>43753</v>
      </c>
      <c r="S115" s="33"/>
      <c r="T115" s="763">
        <f>Periods!$M$23</f>
        <v>43614</v>
      </c>
      <c r="U115" s="33"/>
      <c r="V115" s="758">
        <f t="shared" si="3"/>
        <v>105</v>
      </c>
      <c r="W115" s="758">
        <f t="shared" si="4"/>
        <v>126</v>
      </c>
      <c r="X115" s="758">
        <f t="shared" si="5"/>
        <v>287</v>
      </c>
      <c r="Y115" s="33"/>
      <c r="Z115" s="758">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1118</v>
      </c>
      <c r="K116" s="503" t="s">
        <v>808</v>
      </c>
      <c r="L116" s="207">
        <v>0.1</v>
      </c>
      <c r="M116" s="208" t="b">
        <v>0</v>
      </c>
      <c r="N116" s="762">
        <f>X116</f>
        <v>287</v>
      </c>
      <c r="O116" s="167"/>
      <c r="P116" s="765">
        <f t="shared" si="1"/>
        <v>43572</v>
      </c>
      <c r="Q116" s="765">
        <f t="shared" si="2"/>
        <v>43593</v>
      </c>
      <c r="R116" s="577">
        <v>43753</v>
      </c>
      <c r="S116" s="33"/>
      <c r="T116" s="764">
        <f t="shared" si="8"/>
        <v>43614</v>
      </c>
      <c r="U116" s="33"/>
      <c r="V116" s="758">
        <f t="shared" si="3"/>
        <v>105</v>
      </c>
      <c r="W116" s="758">
        <f t="shared" si="4"/>
        <v>126</v>
      </c>
      <c r="X116" s="758">
        <f t="shared" si="5"/>
        <v>287</v>
      </c>
      <c r="Y116" s="33"/>
      <c r="Z116" s="758">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6" t="s">
        <v>1119</v>
      </c>
      <c r="K117" s="504" t="s">
        <v>809</v>
      </c>
      <c r="L117" s="207">
        <v>0</v>
      </c>
      <c r="M117" s="208" t="b">
        <v>0</v>
      </c>
      <c r="N117" s="762">
        <f>X117</f>
        <v>287</v>
      </c>
      <c r="O117" s="167"/>
      <c r="P117" s="765">
        <f t="shared" si="1"/>
        <v>43572</v>
      </c>
      <c r="Q117" s="765">
        <f t="shared" si="2"/>
        <v>43593</v>
      </c>
      <c r="R117" s="577">
        <v>43753</v>
      </c>
      <c r="S117" s="33"/>
      <c r="T117" s="764">
        <f t="shared" si="8"/>
        <v>43614</v>
      </c>
      <c r="U117" s="33"/>
      <c r="V117" s="758">
        <f t="shared" si="3"/>
        <v>105</v>
      </c>
      <c r="W117" s="758">
        <f t="shared" si="4"/>
        <v>126</v>
      </c>
      <c r="X117" s="758">
        <f t="shared" si="5"/>
        <v>287</v>
      </c>
      <c r="Y117" s="33"/>
      <c r="Z117" s="758">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930</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287</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277</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278</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280</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279</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282</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1264</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1266</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1267</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283</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284</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285</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286</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236</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287</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288</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289</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290</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291</v>
      </c>
      <c r="K10" s="24" t="s">
        <v>292</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296</v>
      </c>
      <c r="K13" s="30" t="s">
        <v>297</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298</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299</v>
      </c>
      <c r="J15" s="211">
        <v>4760</v>
      </c>
      <c r="K15" s="211">
        <v>6752</v>
      </c>
      <c r="L15" s="35" t="s">
        <v>281</v>
      </c>
      <c r="M15" s="35" t="s">
        <v>295</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300</v>
      </c>
      <c r="J16" s="211">
        <v>30</v>
      </c>
      <c r="K16" s="211">
        <v>30</v>
      </c>
      <c r="L16" s="35" t="s">
        <v>293</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301</v>
      </c>
      <c r="J17" s="5">
        <f>J15/EXP(J16*LN(1.2))</f>
        <v>20.052548309496157</v>
      </c>
      <c r="K17" s="5">
        <f>K15/EXP(K16*LN(1.2))</f>
        <v>28.444287013806314</v>
      </c>
      <c r="L17" s="35" t="s">
        <v>281</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236</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1261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1262</v>
      </c>
      <c r="L31" s="30"/>
      <c r="N31" t="s">
        <v>1263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299</v>
      </c>
      <c r="K32" s="211">
        <v>15000</v>
      </c>
      <c r="L32" s="35" t="s">
        <v>281</v>
      </c>
      <c r="M32" s="35"/>
      <c r="N32" s="82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300</v>
      </c>
      <c r="K33" s="211">
        <v>30</v>
      </c>
      <c r="L33" s="35" t="s">
        <v>293</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301</v>
      </c>
      <c r="K34" s="5">
        <f>K32/EXP(K33*LN(1.2))</f>
        <v>63.190803496311425</v>
      </c>
      <c r="L34" s="35" t="s">
        <v>281</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294</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302</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99</v>
      </c>
      <c r="K49" s="754">
        <f>MIN(364,INT((L49 - DATE(YEAR(L49),1,1))))</f>
        <v>353</v>
      </c>
      <c r="L49" s="75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303</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304</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305</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306</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307</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308</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296</v>
      </c>
      <c r="I67" s="180" t="s">
        <v>297</v>
      </c>
      <c r="J67" s="180"/>
      <c r="K67" s="180"/>
      <c r="L67" s="180"/>
      <c r="M67" s="180"/>
      <c r="W67" s="17"/>
      <c r="X67" s="9"/>
      <c r="Y67" s="9"/>
      <c r="Z67" s="9"/>
    </row>
    <row r="68" spans="1:26" ht="12.75" customHeight="1" outlineLevel="1" x14ac:dyDescent="0.25">
      <c r="A68" s="171"/>
      <c r="B68" s="8"/>
      <c r="C68" s="18"/>
      <c r="D68" s="18"/>
      <c r="E68" s="18"/>
      <c r="F68" s="27"/>
      <c r="G68" s="191" t="s">
        <v>319</v>
      </c>
      <c r="H68" s="213">
        <v>0.1</v>
      </c>
      <c r="I68" s="213">
        <v>0.2</v>
      </c>
      <c r="J68" s="180" t="s">
        <v>309</v>
      </c>
      <c r="K68" s="215">
        <f>H68*60</f>
        <v>6</v>
      </c>
      <c r="L68" s="215">
        <f>I68*60</f>
        <v>12</v>
      </c>
      <c r="M68" s="180" t="s">
        <v>310</v>
      </c>
      <c r="Q68" s="180"/>
      <c r="R68" s="180"/>
      <c r="S68" s="180"/>
      <c r="T68" s="180"/>
      <c r="U68" s="180"/>
      <c r="V68" s="181"/>
      <c r="W68" s="17"/>
      <c r="X68" s="9"/>
      <c r="Y68" s="9"/>
      <c r="Z68" s="9"/>
    </row>
    <row r="69" spans="1:26" ht="12.75" customHeight="1" outlineLevel="1" x14ac:dyDescent="0.25">
      <c r="A69" s="171"/>
      <c r="B69" s="8"/>
      <c r="C69" s="18"/>
      <c r="D69" s="18"/>
      <c r="E69" s="18"/>
      <c r="F69" s="27"/>
      <c r="G69" s="191" t="s">
        <v>320</v>
      </c>
      <c r="H69" s="213">
        <v>0.1</v>
      </c>
      <c r="I69" s="213">
        <v>0.1</v>
      </c>
      <c r="J69" s="180" t="s">
        <v>311</v>
      </c>
      <c r="K69" s="215">
        <f>H69*60</f>
        <v>6</v>
      </c>
      <c r="L69" s="215">
        <f>I69*60</f>
        <v>6</v>
      </c>
      <c r="M69" s="180" t="s">
        <v>310</v>
      </c>
      <c r="Q69" s="180"/>
      <c r="R69" s="180"/>
      <c r="S69" s="180"/>
      <c r="T69" s="180"/>
      <c r="U69" s="180"/>
      <c r="V69" s="181"/>
      <c r="W69" s="17"/>
      <c r="X69" s="9"/>
      <c r="Y69" s="9"/>
      <c r="Z69" s="9"/>
    </row>
    <row r="70" spans="1:26" ht="12.75" customHeight="1" outlineLevel="1" x14ac:dyDescent="0.25">
      <c r="A70" s="171"/>
      <c r="B70" s="8"/>
      <c r="C70" s="18"/>
      <c r="D70" s="18"/>
      <c r="E70" s="18"/>
      <c r="F70" s="27"/>
      <c r="G70" s="191" t="s">
        <v>298</v>
      </c>
      <c r="H70" s="213">
        <v>2</v>
      </c>
      <c r="I70" s="213">
        <v>2</v>
      </c>
      <c r="J70" s="180" t="s">
        <v>312</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313</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315</v>
      </c>
      <c r="O72" s="183"/>
      <c r="P72" s="183"/>
      <c r="Q72" s="180" t="s">
        <v>321</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314</v>
      </c>
      <c r="K74" s="183"/>
      <c r="L74" s="183"/>
      <c r="M74" s="183"/>
      <c r="N74" s="183" t="s">
        <v>273</v>
      </c>
      <c r="O74" s="216">
        <v>0.2</v>
      </c>
      <c r="P74" s="188" t="s">
        <v>316</v>
      </c>
      <c r="Q74" s="218">
        <f>O74*60</f>
        <v>12</v>
      </c>
      <c r="R74" s="183" t="s">
        <v>310</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317</v>
      </c>
      <c r="O75" s="217">
        <v>2</v>
      </c>
      <c r="P75" s="188" t="s">
        <v>318</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296</v>
      </c>
      <c r="J77" s="182" t="s">
        <v>297</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99</v>
      </c>
      <c r="H78" t="s">
        <v>1150</v>
      </c>
      <c r="I78" s="182" t="s">
        <v>325</v>
      </c>
      <c r="J78" s="182" t="s">
        <v>322</v>
      </c>
      <c r="M78" s="183"/>
      <c r="N78" s="183" t="s">
        <v>1150</v>
      </c>
      <c r="O78" s="183" t="s">
        <v>323</v>
      </c>
      <c r="P78" s="189" t="s">
        <v>324</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568"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363</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337</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972</v>
      </c>
      <c r="H31" s="754">
        <f>MIN(364,INT((I31 - DATE(YEAR(I31),1,1))))</f>
        <v>348</v>
      </c>
      <c r="I31" s="760">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970</v>
      </c>
      <c r="H33" s="76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971</v>
      </c>
      <c r="H34" s="76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995</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777</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107</v>
      </c>
      <c r="I38" s="754">
        <f>MIN(364,INT((J38 - DATE(YEAR(J38),1,1))))</f>
        <v>106</v>
      </c>
      <c r="J38" s="756">
        <f>MIN(i_break_date)</f>
        <v>43572</v>
      </c>
      <c r="K38" s="73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338</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108</v>
      </c>
      <c r="I42" s="36" t="s">
        <v>833</v>
      </c>
      <c r="J42" s="36" t="s">
        <v>406</v>
      </c>
      <c r="K42" s="27" t="s">
        <v>802</v>
      </c>
      <c r="L42" s="27" t="s">
        <v>803</v>
      </c>
      <c r="M42" s="27" t="s">
        <v>804</v>
      </c>
      <c r="N42" s="36" t="s">
        <v>805</v>
      </c>
      <c r="O42" s="36" t="s">
        <v>806</v>
      </c>
      <c r="P42" s="36" t="s">
        <v>807</v>
      </c>
      <c r="Q42" s="36" t="s">
        <v>808</v>
      </c>
      <c r="R42" s="36" t="s">
        <v>809</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General!H17</f>
        <v>b</v>
      </c>
      <c r="I43" s="759">
        <v>20</v>
      </c>
      <c r="J43" s="759">
        <v>20</v>
      </c>
      <c r="K43" s="759">
        <v>20</v>
      </c>
      <c r="L43" s="759">
        <v>20</v>
      </c>
      <c r="M43" s="759">
        <v>20</v>
      </c>
      <c r="N43" s="759">
        <v>20</v>
      </c>
      <c r="O43" s="759">
        <v>20</v>
      </c>
      <c r="P43" s="759">
        <v>20</v>
      </c>
      <c r="Q43" s="759">
        <v>20</v>
      </c>
      <c r="R43" s="75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General!H18</f>
        <v>bd</v>
      </c>
      <c r="I44" s="759">
        <v>20</v>
      </c>
      <c r="J44" s="759">
        <v>20</v>
      </c>
      <c r="K44" s="759">
        <v>20</v>
      </c>
      <c r="L44" s="759">
        <v>20</v>
      </c>
      <c r="M44" s="759">
        <v>20</v>
      </c>
      <c r="N44" s="759">
        <v>20</v>
      </c>
      <c r="O44" s="759">
        <v>20</v>
      </c>
      <c r="P44" s="759">
        <v>20</v>
      </c>
      <c r="Q44" s="759">
        <v>20</v>
      </c>
      <c r="R44" s="75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General!H19</f>
        <v>f</v>
      </c>
      <c r="I45" s="759">
        <v>25</v>
      </c>
      <c r="J45" s="759">
        <v>25</v>
      </c>
      <c r="K45" s="759">
        <v>25</v>
      </c>
      <c r="L45" s="759">
        <v>25</v>
      </c>
      <c r="M45" s="759">
        <v>25</v>
      </c>
      <c r="N45" s="759">
        <v>25</v>
      </c>
      <c r="O45" s="759">
        <v>25</v>
      </c>
      <c r="P45" s="759">
        <v>25</v>
      </c>
      <c r="Q45" s="759">
        <v>25</v>
      </c>
      <c r="R45" s="75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General!H20</f>
        <v>h</v>
      </c>
      <c r="I46" s="759">
        <v>25</v>
      </c>
      <c r="J46" s="759">
        <v>25</v>
      </c>
      <c r="K46" s="759">
        <v>25</v>
      </c>
      <c r="L46" s="759">
        <v>25</v>
      </c>
      <c r="M46" s="759">
        <v>25</v>
      </c>
      <c r="N46" s="759">
        <v>25</v>
      </c>
      <c r="O46" s="759">
        <v>25</v>
      </c>
      <c r="P46" s="759">
        <v>25</v>
      </c>
      <c r="Q46" s="759">
        <v>25</v>
      </c>
      <c r="R46" s="75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General!H21</f>
        <v>i</v>
      </c>
      <c r="I47" s="759">
        <v>25</v>
      </c>
      <c r="J47" s="759">
        <v>25</v>
      </c>
      <c r="K47" s="759">
        <v>25</v>
      </c>
      <c r="L47" s="759">
        <v>25</v>
      </c>
      <c r="M47" s="759">
        <v>25</v>
      </c>
      <c r="N47" s="759">
        <v>25</v>
      </c>
      <c r="O47" s="759">
        <v>25</v>
      </c>
      <c r="P47" s="759">
        <v>25</v>
      </c>
      <c r="Q47" s="759">
        <v>25</v>
      </c>
      <c r="R47" s="75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General!H22</f>
        <v>k</v>
      </c>
      <c r="I48" s="759">
        <v>25</v>
      </c>
      <c r="J48" s="759">
        <v>25</v>
      </c>
      <c r="K48" s="759">
        <v>25</v>
      </c>
      <c r="L48" s="759">
        <v>25</v>
      </c>
      <c r="M48" s="759">
        <v>25</v>
      </c>
      <c r="N48" s="759">
        <v>25</v>
      </c>
      <c r="O48" s="759">
        <v>25</v>
      </c>
      <c r="P48" s="759">
        <v>25</v>
      </c>
      <c r="Q48" s="759">
        <v>25</v>
      </c>
      <c r="R48" s="75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General!H23</f>
        <v>l</v>
      </c>
      <c r="I49" s="759">
        <v>25</v>
      </c>
      <c r="J49" s="759">
        <v>25</v>
      </c>
      <c r="K49" s="759">
        <v>25</v>
      </c>
      <c r="L49" s="759">
        <v>25</v>
      </c>
      <c r="M49" s="759">
        <v>25</v>
      </c>
      <c r="N49" s="759">
        <v>25</v>
      </c>
      <c r="O49" s="759">
        <v>25</v>
      </c>
      <c r="P49" s="759">
        <v>25</v>
      </c>
      <c r="Q49" s="759">
        <v>25</v>
      </c>
      <c r="R49" s="75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General!H24</f>
        <v>o</v>
      </c>
      <c r="I50" s="759">
        <v>15</v>
      </c>
      <c r="J50" s="759">
        <v>15</v>
      </c>
      <c r="K50" s="759">
        <v>15</v>
      </c>
      <c r="L50" s="759">
        <v>15</v>
      </c>
      <c r="M50" s="759">
        <v>15</v>
      </c>
      <c r="N50" s="759">
        <v>15</v>
      </c>
      <c r="O50" s="759">
        <v>15</v>
      </c>
      <c r="P50" s="759">
        <v>15</v>
      </c>
      <c r="Q50" s="759">
        <v>15</v>
      </c>
      <c r="R50" s="75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General!H25</f>
        <v>od</v>
      </c>
      <c r="I51" s="759">
        <v>15</v>
      </c>
      <c r="J51" s="759">
        <v>15</v>
      </c>
      <c r="K51" s="759">
        <v>15</v>
      </c>
      <c r="L51" s="759">
        <v>15</v>
      </c>
      <c r="M51" s="759">
        <v>15</v>
      </c>
      <c r="N51" s="759">
        <v>15</v>
      </c>
      <c r="O51" s="759">
        <v>15</v>
      </c>
      <c r="P51" s="759">
        <v>15</v>
      </c>
      <c r="Q51" s="759">
        <v>15</v>
      </c>
      <c r="R51" s="75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General!H26</f>
        <v>of</v>
      </c>
      <c r="I52" s="759">
        <v>25</v>
      </c>
      <c r="J52" s="759">
        <v>25</v>
      </c>
      <c r="K52" s="759">
        <v>25</v>
      </c>
      <c r="L52" s="759">
        <v>25</v>
      </c>
      <c r="M52" s="759">
        <v>25</v>
      </c>
      <c r="N52" s="759">
        <v>25</v>
      </c>
      <c r="O52" s="759">
        <v>25</v>
      </c>
      <c r="P52" s="759">
        <v>25</v>
      </c>
      <c r="Q52" s="759">
        <v>25</v>
      </c>
      <c r="R52" s="75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General!H27</f>
        <v>r</v>
      </c>
      <c r="I53" s="759">
        <v>30</v>
      </c>
      <c r="J53" s="759">
        <v>30</v>
      </c>
      <c r="K53" s="759">
        <v>30</v>
      </c>
      <c r="L53" s="759">
        <v>30</v>
      </c>
      <c r="M53" s="759">
        <v>30</v>
      </c>
      <c r="N53" s="759">
        <v>30</v>
      </c>
      <c r="O53" s="759">
        <v>30</v>
      </c>
      <c r="P53" s="759">
        <v>30</v>
      </c>
      <c r="Q53" s="759">
        <v>30</v>
      </c>
      <c r="R53" s="75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General!H28</f>
        <v>rd</v>
      </c>
      <c r="I54" s="759">
        <v>30</v>
      </c>
      <c r="J54" s="759">
        <v>30</v>
      </c>
      <c r="K54" s="759">
        <v>30</v>
      </c>
      <c r="L54" s="759">
        <v>30</v>
      </c>
      <c r="M54" s="759">
        <v>30</v>
      </c>
      <c r="N54" s="759">
        <v>30</v>
      </c>
      <c r="O54" s="759">
        <v>30</v>
      </c>
      <c r="P54" s="759">
        <v>30</v>
      </c>
      <c r="Q54" s="759">
        <v>30</v>
      </c>
      <c r="R54" s="75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General!H29</f>
        <v>v</v>
      </c>
      <c r="I55" s="759">
        <v>25</v>
      </c>
      <c r="J55" s="759">
        <v>25</v>
      </c>
      <c r="K55" s="759">
        <v>25</v>
      </c>
      <c r="L55" s="759">
        <v>25</v>
      </c>
      <c r="M55" s="759">
        <v>25</v>
      </c>
      <c r="N55" s="759">
        <v>25</v>
      </c>
      <c r="O55" s="759">
        <v>25</v>
      </c>
      <c r="P55" s="759">
        <v>25</v>
      </c>
      <c r="Q55" s="759">
        <v>25</v>
      </c>
      <c r="R55" s="75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General!H30</f>
        <v>w</v>
      </c>
      <c r="I56" s="759">
        <v>25</v>
      </c>
      <c r="J56" s="759">
        <v>25</v>
      </c>
      <c r="K56" s="759">
        <v>25</v>
      </c>
      <c r="L56" s="759">
        <v>25</v>
      </c>
      <c r="M56" s="759">
        <v>25</v>
      </c>
      <c r="N56" s="759">
        <v>25</v>
      </c>
      <c r="O56" s="759">
        <v>25</v>
      </c>
      <c r="P56" s="759">
        <v>25</v>
      </c>
      <c r="Q56" s="759">
        <v>25</v>
      </c>
      <c r="R56" s="75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General!H31</f>
        <v>wd</v>
      </c>
      <c r="I57" s="759">
        <v>25</v>
      </c>
      <c r="J57" s="759">
        <v>25</v>
      </c>
      <c r="K57" s="759">
        <v>25</v>
      </c>
      <c r="L57" s="759">
        <v>25</v>
      </c>
      <c r="M57" s="759">
        <v>25</v>
      </c>
      <c r="N57" s="759">
        <v>25</v>
      </c>
      <c r="O57" s="759">
        <v>25</v>
      </c>
      <c r="P57" s="759">
        <v>25</v>
      </c>
      <c r="Q57" s="759">
        <v>25</v>
      </c>
      <c r="R57" s="75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General!H32</f>
        <v>z</v>
      </c>
      <c r="I58" s="759">
        <v>30</v>
      </c>
      <c r="J58" s="759">
        <v>30</v>
      </c>
      <c r="K58" s="759">
        <v>30</v>
      </c>
      <c r="L58" s="759">
        <v>30</v>
      </c>
      <c r="M58" s="759">
        <v>30</v>
      </c>
      <c r="N58" s="759">
        <v>30</v>
      </c>
      <c r="O58" s="759">
        <v>30</v>
      </c>
      <c r="P58" s="759">
        <v>30</v>
      </c>
      <c r="Q58" s="759">
        <v>30</v>
      </c>
      <c r="R58" s="75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General!H33</f>
        <v>zd</v>
      </c>
      <c r="I59" s="759">
        <v>30</v>
      </c>
      <c r="J59" s="759">
        <v>30</v>
      </c>
      <c r="K59" s="759">
        <v>30</v>
      </c>
      <c r="L59" s="759">
        <v>30</v>
      </c>
      <c r="M59" s="759">
        <v>30</v>
      </c>
      <c r="N59" s="759">
        <v>30</v>
      </c>
      <c r="O59" s="759">
        <v>30</v>
      </c>
      <c r="P59" s="759">
        <v>30</v>
      </c>
      <c r="Q59" s="759">
        <v>30</v>
      </c>
      <c r="R59" s="75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272</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106</v>
      </c>
      <c r="I62" s="36" t="s">
        <v>833</v>
      </c>
      <c r="J62" s="36" t="s">
        <v>406</v>
      </c>
      <c r="K62" s="27" t="s">
        <v>802</v>
      </c>
      <c r="L62" s="27" t="s">
        <v>803</v>
      </c>
      <c r="M62" s="27" t="s">
        <v>804</v>
      </c>
      <c r="N62" s="36" t="s">
        <v>805</v>
      </c>
      <c r="O62" s="36" t="s">
        <v>806</v>
      </c>
      <c r="P62" s="36" t="s">
        <v>807</v>
      </c>
      <c r="Q62" s="36" t="s">
        <v>808</v>
      </c>
      <c r="R62" s="36" t="s">
        <v>809</v>
      </c>
      <c r="S62" s="36"/>
      <c r="T62" s="36" t="s">
        <v>106</v>
      </c>
      <c r="U62" s="36" t="s">
        <v>833</v>
      </c>
      <c r="V62" s="36" t="s">
        <v>406</v>
      </c>
      <c r="W62" s="27" t="s">
        <v>802</v>
      </c>
      <c r="X62" s="27" t="s">
        <v>803</v>
      </c>
      <c r="Y62" s="27" t="s">
        <v>804</v>
      </c>
      <c r="Z62" s="36" t="s">
        <v>805</v>
      </c>
      <c r="AA62" s="36" t="s">
        <v>806</v>
      </c>
      <c r="AB62" s="36" t="s">
        <v>807</v>
      </c>
      <c r="AC62" s="36" t="s">
        <v>808</v>
      </c>
      <c r="AD62" s="36" t="s">
        <v>809</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General!H17</f>
        <v>b</v>
      </c>
      <c r="I63" s="756">
        <v>43804</v>
      </c>
      <c r="J63" s="756">
        <v>43804</v>
      </c>
      <c r="K63" s="756">
        <v>43804</v>
      </c>
      <c r="L63" s="756">
        <v>43804</v>
      </c>
      <c r="M63" s="756">
        <v>43804</v>
      </c>
      <c r="N63" s="756">
        <v>43804</v>
      </c>
      <c r="O63" s="756">
        <v>43804</v>
      </c>
      <c r="P63" s="756">
        <v>43804</v>
      </c>
      <c r="Q63" s="756">
        <v>43804</v>
      </c>
      <c r="R63" s="756">
        <v>43804</v>
      </c>
      <c r="S63" s="36"/>
      <c r="T63" s="677" t="str">
        <f>H63</f>
        <v>b</v>
      </c>
      <c r="U63" s="754">
        <f>MIN(364,INT((I63 - DATE(YEAR(I63),1,1))))</f>
        <v>338</v>
      </c>
      <c r="V63" s="754">
        <f t="shared" ref="V63:AD63" si="0">MIN(364,INT((J63 - DATE(YEAR(J63),1,1))))</f>
        <v>338</v>
      </c>
      <c r="W63" s="754">
        <f t="shared" si="0"/>
        <v>338</v>
      </c>
      <c r="X63" s="754">
        <f t="shared" si="0"/>
        <v>338</v>
      </c>
      <c r="Y63" s="754">
        <f t="shared" si="0"/>
        <v>338</v>
      </c>
      <c r="Z63" s="754">
        <f t="shared" si="0"/>
        <v>338</v>
      </c>
      <c r="AA63" s="754">
        <f t="shared" si="0"/>
        <v>338</v>
      </c>
      <c r="AB63" s="754">
        <f t="shared" si="0"/>
        <v>338</v>
      </c>
      <c r="AC63" s="754">
        <f t="shared" si="0"/>
        <v>338</v>
      </c>
      <c r="AD63" s="75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General!H18</f>
        <v>bd</v>
      </c>
      <c r="I64" s="756">
        <v>43804</v>
      </c>
      <c r="J64" s="756">
        <v>43804</v>
      </c>
      <c r="K64" s="756">
        <v>43804</v>
      </c>
      <c r="L64" s="756">
        <v>43804</v>
      </c>
      <c r="M64" s="756">
        <v>43804</v>
      </c>
      <c r="N64" s="756">
        <v>43804</v>
      </c>
      <c r="O64" s="756">
        <v>43804</v>
      </c>
      <c r="P64" s="756">
        <v>43804</v>
      </c>
      <c r="Q64" s="756">
        <v>43804</v>
      </c>
      <c r="R64" s="756">
        <v>43804</v>
      </c>
      <c r="S64" s="36"/>
      <c r="T64" s="677" t="str">
        <f t="shared" ref="T64:T79" si="1">H64</f>
        <v>bd</v>
      </c>
      <c r="U64" s="754">
        <f t="shared" ref="U64:U79" si="2">MIN(364,INT((I64 - DATE(YEAR(I64),1,1))))</f>
        <v>338</v>
      </c>
      <c r="V64" s="754">
        <f t="shared" ref="V64:V79" si="3">MIN(364,INT((J64 - DATE(YEAR(J64),1,1))))</f>
        <v>338</v>
      </c>
      <c r="W64" s="754">
        <f t="shared" ref="W64:W79" si="4">MIN(364,INT((K64 - DATE(YEAR(K64),1,1))))</f>
        <v>338</v>
      </c>
      <c r="X64" s="754">
        <f t="shared" ref="X64:X79" si="5">MIN(364,INT((L64 - DATE(YEAR(L64),1,1))))</f>
        <v>338</v>
      </c>
      <c r="Y64" s="754">
        <f t="shared" ref="Y64:Y79" si="6">MIN(364,INT((M64 - DATE(YEAR(M64),1,1))))</f>
        <v>338</v>
      </c>
      <c r="Z64" s="754">
        <f t="shared" ref="Z64:Z79" si="7">MIN(364,INT((N64 - DATE(YEAR(N64),1,1))))</f>
        <v>338</v>
      </c>
      <c r="AA64" s="754">
        <f t="shared" ref="AA64:AA79" si="8">MIN(364,INT((O64 - DATE(YEAR(O64),1,1))))</f>
        <v>338</v>
      </c>
      <c r="AB64" s="754">
        <f t="shared" ref="AB64:AB79" si="9">MIN(364,INT((P64 - DATE(YEAR(P64),1,1))))</f>
        <v>338</v>
      </c>
      <c r="AC64" s="754">
        <f t="shared" ref="AC64:AC79" si="10">MIN(364,INT((Q64 - DATE(YEAR(Q64),1,1))))</f>
        <v>338</v>
      </c>
      <c r="AD64" s="75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General!H19</f>
        <v>f</v>
      </c>
      <c r="I65" s="756">
        <v>43804</v>
      </c>
      <c r="J65" s="756">
        <v>43804</v>
      </c>
      <c r="K65" s="756">
        <v>43804</v>
      </c>
      <c r="L65" s="756">
        <v>43804</v>
      </c>
      <c r="M65" s="756">
        <v>43804</v>
      </c>
      <c r="N65" s="756">
        <v>43804</v>
      </c>
      <c r="O65" s="756">
        <v>43804</v>
      </c>
      <c r="P65" s="756">
        <v>43804</v>
      </c>
      <c r="Q65" s="756">
        <v>43804</v>
      </c>
      <c r="R65" s="756">
        <v>43804</v>
      </c>
      <c r="S65" s="36"/>
      <c r="T65" s="677" t="str">
        <f t="shared" si="1"/>
        <v>f</v>
      </c>
      <c r="U65" s="754">
        <f t="shared" si="2"/>
        <v>338</v>
      </c>
      <c r="V65" s="754">
        <f t="shared" si="3"/>
        <v>338</v>
      </c>
      <c r="W65" s="754">
        <f t="shared" si="4"/>
        <v>338</v>
      </c>
      <c r="X65" s="754">
        <f t="shared" si="5"/>
        <v>338</v>
      </c>
      <c r="Y65" s="754">
        <f t="shared" si="6"/>
        <v>338</v>
      </c>
      <c r="Z65" s="754">
        <f t="shared" si="7"/>
        <v>338</v>
      </c>
      <c r="AA65" s="754">
        <f t="shared" si="8"/>
        <v>338</v>
      </c>
      <c r="AB65" s="754">
        <f t="shared" si="9"/>
        <v>338</v>
      </c>
      <c r="AC65" s="754">
        <f t="shared" si="10"/>
        <v>338</v>
      </c>
      <c r="AD65" s="75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General!H20</f>
        <v>h</v>
      </c>
      <c r="I66" s="756">
        <v>43794</v>
      </c>
      <c r="J66" s="756">
        <v>43794</v>
      </c>
      <c r="K66" s="756">
        <v>43794</v>
      </c>
      <c r="L66" s="756">
        <v>43794</v>
      </c>
      <c r="M66" s="756">
        <v>43794</v>
      </c>
      <c r="N66" s="756">
        <v>43794</v>
      </c>
      <c r="O66" s="756">
        <v>43794</v>
      </c>
      <c r="P66" s="756">
        <v>43794</v>
      </c>
      <c r="Q66" s="756">
        <v>43794</v>
      </c>
      <c r="R66" s="756">
        <v>43794</v>
      </c>
      <c r="S66" s="36"/>
      <c r="T66" s="677" t="str">
        <f t="shared" si="1"/>
        <v>h</v>
      </c>
      <c r="U66" s="754">
        <f t="shared" si="2"/>
        <v>328</v>
      </c>
      <c r="V66" s="754">
        <f t="shared" si="3"/>
        <v>328</v>
      </c>
      <c r="W66" s="754">
        <f t="shared" si="4"/>
        <v>328</v>
      </c>
      <c r="X66" s="754">
        <f t="shared" si="5"/>
        <v>328</v>
      </c>
      <c r="Y66" s="754">
        <f t="shared" si="6"/>
        <v>328</v>
      </c>
      <c r="Z66" s="754">
        <f t="shared" si="7"/>
        <v>328</v>
      </c>
      <c r="AA66" s="754">
        <f t="shared" si="8"/>
        <v>328</v>
      </c>
      <c r="AB66" s="754">
        <f t="shared" si="9"/>
        <v>328</v>
      </c>
      <c r="AC66" s="754">
        <f t="shared" si="10"/>
        <v>328</v>
      </c>
      <c r="AD66" s="75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General!H21</f>
        <v>i</v>
      </c>
      <c r="I67" s="756">
        <v>43804</v>
      </c>
      <c r="J67" s="756">
        <v>43804</v>
      </c>
      <c r="K67" s="756">
        <v>43804</v>
      </c>
      <c r="L67" s="756">
        <v>43804</v>
      </c>
      <c r="M67" s="756">
        <v>43804</v>
      </c>
      <c r="N67" s="756">
        <v>43804</v>
      </c>
      <c r="O67" s="756">
        <v>43804</v>
      </c>
      <c r="P67" s="756">
        <v>43804</v>
      </c>
      <c r="Q67" s="756">
        <v>43804</v>
      </c>
      <c r="R67" s="756">
        <v>43804</v>
      </c>
      <c r="S67" s="36"/>
      <c r="T67" s="677" t="str">
        <f t="shared" si="1"/>
        <v>i</v>
      </c>
      <c r="U67" s="754">
        <f t="shared" si="2"/>
        <v>338</v>
      </c>
      <c r="V67" s="754">
        <f t="shared" si="3"/>
        <v>338</v>
      </c>
      <c r="W67" s="754">
        <f t="shared" si="4"/>
        <v>338</v>
      </c>
      <c r="X67" s="754">
        <f t="shared" si="5"/>
        <v>338</v>
      </c>
      <c r="Y67" s="754">
        <f t="shared" si="6"/>
        <v>338</v>
      </c>
      <c r="Z67" s="754">
        <f t="shared" si="7"/>
        <v>338</v>
      </c>
      <c r="AA67" s="754">
        <f t="shared" si="8"/>
        <v>338</v>
      </c>
      <c r="AB67" s="754">
        <f t="shared" si="9"/>
        <v>338</v>
      </c>
      <c r="AC67" s="754">
        <f t="shared" si="10"/>
        <v>338</v>
      </c>
      <c r="AD67" s="75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General!H22</f>
        <v>k</v>
      </c>
      <c r="I68" s="756">
        <v>43804</v>
      </c>
      <c r="J68" s="756">
        <v>43804</v>
      </c>
      <c r="K68" s="756">
        <v>43804</v>
      </c>
      <c r="L68" s="756">
        <v>43804</v>
      </c>
      <c r="M68" s="756">
        <v>43804</v>
      </c>
      <c r="N68" s="756">
        <v>43804</v>
      </c>
      <c r="O68" s="756">
        <v>43804</v>
      </c>
      <c r="P68" s="756">
        <v>43804</v>
      </c>
      <c r="Q68" s="756">
        <v>43804</v>
      </c>
      <c r="R68" s="756">
        <v>43804</v>
      </c>
      <c r="S68" s="36"/>
      <c r="T68" s="677" t="str">
        <f t="shared" si="1"/>
        <v>k</v>
      </c>
      <c r="U68" s="754">
        <f t="shared" si="2"/>
        <v>338</v>
      </c>
      <c r="V68" s="754">
        <f t="shared" si="3"/>
        <v>338</v>
      </c>
      <c r="W68" s="754">
        <f t="shared" si="4"/>
        <v>338</v>
      </c>
      <c r="X68" s="754">
        <f t="shared" si="5"/>
        <v>338</v>
      </c>
      <c r="Y68" s="754">
        <f t="shared" si="6"/>
        <v>338</v>
      </c>
      <c r="Z68" s="754">
        <f t="shared" si="7"/>
        <v>338</v>
      </c>
      <c r="AA68" s="754">
        <f t="shared" si="8"/>
        <v>338</v>
      </c>
      <c r="AB68" s="754">
        <f t="shared" si="9"/>
        <v>338</v>
      </c>
      <c r="AC68" s="754">
        <f t="shared" si="10"/>
        <v>338</v>
      </c>
      <c r="AD68" s="75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General!H23</f>
        <v>l</v>
      </c>
      <c r="I69" s="756">
        <v>43804</v>
      </c>
      <c r="J69" s="756">
        <v>43804</v>
      </c>
      <c r="K69" s="756">
        <v>43804</v>
      </c>
      <c r="L69" s="756">
        <v>43804</v>
      </c>
      <c r="M69" s="756">
        <v>43804</v>
      </c>
      <c r="N69" s="756">
        <v>43804</v>
      </c>
      <c r="O69" s="756">
        <v>43804</v>
      </c>
      <c r="P69" s="756">
        <v>43804</v>
      </c>
      <c r="Q69" s="756">
        <v>43804</v>
      </c>
      <c r="R69" s="756">
        <v>43804</v>
      </c>
      <c r="S69" s="36"/>
      <c r="T69" s="677" t="str">
        <f t="shared" si="1"/>
        <v>l</v>
      </c>
      <c r="U69" s="754">
        <f t="shared" si="2"/>
        <v>338</v>
      </c>
      <c r="V69" s="754">
        <f t="shared" si="3"/>
        <v>338</v>
      </c>
      <c r="W69" s="754">
        <f t="shared" si="4"/>
        <v>338</v>
      </c>
      <c r="X69" s="754">
        <f t="shared" si="5"/>
        <v>338</v>
      </c>
      <c r="Y69" s="754">
        <f t="shared" si="6"/>
        <v>338</v>
      </c>
      <c r="Z69" s="754">
        <f t="shared" si="7"/>
        <v>338</v>
      </c>
      <c r="AA69" s="754">
        <f t="shared" si="8"/>
        <v>338</v>
      </c>
      <c r="AB69" s="754">
        <f t="shared" si="9"/>
        <v>338</v>
      </c>
      <c r="AC69" s="754">
        <f t="shared" si="10"/>
        <v>338</v>
      </c>
      <c r="AD69" s="75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General!H24</f>
        <v>o</v>
      </c>
      <c r="I70" s="756">
        <v>43804</v>
      </c>
      <c r="J70" s="756">
        <v>43804</v>
      </c>
      <c r="K70" s="756">
        <v>43804</v>
      </c>
      <c r="L70" s="756">
        <v>43804</v>
      </c>
      <c r="M70" s="756">
        <v>43804</v>
      </c>
      <c r="N70" s="756">
        <v>43804</v>
      </c>
      <c r="O70" s="756">
        <v>43804</v>
      </c>
      <c r="P70" s="756">
        <v>43804</v>
      </c>
      <c r="Q70" s="756">
        <v>43804</v>
      </c>
      <c r="R70" s="756">
        <v>43804</v>
      </c>
      <c r="S70" s="36"/>
      <c r="T70" s="677" t="str">
        <f t="shared" si="1"/>
        <v>o</v>
      </c>
      <c r="U70" s="754">
        <f t="shared" si="2"/>
        <v>338</v>
      </c>
      <c r="V70" s="754">
        <f t="shared" si="3"/>
        <v>338</v>
      </c>
      <c r="W70" s="754">
        <f t="shared" si="4"/>
        <v>338</v>
      </c>
      <c r="X70" s="754">
        <f t="shared" si="5"/>
        <v>338</v>
      </c>
      <c r="Y70" s="754">
        <f t="shared" si="6"/>
        <v>338</v>
      </c>
      <c r="Z70" s="754">
        <f t="shared" si="7"/>
        <v>338</v>
      </c>
      <c r="AA70" s="754">
        <f t="shared" si="8"/>
        <v>338</v>
      </c>
      <c r="AB70" s="754">
        <f t="shared" si="9"/>
        <v>338</v>
      </c>
      <c r="AC70" s="754">
        <f t="shared" si="10"/>
        <v>338</v>
      </c>
      <c r="AD70" s="75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General!H25</f>
        <v>od</v>
      </c>
      <c r="I71" s="756">
        <v>43804</v>
      </c>
      <c r="J71" s="756">
        <v>43804</v>
      </c>
      <c r="K71" s="756">
        <v>43804</v>
      </c>
      <c r="L71" s="756">
        <v>43804</v>
      </c>
      <c r="M71" s="756">
        <v>43804</v>
      </c>
      <c r="N71" s="756">
        <v>43804</v>
      </c>
      <c r="O71" s="756">
        <v>43804</v>
      </c>
      <c r="P71" s="756">
        <v>43804</v>
      </c>
      <c r="Q71" s="756">
        <v>43804</v>
      </c>
      <c r="R71" s="756">
        <v>43804</v>
      </c>
      <c r="S71" s="36"/>
      <c r="T71" s="677" t="str">
        <f t="shared" si="1"/>
        <v>od</v>
      </c>
      <c r="U71" s="754">
        <f t="shared" si="2"/>
        <v>338</v>
      </c>
      <c r="V71" s="754">
        <f t="shared" si="3"/>
        <v>338</v>
      </c>
      <c r="W71" s="754">
        <f t="shared" si="4"/>
        <v>338</v>
      </c>
      <c r="X71" s="754">
        <f t="shared" si="5"/>
        <v>338</v>
      </c>
      <c r="Y71" s="754">
        <f t="shared" si="6"/>
        <v>338</v>
      </c>
      <c r="Z71" s="754">
        <f t="shared" si="7"/>
        <v>338</v>
      </c>
      <c r="AA71" s="754">
        <f t="shared" si="8"/>
        <v>338</v>
      </c>
      <c r="AB71" s="754">
        <f t="shared" si="9"/>
        <v>338</v>
      </c>
      <c r="AC71" s="754">
        <f t="shared" si="10"/>
        <v>338</v>
      </c>
      <c r="AD71" s="75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General!H26</f>
        <v>of</v>
      </c>
      <c r="I72" s="756">
        <v>43794</v>
      </c>
      <c r="J72" s="756">
        <v>43794</v>
      </c>
      <c r="K72" s="756">
        <v>43794</v>
      </c>
      <c r="L72" s="756">
        <v>43794</v>
      </c>
      <c r="M72" s="756">
        <v>43794</v>
      </c>
      <c r="N72" s="756">
        <v>43794</v>
      </c>
      <c r="O72" s="756">
        <v>43794</v>
      </c>
      <c r="P72" s="756">
        <v>43794</v>
      </c>
      <c r="Q72" s="756">
        <v>43794</v>
      </c>
      <c r="R72" s="756">
        <v>43794</v>
      </c>
      <c r="S72" s="36"/>
      <c r="T72" s="677" t="str">
        <f t="shared" si="1"/>
        <v>of</v>
      </c>
      <c r="U72" s="754">
        <f t="shared" si="2"/>
        <v>328</v>
      </c>
      <c r="V72" s="754">
        <f t="shared" si="3"/>
        <v>328</v>
      </c>
      <c r="W72" s="754">
        <f t="shared" si="4"/>
        <v>328</v>
      </c>
      <c r="X72" s="754">
        <f t="shared" si="5"/>
        <v>328</v>
      </c>
      <c r="Y72" s="754">
        <f t="shared" si="6"/>
        <v>328</v>
      </c>
      <c r="Z72" s="754">
        <f t="shared" si="7"/>
        <v>328</v>
      </c>
      <c r="AA72" s="754">
        <f t="shared" si="8"/>
        <v>328</v>
      </c>
      <c r="AB72" s="754">
        <f t="shared" si="9"/>
        <v>328</v>
      </c>
      <c r="AC72" s="754">
        <f t="shared" si="10"/>
        <v>328</v>
      </c>
      <c r="AD72" s="75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General!H27</f>
        <v>r</v>
      </c>
      <c r="I73" s="756">
        <v>43794</v>
      </c>
      <c r="J73" s="756">
        <v>43794</v>
      </c>
      <c r="K73" s="756">
        <v>43794</v>
      </c>
      <c r="L73" s="756">
        <v>43794</v>
      </c>
      <c r="M73" s="756">
        <v>43794</v>
      </c>
      <c r="N73" s="756">
        <v>43794</v>
      </c>
      <c r="O73" s="756">
        <v>43794</v>
      </c>
      <c r="P73" s="756">
        <v>43794</v>
      </c>
      <c r="Q73" s="756">
        <v>43794</v>
      </c>
      <c r="R73" s="756">
        <v>43794</v>
      </c>
      <c r="S73" s="36"/>
      <c r="T73" s="677" t="str">
        <f t="shared" si="1"/>
        <v>r</v>
      </c>
      <c r="U73" s="754">
        <f t="shared" si="2"/>
        <v>328</v>
      </c>
      <c r="V73" s="754">
        <f t="shared" si="3"/>
        <v>328</v>
      </c>
      <c r="W73" s="754">
        <f t="shared" si="4"/>
        <v>328</v>
      </c>
      <c r="X73" s="754">
        <f t="shared" si="5"/>
        <v>328</v>
      </c>
      <c r="Y73" s="754">
        <f t="shared" si="6"/>
        <v>328</v>
      </c>
      <c r="Z73" s="754">
        <f t="shared" si="7"/>
        <v>328</v>
      </c>
      <c r="AA73" s="754">
        <f t="shared" si="8"/>
        <v>328</v>
      </c>
      <c r="AB73" s="754">
        <f t="shared" si="9"/>
        <v>328</v>
      </c>
      <c r="AC73" s="754">
        <f t="shared" si="10"/>
        <v>328</v>
      </c>
      <c r="AD73" s="75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General!H28</f>
        <v>rd</v>
      </c>
      <c r="I74" s="756">
        <v>43794</v>
      </c>
      <c r="J74" s="756">
        <v>43794</v>
      </c>
      <c r="K74" s="756">
        <v>43794</v>
      </c>
      <c r="L74" s="756">
        <v>43794</v>
      </c>
      <c r="M74" s="756">
        <v>43794</v>
      </c>
      <c r="N74" s="756">
        <v>43794</v>
      </c>
      <c r="O74" s="756">
        <v>43794</v>
      </c>
      <c r="P74" s="756">
        <v>43794</v>
      </c>
      <c r="Q74" s="756">
        <v>43794</v>
      </c>
      <c r="R74" s="756">
        <v>43794</v>
      </c>
      <c r="S74" s="36"/>
      <c r="T74" s="677" t="str">
        <f t="shared" si="1"/>
        <v>rd</v>
      </c>
      <c r="U74" s="754">
        <f t="shared" si="2"/>
        <v>328</v>
      </c>
      <c r="V74" s="754">
        <f t="shared" si="3"/>
        <v>328</v>
      </c>
      <c r="W74" s="754">
        <f t="shared" si="4"/>
        <v>328</v>
      </c>
      <c r="X74" s="754">
        <f t="shared" si="5"/>
        <v>328</v>
      </c>
      <c r="Y74" s="754">
        <f t="shared" si="6"/>
        <v>328</v>
      </c>
      <c r="Z74" s="754">
        <f t="shared" si="7"/>
        <v>328</v>
      </c>
      <c r="AA74" s="754">
        <f t="shared" si="8"/>
        <v>328</v>
      </c>
      <c r="AB74" s="754">
        <f t="shared" si="9"/>
        <v>328</v>
      </c>
      <c r="AC74" s="754">
        <f t="shared" si="10"/>
        <v>328</v>
      </c>
      <c r="AD74" s="75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General!H29</f>
        <v>v</v>
      </c>
      <c r="I75" s="756">
        <v>43804</v>
      </c>
      <c r="J75" s="756">
        <v>43804</v>
      </c>
      <c r="K75" s="756">
        <v>43804</v>
      </c>
      <c r="L75" s="756">
        <v>43804</v>
      </c>
      <c r="M75" s="756">
        <v>43804</v>
      </c>
      <c r="N75" s="756">
        <v>43804</v>
      </c>
      <c r="O75" s="756">
        <v>43804</v>
      </c>
      <c r="P75" s="756">
        <v>43804</v>
      </c>
      <c r="Q75" s="756">
        <v>43804</v>
      </c>
      <c r="R75" s="756">
        <v>43804</v>
      </c>
      <c r="S75" s="36"/>
      <c r="T75" s="677" t="str">
        <f t="shared" si="1"/>
        <v>v</v>
      </c>
      <c r="U75" s="754">
        <f t="shared" si="2"/>
        <v>338</v>
      </c>
      <c r="V75" s="754">
        <f t="shared" si="3"/>
        <v>338</v>
      </c>
      <c r="W75" s="754">
        <f t="shared" si="4"/>
        <v>338</v>
      </c>
      <c r="X75" s="754">
        <f t="shared" si="5"/>
        <v>338</v>
      </c>
      <c r="Y75" s="754">
        <f t="shared" si="6"/>
        <v>338</v>
      </c>
      <c r="Z75" s="754">
        <f t="shared" si="7"/>
        <v>338</v>
      </c>
      <c r="AA75" s="754">
        <f t="shared" si="8"/>
        <v>338</v>
      </c>
      <c r="AB75" s="754">
        <f t="shared" si="9"/>
        <v>338</v>
      </c>
      <c r="AC75" s="754">
        <f t="shared" si="10"/>
        <v>338</v>
      </c>
      <c r="AD75" s="75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General!H30</f>
        <v>w</v>
      </c>
      <c r="I76" s="756">
        <v>43804</v>
      </c>
      <c r="J76" s="756">
        <v>43804</v>
      </c>
      <c r="K76" s="756">
        <v>43804</v>
      </c>
      <c r="L76" s="756">
        <v>43804</v>
      </c>
      <c r="M76" s="756">
        <v>43804</v>
      </c>
      <c r="N76" s="756">
        <v>43804</v>
      </c>
      <c r="O76" s="756">
        <v>43804</v>
      </c>
      <c r="P76" s="756">
        <v>43804</v>
      </c>
      <c r="Q76" s="756">
        <v>43804</v>
      </c>
      <c r="R76" s="756">
        <v>43804</v>
      </c>
      <c r="S76" s="36"/>
      <c r="T76" s="677" t="str">
        <f t="shared" si="1"/>
        <v>w</v>
      </c>
      <c r="U76" s="754">
        <f t="shared" si="2"/>
        <v>338</v>
      </c>
      <c r="V76" s="754">
        <f t="shared" si="3"/>
        <v>338</v>
      </c>
      <c r="W76" s="754">
        <f t="shared" si="4"/>
        <v>338</v>
      </c>
      <c r="X76" s="754">
        <f t="shared" si="5"/>
        <v>338</v>
      </c>
      <c r="Y76" s="754">
        <f t="shared" si="6"/>
        <v>338</v>
      </c>
      <c r="Z76" s="754">
        <f t="shared" si="7"/>
        <v>338</v>
      </c>
      <c r="AA76" s="754">
        <f t="shared" si="8"/>
        <v>338</v>
      </c>
      <c r="AB76" s="754">
        <f t="shared" si="9"/>
        <v>338</v>
      </c>
      <c r="AC76" s="754">
        <f t="shared" si="10"/>
        <v>338</v>
      </c>
      <c r="AD76" s="75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General!H31</f>
        <v>wd</v>
      </c>
      <c r="I77" s="756">
        <v>43804</v>
      </c>
      <c r="J77" s="756">
        <v>43804</v>
      </c>
      <c r="K77" s="756">
        <v>43804</v>
      </c>
      <c r="L77" s="756">
        <v>43804</v>
      </c>
      <c r="M77" s="756">
        <v>43804</v>
      </c>
      <c r="N77" s="756">
        <v>43804</v>
      </c>
      <c r="O77" s="756">
        <v>43804</v>
      </c>
      <c r="P77" s="756">
        <v>43804</v>
      </c>
      <c r="Q77" s="756">
        <v>43804</v>
      </c>
      <c r="R77" s="756">
        <v>43804</v>
      </c>
      <c r="S77" s="36"/>
      <c r="T77" s="677" t="str">
        <f t="shared" si="1"/>
        <v>wd</v>
      </c>
      <c r="U77" s="754">
        <f t="shared" si="2"/>
        <v>338</v>
      </c>
      <c r="V77" s="754">
        <f t="shared" si="3"/>
        <v>338</v>
      </c>
      <c r="W77" s="754">
        <f t="shared" si="4"/>
        <v>338</v>
      </c>
      <c r="X77" s="754">
        <f t="shared" si="5"/>
        <v>338</v>
      </c>
      <c r="Y77" s="754">
        <f t="shared" si="6"/>
        <v>338</v>
      </c>
      <c r="Z77" s="754">
        <f t="shared" si="7"/>
        <v>338</v>
      </c>
      <c r="AA77" s="754">
        <f t="shared" si="8"/>
        <v>338</v>
      </c>
      <c r="AB77" s="754">
        <f t="shared" si="9"/>
        <v>338</v>
      </c>
      <c r="AC77" s="754">
        <f t="shared" si="10"/>
        <v>338</v>
      </c>
      <c r="AD77" s="75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General!H32</f>
        <v>z</v>
      </c>
      <c r="I78" s="756">
        <v>43794</v>
      </c>
      <c r="J78" s="756">
        <v>43794</v>
      </c>
      <c r="K78" s="756">
        <v>43794</v>
      </c>
      <c r="L78" s="756">
        <v>43794</v>
      </c>
      <c r="M78" s="756">
        <v>43794</v>
      </c>
      <c r="N78" s="756">
        <v>43794</v>
      </c>
      <c r="O78" s="756">
        <v>43794</v>
      </c>
      <c r="P78" s="756">
        <v>43794</v>
      </c>
      <c r="Q78" s="756">
        <v>43794</v>
      </c>
      <c r="R78" s="756">
        <v>43794</v>
      </c>
      <c r="S78" s="36"/>
      <c r="T78" s="677" t="str">
        <f t="shared" si="1"/>
        <v>z</v>
      </c>
      <c r="U78" s="754">
        <f t="shared" si="2"/>
        <v>328</v>
      </c>
      <c r="V78" s="754">
        <f t="shared" si="3"/>
        <v>328</v>
      </c>
      <c r="W78" s="754">
        <f t="shared" si="4"/>
        <v>328</v>
      </c>
      <c r="X78" s="754">
        <f t="shared" si="5"/>
        <v>328</v>
      </c>
      <c r="Y78" s="754">
        <f t="shared" si="6"/>
        <v>328</v>
      </c>
      <c r="Z78" s="754">
        <f t="shared" si="7"/>
        <v>328</v>
      </c>
      <c r="AA78" s="754">
        <f t="shared" si="8"/>
        <v>328</v>
      </c>
      <c r="AB78" s="754">
        <f t="shared" si="9"/>
        <v>328</v>
      </c>
      <c r="AC78" s="754">
        <f t="shared" si="10"/>
        <v>328</v>
      </c>
      <c r="AD78" s="75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General!H33</f>
        <v>zd</v>
      </c>
      <c r="I79" s="756">
        <v>43794</v>
      </c>
      <c r="J79" s="756">
        <v>43794</v>
      </c>
      <c r="K79" s="756">
        <v>43794</v>
      </c>
      <c r="L79" s="756">
        <v>43794</v>
      </c>
      <c r="M79" s="756">
        <v>43794</v>
      </c>
      <c r="N79" s="756">
        <v>43794</v>
      </c>
      <c r="O79" s="756">
        <v>43794</v>
      </c>
      <c r="P79" s="756">
        <v>43794</v>
      </c>
      <c r="Q79" s="756">
        <v>43794</v>
      </c>
      <c r="R79" s="756">
        <v>43794</v>
      </c>
      <c r="S79" s="36"/>
      <c r="T79" s="677" t="str">
        <f t="shared" si="1"/>
        <v>zd</v>
      </c>
      <c r="U79" s="754">
        <f t="shared" si="2"/>
        <v>328</v>
      </c>
      <c r="V79" s="754">
        <f t="shared" si="3"/>
        <v>328</v>
      </c>
      <c r="W79" s="754">
        <f t="shared" si="4"/>
        <v>328</v>
      </c>
      <c r="X79" s="754">
        <f t="shared" si="5"/>
        <v>328</v>
      </c>
      <c r="Y79" s="754">
        <f t="shared" si="6"/>
        <v>328</v>
      </c>
      <c r="Z79" s="754">
        <f t="shared" si="7"/>
        <v>328</v>
      </c>
      <c r="AA79" s="754">
        <f t="shared" si="8"/>
        <v>328</v>
      </c>
      <c r="AB79" s="754">
        <f t="shared" si="9"/>
        <v>328</v>
      </c>
      <c r="AC79" s="754">
        <f t="shared" si="10"/>
        <v>328</v>
      </c>
      <c r="AD79" s="75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228</v>
      </c>
      <c r="I81" s="754">
        <f>MIN(364,INT((J81 - DATE(YEAR(J81),1,1))))</f>
        <v>304</v>
      </c>
      <c r="J81" s="75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239</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4"/>
      <c r="H85" s="36" t="s">
        <v>1269</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240</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392</v>
      </c>
      <c r="J101" s="24" t="s">
        <v>59</v>
      </c>
      <c r="K101" s="24" t="s">
        <v>60</v>
      </c>
      <c r="L101" s="24" t="s">
        <v>61</v>
      </c>
      <c r="M101" s="24" t="s">
        <v>62</v>
      </c>
      <c r="N101" s="24" t="s">
        <v>895</v>
      </c>
      <c r="O101" s="24" t="s">
        <v>896</v>
      </c>
      <c r="P101" s="24" t="s">
        <v>897</v>
      </c>
      <c r="Q101" s="24" t="s">
        <v>1218</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223</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335</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4" t="s">
        <v>357</v>
      </c>
      <c r="I116" s="884"/>
      <c r="J116" s="884"/>
      <c r="K116" s="23"/>
      <c r="L116" s="23"/>
      <c r="M116" s="885" t="s">
        <v>1274</v>
      </c>
      <c r="N116" s="885"/>
      <c r="O116" s="885"/>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1275</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268</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1" t="s">
        <v>357</v>
      </c>
      <c r="I134" s="881"/>
      <c r="J134" s="881"/>
      <c r="K134" s="23"/>
      <c r="L134" s="23"/>
      <c r="M134" s="23"/>
      <c r="N134" s="23"/>
      <c r="O134" s="54" t="s">
        <v>274</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30" t="str">
        <f>INDEX($G$578:$G$585,MATCH(H136,$H$578:$H$585,0))</f>
        <v>super</v>
      </c>
      <c r="I135" s="830" t="str">
        <f>INDEX($G$578:$G$585,MATCH(I136,$H$578:$H$585,0))</f>
        <v>mop</v>
      </c>
      <c r="J135" s="23"/>
      <c r="K135" s="23"/>
      <c r="L135" s="23"/>
      <c r="M135" s="23"/>
      <c r="N135" s="23"/>
      <c r="O135" s="830" t="str">
        <f>INDEX($G$578:$G$585,MATCH(O136,$H$578:$H$585,0))</f>
        <v>super</v>
      </c>
      <c r="P135" s="830"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1277</v>
      </c>
      <c r="I136" s="25" t="s">
        <v>1278</v>
      </c>
      <c r="J136" s="25"/>
      <c r="K136" s="23" t="s">
        <v>1279</v>
      </c>
      <c r="L136" s="25"/>
      <c r="M136" s="25"/>
      <c r="N136" s="25"/>
      <c r="O136" s="25" t="s">
        <v>1277</v>
      </c>
      <c r="P136" s="25" t="s">
        <v>1278</v>
      </c>
      <c r="Q136" s="25"/>
      <c r="R136" s="23" t="s">
        <v>1279</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9" t="str">
        <f>General!J17</f>
        <v>a</v>
      </c>
      <c r="H137" s="232">
        <v>120</v>
      </c>
      <c r="I137" s="232">
        <v>60</v>
      </c>
      <c r="J137" s="710" t="str">
        <f>$G137</f>
        <v>a</v>
      </c>
      <c r="K137" s="232">
        <v>1</v>
      </c>
      <c r="N137" s="43" t="str">
        <f>$G137</f>
        <v>a</v>
      </c>
      <c r="O137" s="232">
        <f>IF(H137&gt;0,1,0)</f>
        <v>1</v>
      </c>
      <c r="P137" s="232">
        <f>IF(I137&gt;0,1,0)</f>
        <v>1</v>
      </c>
      <c r="Q137" s="710"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9" t="str">
        <f>General!J18</f>
        <v>ar</v>
      </c>
      <c r="H138" s="232">
        <v>170</v>
      </c>
      <c r="I138" s="232">
        <v>60</v>
      </c>
      <c r="J138" s="710" t="str">
        <f t="shared" ref="J138:J155" si="13">$G138</f>
        <v>ar</v>
      </c>
      <c r="K138" s="232">
        <v>0</v>
      </c>
      <c r="N138" s="43" t="str">
        <f t="shared" ref="N138:N155" si="14">$G138</f>
        <v>ar</v>
      </c>
      <c r="O138" s="232">
        <f>IF(H138&gt;0,1,0)</f>
        <v>1</v>
      </c>
      <c r="P138" s="232">
        <f>IF(I138&gt;0,1,0)</f>
        <v>1</v>
      </c>
      <c r="Q138" s="710"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9" t="str">
        <f>General!J19</f>
        <v>a2</v>
      </c>
      <c r="H139" s="232">
        <v>0</v>
      </c>
      <c r="I139" s="232">
        <v>0</v>
      </c>
      <c r="J139" s="710" t="str">
        <f t="shared" si="13"/>
        <v>a2</v>
      </c>
      <c r="K139" s="232">
        <v>0</v>
      </c>
      <c r="N139" s="43" t="str">
        <f t="shared" si="14"/>
        <v>a2</v>
      </c>
      <c r="O139" s="232">
        <v>0</v>
      </c>
      <c r="P139" s="232">
        <v>0</v>
      </c>
      <c r="Q139" s="710"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9" t="str">
        <f>General!J20</f>
        <v>m</v>
      </c>
      <c r="H140" s="232">
        <v>120</v>
      </c>
      <c r="I140" s="232">
        <v>60</v>
      </c>
      <c r="J140" s="710" t="str">
        <f t="shared" si="13"/>
        <v>m</v>
      </c>
      <c r="K140" s="232">
        <v>1</v>
      </c>
      <c r="N140" s="43" t="str">
        <f t="shared" si="14"/>
        <v>m</v>
      </c>
      <c r="O140" s="232">
        <f>IF(H140&gt;0,1,0)</f>
        <v>1</v>
      </c>
      <c r="P140" s="232">
        <f>IF(I140&gt;0,1,0)</f>
        <v>1</v>
      </c>
      <c r="Q140" s="710"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9" t="str">
        <f>General!J21</f>
        <v>j</v>
      </c>
      <c r="H141" s="232">
        <v>120</v>
      </c>
      <c r="I141" s="232">
        <v>60</v>
      </c>
      <c r="J141" s="710" t="str">
        <f t="shared" si="13"/>
        <v>j</v>
      </c>
      <c r="K141" s="232">
        <v>1</v>
      </c>
      <c r="N141" s="43" t="str">
        <f t="shared" si="14"/>
        <v>j</v>
      </c>
      <c r="O141" s="232">
        <f>IF(H141&gt;0,1,0)</f>
        <v>1</v>
      </c>
      <c r="P141" s="232">
        <f>IF(I141&gt;0,1,0)</f>
        <v>1</v>
      </c>
      <c r="Q141" s="710"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9" t="str">
        <f>General!J22</f>
        <v>jc</v>
      </c>
      <c r="H142" s="700">
        <f>H143*$T$668+H141*(1-$T$668)</f>
        <v>125</v>
      </c>
      <c r="I142" s="700">
        <f>I143*$T$668+I141*(1-$T$668)</f>
        <v>60</v>
      </c>
      <c r="J142" s="710" t="str">
        <f t="shared" si="13"/>
        <v>jc</v>
      </c>
      <c r="K142" s="232">
        <v>1</v>
      </c>
      <c r="N142" s="43" t="str">
        <f t="shared" si="14"/>
        <v>jc</v>
      </c>
      <c r="O142" s="700">
        <f>O143*$T$668+O141*(1-$T$668)</f>
        <v>1</v>
      </c>
      <c r="P142" s="700">
        <f>P143*$T$668+P141*(1-$T$668)</f>
        <v>1</v>
      </c>
      <c r="Q142" s="710"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9" t="str">
        <f>General!J23</f>
        <v>jr</v>
      </c>
      <c r="H143" s="232">
        <v>170</v>
      </c>
      <c r="I143" s="232">
        <v>60</v>
      </c>
      <c r="J143" s="710" t="str">
        <f t="shared" si="13"/>
        <v>jr</v>
      </c>
      <c r="K143" s="232">
        <v>0</v>
      </c>
      <c r="N143" s="43" t="str">
        <f t="shared" si="14"/>
        <v>jr</v>
      </c>
      <c r="O143" s="232">
        <f t="shared" ref="O143:P147" si="16">IF(H143&gt;0,1,0)</f>
        <v>1</v>
      </c>
      <c r="P143" s="232">
        <f t="shared" si="16"/>
        <v>1</v>
      </c>
      <c r="Q143" s="710"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9" t="str">
        <f>General!J24</f>
        <v>s</v>
      </c>
      <c r="H144" s="232">
        <v>120</v>
      </c>
      <c r="I144" s="232">
        <v>60</v>
      </c>
      <c r="J144" s="710" t="str">
        <f t="shared" si="13"/>
        <v>s</v>
      </c>
      <c r="K144" s="232">
        <v>1</v>
      </c>
      <c r="N144" s="43" t="str">
        <f t="shared" si="14"/>
        <v>s</v>
      </c>
      <c r="O144" s="232">
        <f t="shared" si="16"/>
        <v>1</v>
      </c>
      <c r="P144" s="232">
        <f t="shared" si="16"/>
        <v>1</v>
      </c>
      <c r="Q144" s="710"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9" t="str">
        <f>General!J25</f>
        <v>sp</v>
      </c>
      <c r="H145" s="232">
        <v>120</v>
      </c>
      <c r="I145" s="232">
        <v>60</v>
      </c>
      <c r="J145" s="710" t="str">
        <f t="shared" si="13"/>
        <v>sp</v>
      </c>
      <c r="K145" s="232">
        <v>1</v>
      </c>
      <c r="N145" s="43" t="str">
        <f t="shared" si="14"/>
        <v>sp</v>
      </c>
      <c r="O145" s="232">
        <f t="shared" si="16"/>
        <v>1</v>
      </c>
      <c r="P145" s="232">
        <f t="shared" si="16"/>
        <v>1</v>
      </c>
      <c r="Q145" s="710"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9" t="str">
        <f>General!J26</f>
        <v>sr</v>
      </c>
      <c r="H146" s="232">
        <v>170</v>
      </c>
      <c r="I146" s="232">
        <v>60</v>
      </c>
      <c r="J146" s="710" t="str">
        <f t="shared" si="13"/>
        <v>sr</v>
      </c>
      <c r="K146" s="232">
        <v>0</v>
      </c>
      <c r="N146" s="43" t="str">
        <f t="shared" si="14"/>
        <v>sr</v>
      </c>
      <c r="O146" s="232">
        <f t="shared" si="16"/>
        <v>1</v>
      </c>
      <c r="P146" s="232">
        <f t="shared" si="16"/>
        <v>1</v>
      </c>
      <c r="Q146" s="710"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9" t="str">
        <f>General!J27</f>
        <v>t</v>
      </c>
      <c r="H147" s="232">
        <v>120</v>
      </c>
      <c r="I147" s="232">
        <v>60</v>
      </c>
      <c r="J147" s="710" t="str">
        <f t="shared" si="13"/>
        <v>t</v>
      </c>
      <c r="K147" s="232">
        <v>1</v>
      </c>
      <c r="N147" s="43" t="str">
        <f t="shared" si="14"/>
        <v>t</v>
      </c>
      <c r="O147" s="232">
        <f t="shared" si="16"/>
        <v>1</v>
      </c>
      <c r="P147" s="232">
        <f t="shared" si="16"/>
        <v>1</v>
      </c>
      <c r="Q147" s="710"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9" t="str">
        <f>General!J28</f>
        <v>tc</v>
      </c>
      <c r="H148" s="700">
        <f>H149*$T$682+H147*(1-$T$682)</f>
        <v>125</v>
      </c>
      <c r="I148" s="700">
        <f>I149*$T$682+I147*(1-$T$682)</f>
        <v>60</v>
      </c>
      <c r="J148" s="710" t="str">
        <f t="shared" si="13"/>
        <v>tc</v>
      </c>
      <c r="K148" s="232">
        <v>1</v>
      </c>
      <c r="N148" s="43" t="str">
        <f t="shared" si="14"/>
        <v>tc</v>
      </c>
      <c r="O148" s="700">
        <f>O149*$T$682+O147*(1-$T$682)</f>
        <v>1</v>
      </c>
      <c r="P148" s="700">
        <f>P149*$T$682+P147*(1-$T$682)</f>
        <v>1</v>
      </c>
      <c r="Q148" s="710"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9" t="str">
        <f>General!J29</f>
        <v>tr</v>
      </c>
      <c r="H149" s="232">
        <v>170</v>
      </c>
      <c r="I149" s="232">
        <v>60</v>
      </c>
      <c r="J149" s="710" t="str">
        <f t="shared" si="13"/>
        <v>tr</v>
      </c>
      <c r="K149" s="232">
        <v>0</v>
      </c>
      <c r="N149" s="43" t="str">
        <f t="shared" si="14"/>
        <v>tr</v>
      </c>
      <c r="O149" s="232">
        <f>IF(H149&gt;0,1,0)</f>
        <v>1</v>
      </c>
      <c r="P149" s="232">
        <f>IF(I149&gt;0,1,0)</f>
        <v>1</v>
      </c>
      <c r="Q149" s="710"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9" t="str">
        <f>General!J30</f>
        <v>u</v>
      </c>
      <c r="H150" s="232">
        <v>120</v>
      </c>
      <c r="I150" s="232">
        <v>60</v>
      </c>
      <c r="J150" s="710" t="str">
        <f t="shared" si="13"/>
        <v>u</v>
      </c>
      <c r="K150" s="232">
        <v>1</v>
      </c>
      <c r="N150" s="43" t="str">
        <f t="shared" si="14"/>
        <v>u</v>
      </c>
      <c r="O150" s="232">
        <f>IF(H150&gt;0,1,0)</f>
        <v>1</v>
      </c>
      <c r="P150" s="232">
        <f>IF(I150&gt;0,1,0)</f>
        <v>1</v>
      </c>
      <c r="Q150" s="710"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9" t="str">
        <f>General!J31</f>
        <v>uc</v>
      </c>
      <c r="H151" s="700">
        <f>H152*$T$685+H150*(1-$T$685)</f>
        <v>125</v>
      </c>
      <c r="I151" s="700">
        <f>I152*$T$685+I150*(1-$T$685)</f>
        <v>60</v>
      </c>
      <c r="J151" s="710" t="str">
        <f t="shared" si="13"/>
        <v>uc</v>
      </c>
      <c r="K151" s="232">
        <v>1</v>
      </c>
      <c r="N151" s="43" t="str">
        <f t="shared" si="14"/>
        <v>uc</v>
      </c>
      <c r="O151" s="700">
        <f>O152*$T$685+O150*(1-$T$685)</f>
        <v>1</v>
      </c>
      <c r="P151" s="700">
        <f>P152*$T$685+P150*(1-$T$685)</f>
        <v>1</v>
      </c>
      <c r="Q151" s="710"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9" t="str">
        <f>General!J32</f>
        <v>ur</v>
      </c>
      <c r="H152" s="232">
        <v>170</v>
      </c>
      <c r="I152" s="232">
        <v>60</v>
      </c>
      <c r="J152" s="710" t="str">
        <f t="shared" si="13"/>
        <v>ur</v>
      </c>
      <c r="K152" s="232">
        <v>0</v>
      </c>
      <c r="N152" s="43" t="str">
        <f t="shared" si="14"/>
        <v>ur</v>
      </c>
      <c r="O152" s="232">
        <f>IF(H152&gt;0,1,0)</f>
        <v>1</v>
      </c>
      <c r="P152" s="232">
        <f>IF(I152&gt;0,1,0)</f>
        <v>1</v>
      </c>
      <c r="Q152" s="710"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9" t="str">
        <f>General!J33</f>
        <v>x</v>
      </c>
      <c r="H153" s="232">
        <v>120</v>
      </c>
      <c r="I153" s="232">
        <v>60</v>
      </c>
      <c r="J153" s="710" t="str">
        <f t="shared" si="13"/>
        <v>x</v>
      </c>
      <c r="K153" s="232">
        <v>1</v>
      </c>
      <c r="N153" s="43" t="str">
        <f t="shared" si="14"/>
        <v>x</v>
      </c>
      <c r="O153" s="232">
        <f>IF(H153&gt;0,1,0)</f>
        <v>1</v>
      </c>
      <c r="P153" s="232">
        <f>IF(I153&gt;0,1,0)</f>
        <v>1</v>
      </c>
      <c r="Q153" s="710"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9" t="str">
        <f>General!J34</f>
        <v>xc</v>
      </c>
      <c r="H154" s="700">
        <f>H155*$T$691+H153*(1-$T$691)</f>
        <v>125</v>
      </c>
      <c r="I154" s="700">
        <f>I155*$T$691+I153*(1-$T$691)</f>
        <v>60</v>
      </c>
      <c r="J154" s="710" t="str">
        <f t="shared" si="13"/>
        <v>xc</v>
      </c>
      <c r="K154" s="232">
        <v>1</v>
      </c>
      <c r="N154" s="43" t="str">
        <f t="shared" si="14"/>
        <v>xc</v>
      </c>
      <c r="O154" s="700">
        <f>O155*$T$691+O153*(1-$T$691)</f>
        <v>1</v>
      </c>
      <c r="P154" s="700">
        <f>P155*$T$691+P153*(1-$T$691)</f>
        <v>1</v>
      </c>
      <c r="Q154" s="710"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9" t="str">
        <f>General!J35</f>
        <v>xr</v>
      </c>
      <c r="H155" s="232">
        <v>170</v>
      </c>
      <c r="I155" s="232">
        <v>60</v>
      </c>
      <c r="J155" s="710" t="str">
        <f t="shared" si="13"/>
        <v>xr</v>
      </c>
      <c r="K155" s="232">
        <v>0</v>
      </c>
      <c r="N155" s="43" t="str">
        <f t="shared" si="14"/>
        <v>xr</v>
      </c>
      <c r="O155" s="232">
        <f>IF(H155&gt;0,1,0)</f>
        <v>1</v>
      </c>
      <c r="P155" s="232">
        <f>IF(I155&gt;0,1,0)</f>
        <v>1</v>
      </c>
      <c r="Q155" s="710"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339</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340</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347</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268</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346</v>
      </c>
      <c r="I177" s="24" t="s">
        <v>345</v>
      </c>
      <c r="J177" s="24" t="s">
        <v>343</v>
      </c>
      <c r="K177" s="24" t="s">
        <v>344</v>
      </c>
      <c r="L177" s="24" t="s">
        <v>342</v>
      </c>
      <c r="M177" s="24" t="s">
        <v>341</v>
      </c>
      <c r="N177" s="23" t="s">
        <v>829</v>
      </c>
      <c r="O177" s="23"/>
      <c r="P177" s="23"/>
      <c r="Q177" s="23" t="s">
        <v>801</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2" t="s">
        <v>23</v>
      </c>
      <c r="I178" s="702" t="s">
        <v>23</v>
      </c>
      <c r="J178" s="702" t="s">
        <v>23</v>
      </c>
      <c r="K178" s="702" t="s">
        <v>1255</v>
      </c>
      <c r="L178" s="702" t="s">
        <v>229</v>
      </c>
      <c r="M178" s="703"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2" t="s">
        <v>157</v>
      </c>
      <c r="I179" s="702" t="s">
        <v>157</v>
      </c>
      <c r="J179" s="702" t="s">
        <v>157</v>
      </c>
      <c r="K179" s="702" t="s">
        <v>157</v>
      </c>
      <c r="L179" s="702" t="s">
        <v>1251</v>
      </c>
      <c r="M179" s="702" t="s">
        <v>835</v>
      </c>
      <c r="N179" t="b">
        <f>AND(COUNTIF(G190:$G$224,G179))</f>
        <v>0</v>
      </c>
      <c r="O179" s="34" t="s">
        <v>1226</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2" t="s">
        <v>157</v>
      </c>
      <c r="I180" s="702" t="s">
        <v>157</v>
      </c>
      <c r="J180" s="702" t="s">
        <v>157</v>
      </c>
      <c r="K180" s="702" t="s">
        <v>157</v>
      </c>
      <c r="L180" s="702" t="s">
        <v>1252</v>
      </c>
      <c r="M180" s="702" t="s">
        <v>835</v>
      </c>
      <c r="N180" t="b">
        <f>AND(COUNTIF(G190:$G$224,G180))</f>
        <v>0</v>
      </c>
      <c r="O180" s="34" t="s">
        <v>1226</v>
      </c>
      <c r="Q180" s="253" t="b">
        <v>1</v>
      </c>
      <c r="AX180" s="17"/>
      <c r="AY180" s="9"/>
      <c r="AZ180" s="9"/>
      <c r="BA180" s="9"/>
    </row>
    <row r="181" spans="1:53" ht="15" outlineLevel="1" x14ac:dyDescent="0.25">
      <c r="A181" s="7"/>
      <c r="B181" s="8"/>
      <c r="C181" s="18"/>
      <c r="D181" s="18"/>
      <c r="E181" s="18"/>
      <c r="F181" s="27"/>
      <c r="G181" t="str">
        <f t="shared" si="17"/>
        <v>GGGAg2Na2</v>
      </c>
      <c r="H181" s="702" t="s">
        <v>157</v>
      </c>
      <c r="I181" s="702" t="s">
        <v>157</v>
      </c>
      <c r="J181" s="702" t="s">
        <v>157</v>
      </c>
      <c r="K181" s="702" t="s">
        <v>1254</v>
      </c>
      <c r="L181" s="702" t="s">
        <v>81</v>
      </c>
      <c r="M181" s="702" t="s">
        <v>835</v>
      </c>
      <c r="N181" t="b">
        <f>AND(COUNTIF(G191:$G$224,G181))</f>
        <v>0</v>
      </c>
      <c r="O181" s="34" t="s">
        <v>1226</v>
      </c>
      <c r="Q181" s="253" t="b">
        <v>1</v>
      </c>
      <c r="AX181" s="17"/>
      <c r="AY181" s="9"/>
      <c r="AZ181" s="9"/>
      <c r="BA181" s="9"/>
    </row>
    <row r="182" spans="1:53" ht="15" outlineLevel="1" x14ac:dyDescent="0.25">
      <c r="A182" s="7"/>
      <c r="B182" s="8"/>
      <c r="C182" s="18"/>
      <c r="D182" s="18"/>
      <c r="E182" s="18"/>
      <c r="F182" s="27"/>
      <c r="G182" t="str">
        <f t="shared" si="17"/>
        <v>GGGAg2Ea2</v>
      </c>
      <c r="H182" s="702" t="s">
        <v>157</v>
      </c>
      <c r="I182" s="702" t="s">
        <v>157</v>
      </c>
      <c r="J182" s="702" t="s">
        <v>157</v>
      </c>
      <c r="K182" s="702" t="s">
        <v>1254</v>
      </c>
      <c r="L182" s="702" t="s">
        <v>82</v>
      </c>
      <c r="M182" s="702" t="s">
        <v>835</v>
      </c>
      <c r="N182" t="b">
        <f>AND(COUNTIF(G192:$G$224,G182))</f>
        <v>0</v>
      </c>
      <c r="O182" s="34" t="s">
        <v>1226</v>
      </c>
      <c r="Q182" s="253" t="b">
        <v>1</v>
      </c>
      <c r="AX182" s="17"/>
      <c r="AY182" s="9"/>
      <c r="AZ182" s="9"/>
      <c r="BA182" s="9"/>
    </row>
    <row r="183" spans="1:53" ht="15" outlineLevel="1" x14ac:dyDescent="0.25">
      <c r="A183" s="7"/>
      <c r="B183" s="8"/>
      <c r="C183" s="18"/>
      <c r="D183" s="18"/>
      <c r="E183" s="18"/>
      <c r="F183" s="27"/>
      <c r="G183" t="str">
        <f t="shared" si="17"/>
        <v>GGGAg2OFa2</v>
      </c>
      <c r="H183" s="702" t="s">
        <v>157</v>
      </c>
      <c r="I183" s="702" t="s">
        <v>157</v>
      </c>
      <c r="J183" s="702" t="s">
        <v>157</v>
      </c>
      <c r="K183" s="702" t="s">
        <v>1254</v>
      </c>
      <c r="L183" s="702" t="s">
        <v>158</v>
      </c>
      <c r="M183" s="702" t="s">
        <v>835</v>
      </c>
      <c r="N183" t="b">
        <f>AND(COUNTIF(G193:$G$224,G183))</f>
        <v>0</v>
      </c>
      <c r="O183" s="34" t="s">
        <v>1226</v>
      </c>
      <c r="Q183" s="253" t="b">
        <v>1</v>
      </c>
      <c r="AX183" s="17"/>
      <c r="AY183" s="9"/>
      <c r="AZ183" s="9"/>
      <c r="BA183" s="9"/>
    </row>
    <row r="184" spans="1:53" ht="15" outlineLevel="1" x14ac:dyDescent="0.25">
      <c r="A184" s="7"/>
      <c r="B184" s="8"/>
      <c r="C184" s="18"/>
      <c r="D184" s="18"/>
      <c r="E184" s="18"/>
      <c r="F184" s="27"/>
      <c r="G184" t="str">
        <f t="shared" si="17"/>
        <v>GGGC1Na2</v>
      </c>
      <c r="H184" s="702" t="s">
        <v>157</v>
      </c>
      <c r="I184" s="702" t="s">
        <v>157</v>
      </c>
      <c r="J184" s="702" t="s">
        <v>157</v>
      </c>
      <c r="K184" s="702" t="s">
        <v>230</v>
      </c>
      <c r="L184" s="702" t="s">
        <v>81</v>
      </c>
      <c r="M184" s="702" t="s">
        <v>835</v>
      </c>
      <c r="N184" t="b">
        <f>AND(COUNTIF(G194:$G$224,G184))</f>
        <v>0</v>
      </c>
      <c r="O184" s="34" t="s">
        <v>1226</v>
      </c>
      <c r="Q184" s="253" t="b">
        <v>1</v>
      </c>
      <c r="AX184" s="17"/>
      <c r="AY184" s="9"/>
      <c r="AZ184" s="9"/>
      <c r="BA184" s="9"/>
    </row>
    <row r="185" spans="1:53" ht="15" outlineLevel="1" x14ac:dyDescent="0.25">
      <c r="A185" s="7"/>
      <c r="B185" s="8"/>
      <c r="C185" s="18"/>
      <c r="D185" s="18"/>
      <c r="E185" s="18"/>
      <c r="F185" s="27"/>
      <c r="G185" t="str">
        <f t="shared" si="17"/>
        <v>GGGC1Ea2</v>
      </c>
      <c r="H185" s="702" t="s">
        <v>157</v>
      </c>
      <c r="I185" s="702" t="s">
        <v>157</v>
      </c>
      <c r="J185" s="702" t="s">
        <v>157</v>
      </c>
      <c r="K185" s="702" t="s">
        <v>230</v>
      </c>
      <c r="L185" s="702" t="s">
        <v>82</v>
      </c>
      <c r="M185" s="702" t="s">
        <v>835</v>
      </c>
      <c r="N185" t="b">
        <f>AND(COUNTIF(G195:$G$224,G185))</f>
        <v>0</v>
      </c>
      <c r="O185" s="34" t="s">
        <v>1226</v>
      </c>
      <c r="Q185" s="253" t="b">
        <v>1</v>
      </c>
      <c r="AX185" s="17"/>
      <c r="AY185" s="9"/>
      <c r="AZ185" s="9"/>
      <c r="BA185" s="9"/>
    </row>
    <row r="186" spans="1:53" ht="15" outlineLevel="1" x14ac:dyDescent="0.25">
      <c r="A186" s="7"/>
      <c r="B186" s="8"/>
      <c r="C186" s="18"/>
      <c r="D186" s="18"/>
      <c r="E186" s="18"/>
      <c r="F186" s="27"/>
      <c r="G186" t="str">
        <f t="shared" si="17"/>
        <v>GGGC1Pa2</v>
      </c>
      <c r="H186" s="702" t="s">
        <v>157</v>
      </c>
      <c r="I186" s="702" t="s">
        <v>157</v>
      </c>
      <c r="J186" s="702" t="s">
        <v>157</v>
      </c>
      <c r="K186" s="702" t="s">
        <v>230</v>
      </c>
      <c r="L186" s="702" t="s">
        <v>83</v>
      </c>
      <c r="M186" s="702" t="s">
        <v>835</v>
      </c>
      <c r="N186" t="b">
        <f>AND(COUNTIF(G196:$G$224,G186))</f>
        <v>0</v>
      </c>
      <c r="O186" s="34" t="s">
        <v>1226</v>
      </c>
      <c r="Q186" s="253" t="b">
        <v>1</v>
      </c>
      <c r="AX186" s="17"/>
      <c r="AY186" s="9"/>
      <c r="AZ186" s="9"/>
      <c r="BA186" s="9"/>
    </row>
    <row r="187" spans="1:53" ht="15" outlineLevel="1" x14ac:dyDescent="0.25">
      <c r="A187" s="7"/>
      <c r="B187" s="8"/>
      <c r="C187" s="18"/>
      <c r="D187" s="18"/>
      <c r="E187" s="18"/>
      <c r="F187" s="27"/>
      <c r="G187" t="str">
        <f t="shared" si="17"/>
        <v>GGGC1OFa2</v>
      </c>
      <c r="H187" s="702" t="s">
        <v>157</v>
      </c>
      <c r="I187" s="702" t="s">
        <v>157</v>
      </c>
      <c r="J187" s="702" t="s">
        <v>157</v>
      </c>
      <c r="K187" s="702" t="s">
        <v>230</v>
      </c>
      <c r="L187" s="702" t="s">
        <v>158</v>
      </c>
      <c r="M187" s="702" t="s">
        <v>835</v>
      </c>
      <c r="N187" t="b">
        <f>AND(COUNTIF(G197:$G$224,G187))</f>
        <v>0</v>
      </c>
      <c r="O187" s="34" t="s">
        <v>1226</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2" t="s">
        <v>1216</v>
      </c>
      <c r="I188" s="702" t="s">
        <v>1216</v>
      </c>
      <c r="J188" s="702" t="s">
        <v>1216</v>
      </c>
      <c r="K188" s="702" t="s">
        <v>1216</v>
      </c>
      <c r="L188" s="702" t="s">
        <v>1216</v>
      </c>
      <c r="M188" s="703" t="s">
        <v>1160</v>
      </c>
      <c r="N188" t="b">
        <f>AND(COUNTIF(G190:$G$224,G188))</f>
        <v>0</v>
      </c>
      <c r="O188" s="34" t="s">
        <v>1217</v>
      </c>
      <c r="Q188" s="253" t="b">
        <v>1</v>
      </c>
      <c r="AX188" s="17"/>
      <c r="AY188" s="9"/>
      <c r="AZ188" s="9"/>
      <c r="BA188" s="9"/>
    </row>
    <row r="189" spans="1:53" ht="15" outlineLevel="1" x14ac:dyDescent="0.25">
      <c r="A189" s="7"/>
      <c r="B189" s="8"/>
      <c r="C189" s="18"/>
      <c r="D189" s="18"/>
      <c r="E189" s="18"/>
      <c r="F189" s="27"/>
      <c r="G189" t="str">
        <f t="shared" si="17"/>
        <v>YABA2Ba</v>
      </c>
      <c r="H189" s="702" t="s">
        <v>362</v>
      </c>
      <c r="I189" s="702" t="s">
        <v>23</v>
      </c>
      <c r="J189" s="702" t="s">
        <v>14</v>
      </c>
      <c r="K189" s="702" t="s">
        <v>1255</v>
      </c>
      <c r="L189" s="702" t="s">
        <v>14</v>
      </c>
      <c r="M189" s="703" t="s">
        <v>74</v>
      </c>
      <c r="N189" t="b">
        <f>AND(COUNTIF(G190:$G$224,G189))</f>
        <v>0</v>
      </c>
      <c r="O189" s="34" t="s">
        <v>364</v>
      </c>
      <c r="Q189" s="253" t="b">
        <v>1</v>
      </c>
      <c r="AX189" s="17"/>
      <c r="AY189" s="9"/>
      <c r="AZ189" s="9"/>
      <c r="BA189" s="9"/>
    </row>
    <row r="190" spans="1:53" ht="15" outlineLevel="1" x14ac:dyDescent="0.25">
      <c r="A190" s="7"/>
      <c r="B190" s="8"/>
      <c r="C190" s="18"/>
      <c r="D190" s="18"/>
      <c r="E190" s="18"/>
      <c r="F190" s="27"/>
      <c r="G190" t="str">
        <f t="shared" si="17"/>
        <v>AYABA1b</v>
      </c>
      <c r="H190" s="702" t="s">
        <v>23</v>
      </c>
      <c r="I190" s="702" t="s">
        <v>362</v>
      </c>
      <c r="J190" s="702" t="s">
        <v>23</v>
      </c>
      <c r="K190" s="702" t="s">
        <v>14</v>
      </c>
      <c r="L190" s="702" t="s">
        <v>229</v>
      </c>
      <c r="M190" s="703" t="s">
        <v>71</v>
      </c>
      <c r="N190" t="b">
        <f>AND(COUNTIF(G191:$G$224,G190))</f>
        <v>0</v>
      </c>
      <c r="O190" s="34" t="s">
        <v>364</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2" t="s">
        <v>23</v>
      </c>
      <c r="I191" s="702" t="s">
        <v>362</v>
      </c>
      <c r="J191" s="702" t="s">
        <v>23</v>
      </c>
      <c r="K191" s="702" t="s">
        <v>14</v>
      </c>
      <c r="L191" s="702" t="s">
        <v>229</v>
      </c>
      <c r="M191" s="703" t="s">
        <v>964</v>
      </c>
      <c r="N191" t="b">
        <f>AND(COUNTIF(G192:$G$224,G191))</f>
        <v>0</v>
      </c>
      <c r="O191" s="34" t="s">
        <v>968</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2" t="s">
        <v>362</v>
      </c>
      <c r="I192" s="702" t="s">
        <v>23</v>
      </c>
      <c r="J192" s="702" t="s">
        <v>12</v>
      </c>
      <c r="K192" s="702" t="s">
        <v>1255</v>
      </c>
      <c r="L192" s="702" t="s">
        <v>158</v>
      </c>
      <c r="M192" s="703" t="s">
        <v>74</v>
      </c>
      <c r="N192" t="b">
        <f>AND(COUNTIF(G193:$G$224,G192))</f>
        <v>0</v>
      </c>
      <c r="O192" s="34" t="s">
        <v>961</v>
      </c>
      <c r="Q192" s="253" t="b">
        <v>1</v>
      </c>
      <c r="AX192" s="17"/>
      <c r="AY192" s="9"/>
      <c r="AZ192" s="9"/>
      <c r="BA192" s="9"/>
    </row>
    <row r="193" spans="1:53" ht="15" outlineLevel="1" x14ac:dyDescent="0.25">
      <c r="A193" s="7"/>
      <c r="B193" s="8"/>
      <c r="C193" s="18"/>
      <c r="D193" s="18"/>
      <c r="E193" s="18"/>
      <c r="F193" s="27"/>
      <c r="G193" t="str">
        <f t="shared" si="21"/>
        <v>AYAOA1of</v>
      </c>
      <c r="H193" s="702" t="s">
        <v>23</v>
      </c>
      <c r="I193" s="702" t="s">
        <v>362</v>
      </c>
      <c r="J193" s="702" t="s">
        <v>23</v>
      </c>
      <c r="K193" s="702" t="s">
        <v>12</v>
      </c>
      <c r="L193" s="702" t="s">
        <v>229</v>
      </c>
      <c r="M193" s="703" t="s">
        <v>227</v>
      </c>
      <c r="N193" t="b">
        <f>AND(COUNTIF(G194:$G$224,G193))</f>
        <v>0</v>
      </c>
      <c r="O193" s="34" t="s">
        <v>961</v>
      </c>
      <c r="Q193" s="253" t="b">
        <v>1</v>
      </c>
      <c r="AX193" s="17"/>
      <c r="AY193" s="9"/>
      <c r="AZ193" s="9"/>
      <c r="BA193" s="9"/>
    </row>
    <row r="194" spans="1:53" ht="15" outlineLevel="1" x14ac:dyDescent="0.25">
      <c r="A194" s="7"/>
      <c r="B194" s="8"/>
      <c r="C194" s="18"/>
      <c r="D194" s="18"/>
      <c r="E194" s="18"/>
      <c r="F194" s="27"/>
      <c r="G194" t="str">
        <f t="shared" si="17"/>
        <v>YYNBNb</v>
      </c>
      <c r="H194" s="702" t="s">
        <v>362</v>
      </c>
      <c r="I194" s="702" t="s">
        <v>362</v>
      </c>
      <c r="J194" s="702" t="s">
        <v>81</v>
      </c>
      <c r="K194" s="702" t="s">
        <v>14</v>
      </c>
      <c r="L194" s="702" t="s">
        <v>81</v>
      </c>
      <c r="M194" s="703" t="s">
        <v>71</v>
      </c>
      <c r="N194" t="b">
        <f>AND(COUNTIF(G195:$G$224,G194))</f>
        <v>0</v>
      </c>
      <c r="O194" s="34" t="s">
        <v>365</v>
      </c>
      <c r="Q194" s="253" t="b">
        <v>1</v>
      </c>
      <c r="AX194" s="17"/>
      <c r="AY194" s="9"/>
      <c r="AZ194" s="9"/>
      <c r="BA194" s="9"/>
    </row>
    <row r="195" spans="1:53" ht="15" outlineLevel="1" x14ac:dyDescent="0.25">
      <c r="A195" s="7"/>
      <c r="B195" s="8"/>
      <c r="C195" s="18"/>
      <c r="D195" s="18"/>
      <c r="E195" s="18"/>
      <c r="F195" s="27"/>
      <c r="G195" t="str">
        <f t="shared" si="17"/>
        <v>YYBNBz</v>
      </c>
      <c r="H195" s="702" t="s">
        <v>362</v>
      </c>
      <c r="I195" s="702" t="s">
        <v>362</v>
      </c>
      <c r="J195" s="702" t="s">
        <v>14</v>
      </c>
      <c r="K195" s="702" t="s">
        <v>81</v>
      </c>
      <c r="L195" s="702" t="s">
        <v>14</v>
      </c>
      <c r="M195" s="702" t="s">
        <v>76</v>
      </c>
      <c r="N195" t="b">
        <f>AND(COUNTIF(G196:$G$224,G195))</f>
        <v>0</v>
      </c>
      <c r="O195" s="34" t="s">
        <v>365</v>
      </c>
      <c r="Q195" s="253" t="b">
        <v>1</v>
      </c>
      <c r="AX195" s="17"/>
      <c r="AY195" s="9"/>
      <c r="AZ195" s="9"/>
      <c r="BA195" s="9"/>
    </row>
    <row r="196" spans="1:53" ht="15" outlineLevel="1" x14ac:dyDescent="0.25">
      <c r="A196" s="7"/>
      <c r="B196" s="8"/>
      <c r="C196" s="18"/>
      <c r="D196" s="18"/>
      <c r="E196" s="18"/>
      <c r="F196" s="27"/>
      <c r="G196" t="str">
        <f t="shared" si="17"/>
        <v>YYBNBr</v>
      </c>
      <c r="H196" s="702" t="s">
        <v>362</v>
      </c>
      <c r="I196" s="702" t="s">
        <v>362</v>
      </c>
      <c r="J196" s="702" t="s">
        <v>14</v>
      </c>
      <c r="K196" s="702" t="s">
        <v>81</v>
      </c>
      <c r="L196" s="702" t="s">
        <v>14</v>
      </c>
      <c r="M196" s="702" t="s">
        <v>67</v>
      </c>
      <c r="N196" t="b">
        <f>AND(COUNTIF(G197:$G$224,G196))</f>
        <v>0</v>
      </c>
      <c r="O196" s="34" t="s">
        <v>365</v>
      </c>
      <c r="Q196" s="253" t="b">
        <v>1</v>
      </c>
      <c r="AX196" s="17"/>
      <c r="AY196" s="9"/>
      <c r="AZ196" s="9"/>
      <c r="BA196" s="9"/>
    </row>
    <row r="197" spans="1:53" ht="15" outlineLevel="1" x14ac:dyDescent="0.25">
      <c r="A197" s="7"/>
      <c r="B197" s="8"/>
      <c r="C197" s="18"/>
      <c r="D197" s="18"/>
      <c r="E197" s="18"/>
      <c r="F197" s="27"/>
      <c r="G197" t="str">
        <f t="shared" si="17"/>
        <v>YYNWBr</v>
      </c>
      <c r="H197" s="702" t="s">
        <v>362</v>
      </c>
      <c r="I197" s="702" t="s">
        <v>362</v>
      </c>
      <c r="J197" s="702" t="s">
        <v>81</v>
      </c>
      <c r="K197" s="702" t="s">
        <v>8</v>
      </c>
      <c r="L197" s="702" t="s">
        <v>14</v>
      </c>
      <c r="M197" s="702" t="s">
        <v>67</v>
      </c>
      <c r="N197" t="b">
        <f>AND(COUNTIF(G198:$G$224,G197))</f>
        <v>0</v>
      </c>
      <c r="O197" s="34" t="s">
        <v>828</v>
      </c>
      <c r="Q197" s="253" t="b">
        <v>1</v>
      </c>
      <c r="AX197" s="17"/>
      <c r="AY197" s="9"/>
      <c r="AZ197" s="9"/>
      <c r="BA197" s="9"/>
    </row>
    <row r="198" spans="1:53" ht="15" outlineLevel="1" x14ac:dyDescent="0.25">
      <c r="A198" s="7"/>
      <c r="B198" s="8"/>
      <c r="C198" s="18"/>
      <c r="D198" s="18"/>
      <c r="E198" s="18"/>
      <c r="F198" s="27"/>
      <c r="G198" t="str">
        <f t="shared" si="17"/>
        <v>YYWBNw</v>
      </c>
      <c r="H198" s="702" t="s">
        <v>362</v>
      </c>
      <c r="I198" s="702" t="s">
        <v>362</v>
      </c>
      <c r="J198" s="702" t="s">
        <v>8</v>
      </c>
      <c r="K198" s="702" t="s">
        <v>14</v>
      </c>
      <c r="L198" s="702" t="s">
        <v>81</v>
      </c>
      <c r="M198" s="702" t="s">
        <v>68</v>
      </c>
      <c r="N198" t="b">
        <f>AND(COUNTIF(G199:$G$224,G198))</f>
        <v>0</v>
      </c>
      <c r="O198" s="34" t="s">
        <v>828</v>
      </c>
      <c r="Q198" s="253" t="b">
        <v>1</v>
      </c>
      <c r="AX198" s="17"/>
      <c r="AY198" s="9"/>
      <c r="AZ198" s="9"/>
      <c r="BA198" s="9"/>
    </row>
    <row r="199" spans="1:53" ht="15" outlineLevel="1" x14ac:dyDescent="0.25">
      <c r="A199" s="7"/>
      <c r="B199" s="8"/>
      <c r="C199" s="18"/>
      <c r="D199" s="18"/>
      <c r="E199" s="18"/>
      <c r="F199" s="27"/>
      <c r="G199" t="str">
        <f t="shared" si="17"/>
        <v>YYBNWb</v>
      </c>
      <c r="H199" s="702" t="s">
        <v>362</v>
      </c>
      <c r="I199" s="702" t="s">
        <v>362</v>
      </c>
      <c r="J199" s="702" t="s">
        <v>14</v>
      </c>
      <c r="K199" s="702" t="s">
        <v>81</v>
      </c>
      <c r="L199" s="702" t="s">
        <v>8</v>
      </c>
      <c r="M199" s="702" t="s">
        <v>71</v>
      </c>
      <c r="N199" t="b">
        <f>AND(COUNTIF(G200:$G$224,G199))</f>
        <v>0</v>
      </c>
      <c r="O199" s="34" t="s">
        <v>828</v>
      </c>
      <c r="Q199" s="253" t="b">
        <v>1</v>
      </c>
      <c r="AX199" s="17"/>
      <c r="AY199" s="9"/>
      <c r="AZ199" s="9"/>
      <c r="BA199" s="9"/>
    </row>
    <row r="200" spans="1:53" ht="15" outlineLevel="1" x14ac:dyDescent="0.25">
      <c r="A200" s="7"/>
      <c r="B200" s="8"/>
      <c r="C200" s="18"/>
      <c r="D200" s="18"/>
      <c r="E200" s="18"/>
      <c r="F200" s="27"/>
      <c r="G200" t="str">
        <f t="shared" si="17"/>
        <v>AAAA2A1z</v>
      </c>
      <c r="H200" s="702" t="s">
        <v>23</v>
      </c>
      <c r="I200" s="702" t="s">
        <v>23</v>
      </c>
      <c r="J200" s="702" t="s">
        <v>23</v>
      </c>
      <c r="K200" s="702" t="s">
        <v>1255</v>
      </c>
      <c r="L200" s="702" t="s">
        <v>229</v>
      </c>
      <c r="M200" s="702" t="s">
        <v>76</v>
      </c>
      <c r="N200" t="b">
        <f>AND(COUNTIF(G201:$G$224,G200))</f>
        <v>0</v>
      </c>
      <c r="O200" s="34" t="s">
        <v>830</v>
      </c>
      <c r="Q200" s="253" t="b">
        <v>1</v>
      </c>
      <c r="AX200" s="17"/>
      <c r="AY200" s="9"/>
      <c r="AZ200" s="9"/>
      <c r="BA200" s="9"/>
    </row>
    <row r="201" spans="1:53" ht="15" outlineLevel="1" x14ac:dyDescent="0.25">
      <c r="A201" s="7"/>
      <c r="B201" s="8"/>
      <c r="C201" s="18"/>
      <c r="D201" s="18"/>
      <c r="E201" s="18"/>
      <c r="F201" s="27"/>
      <c r="G201" t="str">
        <f t="shared" si="17"/>
        <v>AAAA2Nw</v>
      </c>
      <c r="H201" s="702" t="s">
        <v>23</v>
      </c>
      <c r="I201" s="702" t="s">
        <v>23</v>
      </c>
      <c r="J201" s="702" t="s">
        <v>23</v>
      </c>
      <c r="K201" s="702" t="s">
        <v>1255</v>
      </c>
      <c r="L201" s="702" t="s">
        <v>81</v>
      </c>
      <c r="M201" s="702" t="s">
        <v>68</v>
      </c>
      <c r="N201" t="b">
        <f>AND(COUNTIF(G202:$G$224,G201))</f>
        <v>0</v>
      </c>
      <c r="O201" s="34" t="s">
        <v>830</v>
      </c>
      <c r="Q201" s="253" t="b">
        <v>1</v>
      </c>
      <c r="AX201" s="17"/>
      <c r="AY201" s="9"/>
      <c r="AZ201" s="9"/>
      <c r="BA201" s="9"/>
    </row>
    <row r="202" spans="1:53" ht="15" outlineLevel="1" x14ac:dyDescent="0.25">
      <c r="A202" s="7"/>
      <c r="B202" s="8"/>
      <c r="C202" s="18"/>
      <c r="D202" s="18"/>
      <c r="E202" s="18"/>
      <c r="F202" s="27"/>
      <c r="G202" t="str">
        <f t="shared" si="17"/>
        <v>AAANWb</v>
      </c>
      <c r="H202" s="702" t="s">
        <v>23</v>
      </c>
      <c r="I202" s="702" t="s">
        <v>23</v>
      </c>
      <c r="J202" s="702" t="s">
        <v>23</v>
      </c>
      <c r="K202" s="702" t="s">
        <v>81</v>
      </c>
      <c r="L202" s="702" t="s">
        <v>8</v>
      </c>
      <c r="M202" s="702" t="s">
        <v>71</v>
      </c>
      <c r="N202" t="b">
        <f>AND(COUNTIF(G203:$G$224,G202))</f>
        <v>0</v>
      </c>
      <c r="O202" s="34" t="s">
        <v>830</v>
      </c>
      <c r="Q202" s="253" t="b">
        <v>1</v>
      </c>
      <c r="AX202" s="17"/>
      <c r="AY202" s="9"/>
      <c r="AZ202" s="9"/>
      <c r="BA202" s="9"/>
    </row>
    <row r="203" spans="1:53" ht="15" outlineLevel="1" x14ac:dyDescent="0.25">
      <c r="A203" s="7"/>
      <c r="B203" s="8"/>
      <c r="C203" s="18"/>
      <c r="D203" s="18"/>
      <c r="E203" s="18"/>
      <c r="F203" s="27"/>
      <c r="G203" t="str">
        <f t="shared" si="17"/>
        <v>AANWBa</v>
      </c>
      <c r="H203" s="702" t="s">
        <v>23</v>
      </c>
      <c r="I203" s="702" t="s">
        <v>23</v>
      </c>
      <c r="J203" s="702" t="s">
        <v>81</v>
      </c>
      <c r="K203" s="702" t="s">
        <v>8</v>
      </c>
      <c r="L203" s="702" t="s">
        <v>14</v>
      </c>
      <c r="M203" s="702" t="s">
        <v>74</v>
      </c>
      <c r="N203" t="b">
        <f>AND(COUNTIF(G204:$G$224,G203))</f>
        <v>0</v>
      </c>
      <c r="O203" s="34" t="s">
        <v>830</v>
      </c>
      <c r="Q203" s="253" t="b">
        <v>1</v>
      </c>
      <c r="AX203" s="17"/>
      <c r="AY203" s="9"/>
      <c r="AZ203" s="9"/>
      <c r="BA203" s="9"/>
    </row>
    <row r="204" spans="1:53" ht="15" outlineLevel="1" x14ac:dyDescent="0.25">
      <c r="A204" s="7"/>
      <c r="B204" s="8"/>
      <c r="C204" s="18"/>
      <c r="D204" s="18"/>
      <c r="E204" s="18"/>
      <c r="F204" s="27"/>
      <c r="G204" t="str">
        <f t="shared" si="17"/>
        <v>AYWBA1a</v>
      </c>
      <c r="H204" s="702" t="s">
        <v>23</v>
      </c>
      <c r="I204" s="702" t="s">
        <v>362</v>
      </c>
      <c r="J204" s="702" t="s">
        <v>8</v>
      </c>
      <c r="K204" s="702" t="s">
        <v>14</v>
      </c>
      <c r="L204" s="702" t="s">
        <v>229</v>
      </c>
      <c r="M204" s="702" t="s">
        <v>74</v>
      </c>
      <c r="N204" t="b">
        <f>AND(COUNTIF(G205:$G$224,G204))</f>
        <v>0</v>
      </c>
      <c r="O204" s="34" t="s">
        <v>830</v>
      </c>
      <c r="Q204" s="253" t="b">
        <v>1</v>
      </c>
      <c r="AX204" s="17"/>
      <c r="AY204" s="9"/>
      <c r="AZ204" s="9"/>
      <c r="BA204" s="9"/>
    </row>
    <row r="205" spans="1:53" ht="15" outlineLevel="1" x14ac:dyDescent="0.25">
      <c r="A205" s="7"/>
      <c r="B205" s="8"/>
      <c r="C205" s="18"/>
      <c r="D205" s="18"/>
      <c r="E205" s="18"/>
      <c r="F205" s="27"/>
      <c r="G205" t="str">
        <f t="shared" si="17"/>
        <v>YYBA2A1a</v>
      </c>
      <c r="H205" s="702" t="s">
        <v>362</v>
      </c>
      <c r="I205" s="702" t="s">
        <v>362</v>
      </c>
      <c r="J205" s="702" t="s">
        <v>14</v>
      </c>
      <c r="K205" s="702" t="s">
        <v>1255</v>
      </c>
      <c r="L205" s="702" t="s">
        <v>229</v>
      </c>
      <c r="M205" s="702" t="s">
        <v>74</v>
      </c>
      <c r="N205" t="b">
        <f>AND(COUNTIF(G206:$G$224,G205))</f>
        <v>0</v>
      </c>
      <c r="O205" s="34" t="s">
        <v>830</v>
      </c>
      <c r="Q205" s="253" t="b">
        <v>1</v>
      </c>
      <c r="AX205" s="17"/>
      <c r="AY205" s="9"/>
      <c r="AZ205" s="9"/>
      <c r="BA205" s="9"/>
    </row>
    <row r="206" spans="1:53" ht="15" outlineLevel="1" x14ac:dyDescent="0.25">
      <c r="A206" s="7"/>
      <c r="B206" s="8"/>
      <c r="C206" s="18"/>
      <c r="D206" s="18"/>
      <c r="E206" s="18"/>
      <c r="F206" s="27"/>
      <c r="G206" t="str">
        <f t="shared" si="17"/>
        <v>YYAA2A1a</v>
      </c>
      <c r="H206" s="702" t="s">
        <v>362</v>
      </c>
      <c r="I206" s="702" t="s">
        <v>362</v>
      </c>
      <c r="J206" s="702" t="s">
        <v>23</v>
      </c>
      <c r="K206" s="702" t="s">
        <v>1255</v>
      </c>
      <c r="L206" s="702" t="s">
        <v>229</v>
      </c>
      <c r="M206" s="702" t="s">
        <v>74</v>
      </c>
      <c r="N206" t="b">
        <f>AND(COUNTIF(G207:$G$224,G206))</f>
        <v>0</v>
      </c>
      <c r="O206" s="34" t="s">
        <v>830</v>
      </c>
      <c r="Q206" s="253" t="b">
        <v>1</v>
      </c>
      <c r="AX206" s="17"/>
      <c r="AY206" s="9"/>
      <c r="AZ206" s="9"/>
      <c r="BA206" s="9"/>
    </row>
    <row r="207" spans="1:53" ht="15" outlineLevel="1" x14ac:dyDescent="0.25">
      <c r="A207" s="7"/>
      <c r="B207" s="8"/>
      <c r="C207" s="18"/>
      <c r="D207" s="18"/>
      <c r="E207" s="18"/>
      <c r="F207" s="27"/>
      <c r="G207" t="str">
        <f t="shared" si="17"/>
        <v>YAAA2A1a</v>
      </c>
      <c r="H207" s="702" t="s">
        <v>362</v>
      </c>
      <c r="I207" s="702" t="s">
        <v>23</v>
      </c>
      <c r="J207" s="702" t="s">
        <v>23</v>
      </c>
      <c r="K207" s="702" t="s">
        <v>1255</v>
      </c>
      <c r="L207" s="702" t="s">
        <v>229</v>
      </c>
      <c r="M207" s="702" t="s">
        <v>74</v>
      </c>
      <c r="N207" t="b">
        <f>AND(COUNTIF(G208:$G$224,G207))</f>
        <v>0</v>
      </c>
      <c r="O207" s="34" t="s">
        <v>830</v>
      </c>
      <c r="Q207" s="253" t="b">
        <v>1</v>
      </c>
      <c r="AX207" s="17"/>
      <c r="AY207" s="9"/>
      <c r="AZ207" s="9"/>
      <c r="BA207" s="9"/>
    </row>
    <row r="208" spans="1:53" ht="15" outlineLevel="1" x14ac:dyDescent="0.25">
      <c r="A208" s="7"/>
      <c r="B208" s="8"/>
      <c r="C208" s="18"/>
      <c r="D208" s="18"/>
      <c r="E208" s="18"/>
      <c r="F208" s="27"/>
      <c r="G208" t="str">
        <f t="shared" si="17"/>
        <v>YYFWBz</v>
      </c>
      <c r="H208" s="702" t="s">
        <v>362</v>
      </c>
      <c r="I208" s="702" t="s">
        <v>362</v>
      </c>
      <c r="J208" s="702" t="s">
        <v>10</v>
      </c>
      <c r="K208" s="702" t="s">
        <v>8</v>
      </c>
      <c r="L208" s="702" t="s">
        <v>14</v>
      </c>
      <c r="M208" s="702" t="s">
        <v>76</v>
      </c>
      <c r="N208" t="b">
        <f>AND(COUNTIF(G209:$G$224,G208))</f>
        <v>0</v>
      </c>
      <c r="O208" s="34" t="s">
        <v>1108</v>
      </c>
      <c r="Q208" s="253" t="b">
        <v>1</v>
      </c>
      <c r="AX208" s="17"/>
      <c r="AY208" s="9"/>
      <c r="AZ208" s="9"/>
      <c r="BA208" s="9"/>
    </row>
    <row r="209" spans="1:53" ht="15" outlineLevel="1" x14ac:dyDescent="0.25">
      <c r="A209" s="7"/>
      <c r="B209" s="8"/>
      <c r="C209" s="18"/>
      <c r="D209" s="18"/>
      <c r="E209" s="18"/>
      <c r="F209" s="27"/>
      <c r="G209" t="str">
        <f t="shared" si="17"/>
        <v>YYBNWf</v>
      </c>
      <c r="H209" s="702" t="s">
        <v>362</v>
      </c>
      <c r="I209" s="702" t="s">
        <v>362</v>
      </c>
      <c r="J209" s="702" t="s">
        <v>14</v>
      </c>
      <c r="K209" s="702" t="s">
        <v>81</v>
      </c>
      <c r="L209" s="702" t="s">
        <v>8</v>
      </c>
      <c r="M209" s="702" t="s">
        <v>69</v>
      </c>
      <c r="N209" t="b">
        <f>AND(COUNTIF(G210:$G$224,G209))</f>
        <v>0</v>
      </c>
      <c r="O209" s="34" t="s">
        <v>1108</v>
      </c>
      <c r="Q209" s="253" t="b">
        <v>1</v>
      </c>
      <c r="AX209" s="17"/>
      <c r="AY209" s="9"/>
      <c r="AZ209" s="9"/>
      <c r="BA209" s="9"/>
    </row>
    <row r="210" spans="1:53" ht="15" outlineLevel="1" x14ac:dyDescent="0.25">
      <c r="A210" s="7"/>
      <c r="B210" s="8"/>
      <c r="C210" s="18"/>
      <c r="D210" s="18"/>
      <c r="E210" s="18"/>
      <c r="F210" s="27"/>
      <c r="G210" t="str">
        <f t="shared" si="17"/>
        <v>YYNWFw</v>
      </c>
      <c r="H210" s="702" t="s">
        <v>362</v>
      </c>
      <c r="I210" s="702" t="s">
        <v>362</v>
      </c>
      <c r="J210" s="702" t="s">
        <v>81</v>
      </c>
      <c r="K210" s="702" t="s">
        <v>8</v>
      </c>
      <c r="L210" s="702" t="s">
        <v>10</v>
      </c>
      <c r="M210" s="702" t="s">
        <v>68</v>
      </c>
      <c r="N210" t="b">
        <f>AND(COUNTIF(G211:$G$224,G210))</f>
        <v>0</v>
      </c>
      <c r="O210" s="34" t="s">
        <v>1108</v>
      </c>
      <c r="Q210" s="253" t="b">
        <v>1</v>
      </c>
      <c r="AX210" s="17"/>
      <c r="AY210" s="9"/>
      <c r="AZ210" s="9"/>
      <c r="BA210" s="9"/>
    </row>
    <row r="211" spans="1:53" ht="15" outlineLevel="1" x14ac:dyDescent="0.25">
      <c r="A211" s="7"/>
      <c r="B211" s="8"/>
      <c r="C211" s="18"/>
      <c r="D211" s="18"/>
      <c r="E211" s="18"/>
      <c r="F211" s="27"/>
      <c r="G211" t="str">
        <f t="shared" si="17"/>
        <v>YYWFWb</v>
      </c>
      <c r="H211" s="702" t="s">
        <v>362</v>
      </c>
      <c r="I211" s="702" t="s">
        <v>362</v>
      </c>
      <c r="J211" s="702" t="s">
        <v>8</v>
      </c>
      <c r="K211" s="702" t="s">
        <v>10</v>
      </c>
      <c r="L211" s="702" t="s">
        <v>8</v>
      </c>
      <c r="M211" s="702" t="s">
        <v>71</v>
      </c>
      <c r="N211" t="b">
        <f>AND(COUNTIF(G212:$G$224,G211))</f>
        <v>0</v>
      </c>
      <c r="O211" s="34" t="s">
        <v>1108</v>
      </c>
      <c r="Q211" s="253" t="b">
        <v>1</v>
      </c>
      <c r="AX211" s="17"/>
      <c r="AY211" s="9"/>
      <c r="AZ211" s="9"/>
      <c r="BA211" s="9"/>
    </row>
    <row r="212" spans="1:53" ht="15" outlineLevel="1" x14ac:dyDescent="0.25">
      <c r="A212" s="7"/>
      <c r="B212" s="8"/>
      <c r="C212" s="18"/>
      <c r="D212" s="18"/>
      <c r="E212" s="18"/>
      <c r="F212" s="27"/>
      <c r="G212" t="str">
        <f t="shared" si="17"/>
        <v>YYWNWl</v>
      </c>
      <c r="H212" s="702" t="s">
        <v>362</v>
      </c>
      <c r="I212" s="702" t="s">
        <v>362</v>
      </c>
      <c r="J212" s="702" t="s">
        <v>8</v>
      </c>
      <c r="K212" s="702" t="s">
        <v>81</v>
      </c>
      <c r="L212" s="702" t="s">
        <v>8</v>
      </c>
      <c r="M212" s="702" t="s">
        <v>72</v>
      </c>
      <c r="N212" t="b">
        <f>AND(COUNTIF(G213:$G$224,G212))</f>
        <v>0</v>
      </c>
      <c r="O212" s="34" t="s">
        <v>900</v>
      </c>
      <c r="Q212" s="253" t="b">
        <v>1</v>
      </c>
      <c r="AX212" s="17"/>
      <c r="AY212" s="9"/>
      <c r="AZ212" s="9"/>
      <c r="BA212" s="9"/>
    </row>
    <row r="213" spans="1:53" ht="15" outlineLevel="1" x14ac:dyDescent="0.25">
      <c r="A213" s="7"/>
      <c r="B213" s="8"/>
      <c r="C213" s="18"/>
      <c r="D213" s="18"/>
      <c r="E213" s="18"/>
      <c r="F213" s="27"/>
      <c r="G213" t="str">
        <f t="shared" si="17"/>
        <v>YYLWNw</v>
      </c>
      <c r="H213" s="702" t="s">
        <v>362</v>
      </c>
      <c r="I213" s="702" t="s">
        <v>362</v>
      </c>
      <c r="J213" s="702" t="s">
        <v>16</v>
      </c>
      <c r="K213" s="702" t="s">
        <v>8</v>
      </c>
      <c r="L213" s="702" t="s">
        <v>81</v>
      </c>
      <c r="M213" s="702" t="s">
        <v>68</v>
      </c>
      <c r="N213" t="b">
        <f>AND(COUNTIF(G214:$G$224,G213))</f>
        <v>0</v>
      </c>
      <c r="O213" s="34" t="s">
        <v>900</v>
      </c>
      <c r="Q213" s="253" t="b">
        <v>1</v>
      </c>
      <c r="AX213" s="17"/>
      <c r="AY213" s="9"/>
      <c r="AZ213" s="9"/>
      <c r="BA213" s="9"/>
    </row>
    <row r="214" spans="1:53" ht="15" outlineLevel="1" x14ac:dyDescent="0.25">
      <c r="A214" s="7"/>
      <c r="B214" s="8"/>
      <c r="C214" s="18"/>
      <c r="D214" s="18"/>
      <c r="E214" s="18"/>
      <c r="F214" s="27"/>
      <c r="G214" t="str">
        <f t="shared" si="17"/>
        <v>YYWLWz</v>
      </c>
      <c r="H214" s="702" t="s">
        <v>362</v>
      </c>
      <c r="I214" s="702" t="s">
        <v>362</v>
      </c>
      <c r="J214" s="702" t="s">
        <v>8</v>
      </c>
      <c r="K214" s="702" t="s">
        <v>16</v>
      </c>
      <c r="L214" s="702" t="s">
        <v>8</v>
      </c>
      <c r="M214" s="702" t="s">
        <v>76</v>
      </c>
      <c r="N214" t="b">
        <f>AND(COUNTIF(G215:$G$224,G214))</f>
        <v>0</v>
      </c>
      <c r="O214" s="34" t="s">
        <v>900</v>
      </c>
      <c r="Q214" s="253" t="b">
        <v>1</v>
      </c>
      <c r="AX214" s="17"/>
      <c r="AY214" s="9"/>
      <c r="AZ214" s="9"/>
      <c r="BA214" s="9"/>
    </row>
    <row r="215" spans="1:53" ht="15" outlineLevel="1" x14ac:dyDescent="0.25">
      <c r="A215" s="7"/>
      <c r="B215" s="8"/>
      <c r="C215" s="18"/>
      <c r="D215" s="18"/>
      <c r="E215" s="18"/>
      <c r="F215" s="27"/>
      <c r="G215" t="str">
        <f t="shared" si="17"/>
        <v>YYNWLw</v>
      </c>
      <c r="H215" s="702" t="s">
        <v>362</v>
      </c>
      <c r="I215" s="702" t="s">
        <v>362</v>
      </c>
      <c r="J215" s="702" t="s">
        <v>81</v>
      </c>
      <c r="K215" s="702" t="s">
        <v>8</v>
      </c>
      <c r="L215" s="702" t="s">
        <v>16</v>
      </c>
      <c r="M215" s="702" t="s">
        <v>68</v>
      </c>
      <c r="N215" t="b">
        <f>AND(COUNTIF(G216:$G$224,G215))</f>
        <v>0</v>
      </c>
      <c r="O215" s="34" t="s">
        <v>900</v>
      </c>
      <c r="Q215" s="253" t="b">
        <v>1</v>
      </c>
      <c r="AX215" s="17"/>
      <c r="AY215" s="9"/>
      <c r="AZ215" s="9"/>
      <c r="BA215" s="9"/>
    </row>
    <row r="216" spans="1:53" ht="15" outlineLevel="1" x14ac:dyDescent="0.25">
      <c r="A216" s="7"/>
      <c r="B216" s="8"/>
      <c r="C216" s="18"/>
      <c r="D216" s="18"/>
      <c r="E216" s="18"/>
      <c r="F216" s="27"/>
      <c r="G216" t="str">
        <f t="shared" si="17"/>
        <v>AYAA2A1w</v>
      </c>
      <c r="H216" s="702" t="s">
        <v>23</v>
      </c>
      <c r="I216" s="702" t="s">
        <v>362</v>
      </c>
      <c r="J216" s="702" t="s">
        <v>23</v>
      </c>
      <c r="K216" s="702" t="s">
        <v>1255</v>
      </c>
      <c r="L216" s="702" t="s">
        <v>229</v>
      </c>
      <c r="M216" s="702" t="s">
        <v>68</v>
      </c>
      <c r="N216" t="b">
        <f>AND(COUNTIF(G217:$G$224,G216))</f>
        <v>0</v>
      </c>
      <c r="O216" s="34" t="s">
        <v>901</v>
      </c>
      <c r="Q216" s="253" t="b">
        <v>1</v>
      </c>
      <c r="AX216" s="17"/>
      <c r="AY216" s="9"/>
      <c r="AZ216" s="9"/>
      <c r="BA216" s="9"/>
    </row>
    <row r="217" spans="1:53" ht="15" outlineLevel="1" x14ac:dyDescent="0.25">
      <c r="A217" s="7"/>
      <c r="B217" s="8"/>
      <c r="C217" s="18"/>
      <c r="D217" s="18"/>
      <c r="E217" s="18"/>
      <c r="F217" s="27"/>
      <c r="G217" t="str">
        <f t="shared" si="17"/>
        <v>AAWA2A1a</v>
      </c>
      <c r="H217" s="702" t="s">
        <v>23</v>
      </c>
      <c r="I217" s="702" t="s">
        <v>23</v>
      </c>
      <c r="J217" s="702" t="s">
        <v>8</v>
      </c>
      <c r="K217" s="702" t="s">
        <v>1255</v>
      </c>
      <c r="L217" s="702" t="s">
        <v>229</v>
      </c>
      <c r="M217" s="702" t="s">
        <v>74</v>
      </c>
      <c r="N217" t="b">
        <f>AND(COUNTIF(G218:$G$224,G217))</f>
        <v>0</v>
      </c>
      <c r="O217" s="34" t="s">
        <v>901</v>
      </c>
      <c r="Q217" s="253" t="b">
        <v>1</v>
      </c>
      <c r="AX217" s="17"/>
      <c r="AY217" s="9"/>
      <c r="AZ217" s="9"/>
      <c r="BA217" s="9"/>
    </row>
    <row r="218" spans="1:53" ht="15" outlineLevel="1" x14ac:dyDescent="0.25">
      <c r="A218" s="7"/>
      <c r="B218" s="8"/>
      <c r="C218" s="18"/>
      <c r="D218" s="18"/>
      <c r="E218" s="18"/>
      <c r="F218" s="27"/>
      <c r="G218" t="str">
        <f t="shared" si="17"/>
        <v>AAAWA1a</v>
      </c>
      <c r="H218" s="702" t="s">
        <v>23</v>
      </c>
      <c r="I218" s="702" t="s">
        <v>23</v>
      </c>
      <c r="J218" s="702" t="s">
        <v>23</v>
      </c>
      <c r="K218" s="702" t="s">
        <v>8</v>
      </c>
      <c r="L218" s="702" t="s">
        <v>229</v>
      </c>
      <c r="M218" s="702" t="s">
        <v>74</v>
      </c>
      <c r="N218" t="b">
        <f>AND(COUNTIF(G219:$G$224,G218))</f>
        <v>0</v>
      </c>
      <c r="O218" s="34" t="s">
        <v>901</v>
      </c>
      <c r="Q218" s="253" t="b">
        <v>1</v>
      </c>
      <c r="AX218" s="17"/>
      <c r="AY218" s="9"/>
      <c r="AZ218" s="9"/>
      <c r="BA218" s="9"/>
    </row>
    <row r="219" spans="1:53" ht="15" outlineLevel="1" x14ac:dyDescent="0.25">
      <c r="A219" s="7"/>
      <c r="B219" s="8"/>
      <c r="C219" s="18"/>
      <c r="D219" s="18"/>
      <c r="E219" s="18"/>
      <c r="F219" s="27"/>
      <c r="G219" t="str">
        <f t="shared" si="17"/>
        <v>YAAA2Wa</v>
      </c>
      <c r="H219" s="702" t="s">
        <v>362</v>
      </c>
      <c r="I219" s="702" t="s">
        <v>23</v>
      </c>
      <c r="J219" s="702" t="s">
        <v>23</v>
      </c>
      <c r="K219" s="702" t="s">
        <v>1255</v>
      </c>
      <c r="L219" s="702" t="s">
        <v>8</v>
      </c>
      <c r="M219" s="702" t="s">
        <v>74</v>
      </c>
      <c r="N219" t="b">
        <f>AND(COUNTIF(G220:$G$224,G219))</f>
        <v>0</v>
      </c>
      <c r="O219" s="34" t="s">
        <v>901</v>
      </c>
      <c r="Q219" s="253" t="b">
        <v>1</v>
      </c>
      <c r="AX219" s="17"/>
      <c r="AY219" s="9"/>
      <c r="AZ219" s="9"/>
      <c r="BA219" s="9"/>
    </row>
    <row r="220" spans="1:53" ht="15" outlineLevel="1" x14ac:dyDescent="0.25">
      <c r="A220" s="7"/>
      <c r="B220" s="8"/>
      <c r="C220" s="18"/>
      <c r="D220" s="18"/>
      <c r="E220" s="18"/>
      <c r="F220" s="27"/>
      <c r="G220" t="str">
        <f t="shared" si="17"/>
        <v>YAAA2Nw</v>
      </c>
      <c r="H220" s="702" t="s">
        <v>362</v>
      </c>
      <c r="I220" s="702" t="s">
        <v>23</v>
      </c>
      <c r="J220" s="702" t="s">
        <v>23</v>
      </c>
      <c r="K220" s="702" t="s">
        <v>1255</v>
      </c>
      <c r="L220" s="702" t="s">
        <v>81</v>
      </c>
      <c r="M220" s="702" t="s">
        <v>68</v>
      </c>
      <c r="N220" t="b">
        <f>AND(COUNTIF(G221:$G$224,G220))</f>
        <v>0</v>
      </c>
      <c r="O220" s="34" t="s">
        <v>902</v>
      </c>
      <c r="Q220" s="253" t="b">
        <v>1</v>
      </c>
      <c r="AX220" s="17"/>
      <c r="AY220" s="9"/>
      <c r="AZ220" s="9"/>
      <c r="BA220" s="9"/>
    </row>
    <row r="221" spans="1:53" ht="15" outlineLevel="1" x14ac:dyDescent="0.25">
      <c r="A221" s="7"/>
      <c r="B221" s="8"/>
      <c r="C221" s="18"/>
      <c r="D221" s="18"/>
      <c r="E221" s="18"/>
      <c r="F221" s="27"/>
      <c r="G221" t="str">
        <f t="shared" si="17"/>
        <v>YYAA2A1z</v>
      </c>
      <c r="H221" s="702" t="s">
        <v>362</v>
      </c>
      <c r="I221" s="702" t="s">
        <v>362</v>
      </c>
      <c r="J221" s="702" t="s">
        <v>23</v>
      </c>
      <c r="K221" s="702" t="s">
        <v>1255</v>
      </c>
      <c r="L221" s="702" t="s">
        <v>229</v>
      </c>
      <c r="M221" s="702" t="s">
        <v>76</v>
      </c>
      <c r="N221" t="b">
        <f>AND(COUNTIF(G222:$G$224,G221))</f>
        <v>0</v>
      </c>
      <c r="O221" s="34" t="s">
        <v>902</v>
      </c>
      <c r="Q221" s="253" t="b">
        <v>1</v>
      </c>
      <c r="AX221" s="17"/>
      <c r="AY221" s="9"/>
      <c r="AZ221" s="9"/>
      <c r="BA221" s="9"/>
    </row>
    <row r="222" spans="1:53" ht="15" outlineLevel="1" x14ac:dyDescent="0.25">
      <c r="A222" s="7"/>
      <c r="B222" s="8"/>
      <c r="C222" s="18"/>
      <c r="D222" s="18"/>
      <c r="E222" s="18"/>
      <c r="F222" s="27"/>
      <c r="G222" t="str">
        <f t="shared" si="17"/>
        <v>AYWA2A1a</v>
      </c>
      <c r="H222" s="702" t="s">
        <v>23</v>
      </c>
      <c r="I222" s="702" t="s">
        <v>362</v>
      </c>
      <c r="J222" s="702" t="s">
        <v>8</v>
      </c>
      <c r="K222" s="702" t="s">
        <v>1255</v>
      </c>
      <c r="L222" s="702" t="s">
        <v>229</v>
      </c>
      <c r="M222" s="702" t="s">
        <v>74</v>
      </c>
      <c r="N222" t="b">
        <f>AND(COUNTIF(G223:$G$224,G222))</f>
        <v>0</v>
      </c>
      <c r="O222" s="34" t="s">
        <v>902</v>
      </c>
      <c r="Q222" s="253" t="b">
        <v>1</v>
      </c>
      <c r="AX222" s="17"/>
      <c r="AY222" s="9"/>
      <c r="AZ222" s="9"/>
      <c r="BA222" s="9"/>
    </row>
    <row r="223" spans="1:53" ht="15" outlineLevel="1" x14ac:dyDescent="0.25">
      <c r="A223" s="7"/>
      <c r="B223" s="8"/>
      <c r="C223" s="18"/>
      <c r="D223" s="18"/>
      <c r="E223" s="18"/>
      <c r="F223" s="27"/>
      <c r="G223" t="str">
        <f t="shared" si="17"/>
        <v>AANWA1a</v>
      </c>
      <c r="H223" s="702" t="s">
        <v>23</v>
      </c>
      <c r="I223" s="702" t="s">
        <v>23</v>
      </c>
      <c r="J223" s="702" t="s">
        <v>81</v>
      </c>
      <c r="K223" s="702" t="s">
        <v>8</v>
      </c>
      <c r="L223" s="702" t="s">
        <v>229</v>
      </c>
      <c r="M223" s="702" t="s">
        <v>74</v>
      </c>
      <c r="N223" t="b">
        <f>AND(COUNTIF(G224:$G$224,G223))</f>
        <v>0</v>
      </c>
      <c r="O223" s="34" t="s">
        <v>902</v>
      </c>
      <c r="Q223" s="253" t="b">
        <v>1</v>
      </c>
      <c r="AX223" s="17"/>
      <c r="AY223" s="9"/>
      <c r="AZ223" s="9"/>
      <c r="BA223" s="9"/>
    </row>
    <row r="224" spans="1:53" ht="15" outlineLevel="1" x14ac:dyDescent="0.25">
      <c r="A224" s="7"/>
      <c r="B224" s="8"/>
      <c r="C224" s="18"/>
      <c r="D224" s="18"/>
      <c r="E224" s="18"/>
      <c r="F224" s="27"/>
      <c r="G224" t="str">
        <f t="shared" si="17"/>
        <v>AAANWa</v>
      </c>
      <c r="H224" s="702" t="s">
        <v>23</v>
      </c>
      <c r="I224" s="702" t="s">
        <v>23</v>
      </c>
      <c r="J224" s="702" t="s">
        <v>23</v>
      </c>
      <c r="K224" s="702" t="s">
        <v>81</v>
      </c>
      <c r="L224" s="702" t="s">
        <v>8</v>
      </c>
      <c r="M224" s="702" t="s">
        <v>74</v>
      </c>
      <c r="N224" t="b">
        <v>0</v>
      </c>
      <c r="O224" s="34" t="s">
        <v>902</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1055</v>
      </c>
      <c r="I227" s="27" t="s">
        <v>1137</v>
      </c>
      <c r="J227" s="27"/>
      <c r="K227" s="27"/>
      <c r="L227" s="27"/>
      <c r="M227" s="27"/>
      <c r="N227" s="27"/>
      <c r="O227" s="196"/>
      <c r="P227" s="196"/>
      <c r="Q227" s="196"/>
      <c r="R227" s="196"/>
      <c r="S227" s="196"/>
      <c r="T227" s="196"/>
      <c r="U227" s="712" t="s">
        <v>1057</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9">
        <v>1.2</v>
      </c>
      <c r="J228" s="749">
        <v>1</v>
      </c>
      <c r="K228" s="749">
        <v>1.22</v>
      </c>
      <c r="L228" s="749">
        <v>0.87</v>
      </c>
      <c r="M228" s="749">
        <v>1.05</v>
      </c>
      <c r="N228" s="749">
        <v>0.83</v>
      </c>
      <c r="O228" s="751">
        <v>0.95</v>
      </c>
      <c r="P228" s="751">
        <v>0.65</v>
      </c>
      <c r="Q228" s="750">
        <v>0</v>
      </c>
      <c r="R228" s="196"/>
      <c r="S228" s="196"/>
      <c r="T228" s="196"/>
      <c r="U228" s="712"/>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816</v>
      </c>
      <c r="H229" t="s">
        <v>833</v>
      </c>
      <c r="I229" t="s">
        <v>406</v>
      </c>
      <c r="J229" t="s">
        <v>802</v>
      </c>
      <c r="K229" t="s">
        <v>803</v>
      </c>
      <c r="L229" t="s">
        <v>804</v>
      </c>
      <c r="M229" t="s">
        <v>805</v>
      </c>
      <c r="N229" t="s">
        <v>806</v>
      </c>
      <c r="O229" t="s">
        <v>807</v>
      </c>
      <c r="P229" t="s">
        <v>808</v>
      </c>
      <c r="Q229" t="s">
        <v>809</v>
      </c>
      <c r="S229" t="s">
        <v>1056</v>
      </c>
      <c r="T229" s="710" t="str">
        <f>G229</f>
        <v>season</v>
      </c>
      <c r="U229" t="s">
        <v>833</v>
      </c>
      <c r="V229" t="s">
        <v>406</v>
      </c>
      <c r="W229" t="s">
        <v>802</v>
      </c>
      <c r="X229" t="s">
        <v>803</v>
      </c>
      <c r="Y229" t="s">
        <v>804</v>
      </c>
      <c r="Z229" t="s">
        <v>805</v>
      </c>
      <c r="AA229" t="s">
        <v>806</v>
      </c>
      <c r="AB229" t="s">
        <v>807</v>
      </c>
      <c r="AC229" t="s">
        <v>808</v>
      </c>
      <c r="AD229" t="s">
        <v>809</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1">
        <v>0</v>
      </c>
      <c r="I230" s="709">
        <f>$H230*I$228</f>
        <v>0</v>
      </c>
      <c r="J230" s="709">
        <f t="shared" ref="J230:Q255" si="23">$H230*J$228</f>
        <v>0</v>
      </c>
      <c r="K230" s="709">
        <f t="shared" si="23"/>
        <v>0</v>
      </c>
      <c r="L230" s="709">
        <f t="shared" si="23"/>
        <v>0</v>
      </c>
      <c r="M230" s="709">
        <f t="shared" si="23"/>
        <v>0</v>
      </c>
      <c r="N230" s="709">
        <f t="shared" si="23"/>
        <v>0</v>
      </c>
      <c r="O230" s="709">
        <f t="shared" si="23"/>
        <v>0</v>
      </c>
      <c r="P230" s="709">
        <f t="shared" si="23"/>
        <v>0</v>
      </c>
      <c r="Q230" s="709">
        <f t="shared" si="23"/>
        <v>0</v>
      </c>
      <c r="R230" s="196"/>
      <c r="S230" s="708" t="b">
        <v>0</v>
      </c>
      <c r="T230" s="710" t="str">
        <f t="shared" ref="T230:T276" si="24">G230</f>
        <v>AAAA2A1a</v>
      </c>
      <c r="U230" s="753">
        <f>IF($S230,H230/VLOOKUP($M178,CropResidue!$H$94:$L$110,5,FALSE)/VLOOKUP($M178,CropResidue!$H$94:$L$110,4,FALSE)/VLOOKUP($M178,CropResidue!$H$94:$L$110,2,FALSE)*VLOOKUP($M178,CropResidue!$G$153:$H$169,2,FALSE),Crop!H230)</f>
        <v>0</v>
      </c>
      <c r="V230" s="753">
        <f>IF($S230,I230/VLOOKUP($M178,CropResidue!$H$94:$L$110,5,FALSE)/VLOOKUP($M178,CropResidue!$H$94:$L$110,4,FALSE)/VLOOKUP($M178,CropResidue!$H$94:$L$110,2,FALSE)*VLOOKUP($M178,CropResidue!$G$153:$H$169,2,FALSE),Crop!I230)</f>
        <v>0</v>
      </c>
      <c r="W230" s="753">
        <f>IF($S230,J230/VLOOKUP($M178,CropResidue!$H$94:$L$110,5,FALSE)/VLOOKUP($M178,CropResidue!$H$94:$L$110,4,FALSE)/VLOOKUP($M178,CropResidue!$H$94:$L$110,2,FALSE)*VLOOKUP($M178,CropResidue!$G$153:$H$169,2,FALSE),Crop!J230)</f>
        <v>0</v>
      </c>
      <c r="X230" s="753">
        <f>IF($S230,K230/VLOOKUP($M178,CropResidue!$H$94:$L$110,5,FALSE)/VLOOKUP($M178,CropResidue!$H$94:$L$110,4,FALSE)/VLOOKUP($M178,CropResidue!$H$94:$L$110,2,FALSE)*VLOOKUP($M178,CropResidue!$G$153:$H$169,2,FALSE),Crop!K230)</f>
        <v>0</v>
      </c>
      <c r="Y230" s="753">
        <f>IF($S230,L230/VLOOKUP($M178,CropResidue!$H$94:$L$110,5,FALSE)/VLOOKUP($M178,CropResidue!$H$94:$L$110,4,FALSE)/VLOOKUP($M178,CropResidue!$H$94:$L$110,2,FALSE)*VLOOKUP($M178,CropResidue!$G$153:$H$169,2,FALSE),Crop!L230)</f>
        <v>0</v>
      </c>
      <c r="Z230" s="753">
        <f>IF($S230,M230/VLOOKUP($M178,CropResidue!$H$94:$L$110,5,FALSE)/VLOOKUP($M178,CropResidue!$H$94:$L$110,4,FALSE)/VLOOKUP($M178,CropResidue!$H$94:$L$110,2,FALSE)*VLOOKUP($M178,CropResidue!$G$153:$H$169,2,FALSE),Crop!M230)</f>
        <v>0</v>
      </c>
      <c r="AA230" s="753">
        <f>IF($S230,N230/VLOOKUP($M178,CropResidue!$H$94:$L$110,5,FALSE)/VLOOKUP($M178,CropResidue!$H$94:$L$110,4,FALSE)/VLOOKUP($M178,CropResidue!$H$94:$L$110,2,FALSE)*VLOOKUP($M178,CropResidue!$G$153:$H$169,2,FALSE),Crop!N230)</f>
        <v>0</v>
      </c>
      <c r="AB230" s="753">
        <f>IF($S230,O230/VLOOKUP($M178,CropResidue!$H$94:$L$110,5,FALSE)/VLOOKUP($M178,CropResidue!$H$94:$L$110,4,FALSE)/VLOOKUP($M178,CropResidue!$H$94:$L$110,2,FALSE)*VLOOKUP($M178,CropResidue!$G$153:$H$169,2,FALSE),Crop!O230)</f>
        <v>0</v>
      </c>
      <c r="AC230" s="753">
        <f>IF($S230,P230/VLOOKUP($M178,CropResidue!$H$94:$L$110,5,FALSE)/VLOOKUP($M178,CropResidue!$H$94:$L$110,4,FALSE)/VLOOKUP($M178,CropResidue!$H$94:$L$110,2,FALSE)*VLOOKUP($M178,CropResidue!$G$153:$H$169,2,FALSE),Crop!P230)</f>
        <v>0</v>
      </c>
      <c r="AD230" s="753">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1">
        <v>0</v>
      </c>
      <c r="I231" s="709">
        <f t="shared" ref="I231:I239" si="25">$H231*I$228</f>
        <v>0</v>
      </c>
      <c r="J231" s="709">
        <f t="shared" si="23"/>
        <v>0</v>
      </c>
      <c r="K231" s="709">
        <f t="shared" si="23"/>
        <v>0</v>
      </c>
      <c r="L231" s="709">
        <f t="shared" si="23"/>
        <v>0</v>
      </c>
      <c r="M231" s="709">
        <f t="shared" si="23"/>
        <v>0</v>
      </c>
      <c r="N231" s="709">
        <f t="shared" si="23"/>
        <v>0</v>
      </c>
      <c r="O231" s="709">
        <f t="shared" si="23"/>
        <v>0</v>
      </c>
      <c r="P231" s="709">
        <f t="shared" si="23"/>
        <v>0</v>
      </c>
      <c r="Q231" s="709">
        <f t="shared" si="23"/>
        <v>0</v>
      </c>
      <c r="R231" s="196"/>
      <c r="S231" s="708" t="b">
        <v>0</v>
      </c>
      <c r="T231" s="710" t="str">
        <f t="shared" ref="T231:T239" si="26">G231</f>
        <v>GGGGAg1a2</v>
      </c>
      <c r="U231" s="753">
        <f>IF($S231,H231/VLOOKUP($M179,CropResidue!$H$94:$L$110,5,FALSE)/VLOOKUP($M179,CropResidue!$H$94:$L$110,4,FALSE)/VLOOKUP($M179,CropResidue!$H$94:$L$110,2,FALSE)*VLOOKUP($M179,CropResidue!$G$153:$H$169,2,FALSE),Crop!H231)</f>
        <v>0</v>
      </c>
      <c r="V231" s="753">
        <f>IF($S231,I231/VLOOKUP($M179,CropResidue!$H$94:$L$110,5,FALSE)/VLOOKUP($M179,CropResidue!$H$94:$L$110,4,FALSE)/VLOOKUP($M179,CropResidue!$H$94:$L$110,2,FALSE)*VLOOKUP($M179,CropResidue!$G$153:$H$169,2,FALSE),Crop!I231)</f>
        <v>0</v>
      </c>
      <c r="W231" s="753">
        <f>IF($S231,J231/VLOOKUP($M179,CropResidue!$H$94:$L$110,5,FALSE)/VLOOKUP($M179,CropResidue!$H$94:$L$110,4,FALSE)/VLOOKUP($M179,CropResidue!$H$94:$L$110,2,FALSE)*VLOOKUP($M179,CropResidue!$G$153:$H$169,2,FALSE),Crop!J231)</f>
        <v>0</v>
      </c>
      <c r="X231" s="753">
        <f>IF($S231,K231/VLOOKUP($M179,CropResidue!$H$94:$L$110,5,FALSE)/VLOOKUP($M179,CropResidue!$H$94:$L$110,4,FALSE)/VLOOKUP($M179,CropResidue!$H$94:$L$110,2,FALSE)*VLOOKUP($M179,CropResidue!$G$153:$H$169,2,FALSE),Crop!K231)</f>
        <v>0</v>
      </c>
      <c r="Y231" s="753">
        <f>IF($S231,L231/VLOOKUP($M179,CropResidue!$H$94:$L$110,5,FALSE)/VLOOKUP($M179,CropResidue!$H$94:$L$110,4,FALSE)/VLOOKUP($M179,CropResidue!$H$94:$L$110,2,FALSE)*VLOOKUP($M179,CropResidue!$G$153:$H$169,2,FALSE),Crop!L231)</f>
        <v>0</v>
      </c>
      <c r="Z231" s="753">
        <f>IF($S231,M231/VLOOKUP($M179,CropResidue!$H$94:$L$110,5,FALSE)/VLOOKUP($M179,CropResidue!$H$94:$L$110,4,FALSE)/VLOOKUP($M179,CropResidue!$H$94:$L$110,2,FALSE)*VLOOKUP($M179,CropResidue!$G$153:$H$169,2,FALSE),Crop!M231)</f>
        <v>0</v>
      </c>
      <c r="AA231" s="753">
        <f>IF($S231,N231/VLOOKUP($M179,CropResidue!$H$94:$L$110,5,FALSE)/VLOOKUP($M179,CropResidue!$H$94:$L$110,4,FALSE)/VLOOKUP($M179,CropResidue!$H$94:$L$110,2,FALSE)*VLOOKUP($M179,CropResidue!$G$153:$H$169,2,FALSE),Crop!N231)</f>
        <v>0</v>
      </c>
      <c r="AB231" s="753">
        <f>IF($S231,O231/VLOOKUP($M179,CropResidue!$H$94:$L$110,5,FALSE)/VLOOKUP($M179,CropResidue!$H$94:$L$110,4,FALSE)/VLOOKUP($M179,CropResidue!$H$94:$L$110,2,FALSE)*VLOOKUP($M179,CropResidue!$G$153:$H$169,2,FALSE),Crop!O231)</f>
        <v>0</v>
      </c>
      <c r="AC231" s="753">
        <f>IF($S231,P231/VLOOKUP($M179,CropResidue!$H$94:$L$110,5,FALSE)/VLOOKUP($M179,CropResidue!$H$94:$L$110,4,FALSE)/VLOOKUP($M179,CropResidue!$H$94:$L$110,2,FALSE)*VLOOKUP($M179,CropResidue!$G$153:$H$169,2,FALSE),Crop!P231)</f>
        <v>0</v>
      </c>
      <c r="AD231" s="753">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1">
        <v>0</v>
      </c>
      <c r="I232" s="709">
        <f t="shared" si="25"/>
        <v>0</v>
      </c>
      <c r="J232" s="709">
        <f t="shared" si="23"/>
        <v>0</v>
      </c>
      <c r="K232" s="709">
        <f t="shared" si="23"/>
        <v>0</v>
      </c>
      <c r="L232" s="709">
        <f t="shared" si="23"/>
        <v>0</v>
      </c>
      <c r="M232" s="709">
        <f t="shared" si="23"/>
        <v>0</v>
      </c>
      <c r="N232" s="709">
        <f t="shared" si="23"/>
        <v>0</v>
      </c>
      <c r="O232" s="709">
        <f t="shared" si="23"/>
        <v>0</v>
      </c>
      <c r="P232" s="709">
        <f t="shared" si="23"/>
        <v>0</v>
      </c>
      <c r="Q232" s="709">
        <f t="shared" si="23"/>
        <v>0</v>
      </c>
      <c r="R232" s="196"/>
      <c r="S232" s="708" t="b">
        <v>0</v>
      </c>
      <c r="T232" s="710" t="str">
        <f t="shared" ref="T232" si="27">G232</f>
        <v>GGGGSg1a2</v>
      </c>
      <c r="U232" s="753">
        <f>IF($S232,H232/VLOOKUP($M180,CropResidue!$H$94:$L$110,5,FALSE)/VLOOKUP($M180,CropResidue!$H$94:$L$110,4,FALSE)/VLOOKUP($M180,CropResidue!$H$94:$L$110,2,FALSE)*VLOOKUP($M180,CropResidue!$G$153:$H$169,2,FALSE),Crop!H232)</f>
        <v>0</v>
      </c>
      <c r="V232" s="753">
        <f>IF($S232,I232/VLOOKUP($M180,CropResidue!$H$94:$L$110,5,FALSE)/VLOOKUP($M180,CropResidue!$H$94:$L$110,4,FALSE)/VLOOKUP($M180,CropResidue!$H$94:$L$110,2,FALSE)*VLOOKUP($M180,CropResidue!$G$153:$H$169,2,FALSE),Crop!I232)</f>
        <v>0</v>
      </c>
      <c r="W232" s="753">
        <f>IF($S232,J232/VLOOKUP($M180,CropResidue!$H$94:$L$110,5,FALSE)/VLOOKUP($M180,CropResidue!$H$94:$L$110,4,FALSE)/VLOOKUP($M180,CropResidue!$H$94:$L$110,2,FALSE)*VLOOKUP($M180,CropResidue!$G$153:$H$169,2,FALSE),Crop!J232)</f>
        <v>0</v>
      </c>
      <c r="X232" s="753">
        <f>IF($S232,K232/VLOOKUP($M180,CropResidue!$H$94:$L$110,5,FALSE)/VLOOKUP($M180,CropResidue!$H$94:$L$110,4,FALSE)/VLOOKUP($M180,CropResidue!$H$94:$L$110,2,FALSE)*VLOOKUP($M180,CropResidue!$G$153:$H$169,2,FALSE),Crop!K232)</f>
        <v>0</v>
      </c>
      <c r="Y232" s="753">
        <f>IF($S232,L232/VLOOKUP($M180,CropResidue!$H$94:$L$110,5,FALSE)/VLOOKUP($M180,CropResidue!$H$94:$L$110,4,FALSE)/VLOOKUP($M180,CropResidue!$H$94:$L$110,2,FALSE)*VLOOKUP($M180,CropResidue!$G$153:$H$169,2,FALSE),Crop!L232)</f>
        <v>0</v>
      </c>
      <c r="Z232" s="753">
        <f>IF($S232,M232/VLOOKUP($M180,CropResidue!$H$94:$L$110,5,FALSE)/VLOOKUP($M180,CropResidue!$H$94:$L$110,4,FALSE)/VLOOKUP($M180,CropResidue!$H$94:$L$110,2,FALSE)*VLOOKUP($M180,CropResidue!$G$153:$H$169,2,FALSE),Crop!M232)</f>
        <v>0</v>
      </c>
      <c r="AA232" s="753">
        <f>IF($S232,N232/VLOOKUP($M180,CropResidue!$H$94:$L$110,5,FALSE)/VLOOKUP($M180,CropResidue!$H$94:$L$110,4,FALSE)/VLOOKUP($M180,CropResidue!$H$94:$L$110,2,FALSE)*VLOOKUP($M180,CropResidue!$G$153:$H$169,2,FALSE),Crop!N232)</f>
        <v>0</v>
      </c>
      <c r="AB232" s="753">
        <f>IF($S232,O232/VLOOKUP($M180,CropResidue!$H$94:$L$110,5,FALSE)/VLOOKUP($M180,CropResidue!$H$94:$L$110,4,FALSE)/VLOOKUP($M180,CropResidue!$H$94:$L$110,2,FALSE)*VLOOKUP($M180,CropResidue!$G$153:$H$169,2,FALSE),Crop!O232)</f>
        <v>0</v>
      </c>
      <c r="AC232" s="753">
        <f>IF($S232,P232/VLOOKUP($M180,CropResidue!$H$94:$L$110,5,FALSE)/VLOOKUP($M180,CropResidue!$H$94:$L$110,4,FALSE)/VLOOKUP($M180,CropResidue!$H$94:$L$110,2,FALSE)*VLOOKUP($M180,CropResidue!$G$153:$H$169,2,FALSE),Crop!P232)</f>
        <v>0</v>
      </c>
      <c r="AD232" s="753">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1">
        <v>0</v>
      </c>
      <c r="I233" s="709">
        <f t="shared" si="25"/>
        <v>0</v>
      </c>
      <c r="J233" s="709">
        <f t="shared" si="23"/>
        <v>0</v>
      </c>
      <c r="K233" s="709">
        <f t="shared" si="23"/>
        <v>0</v>
      </c>
      <c r="L233" s="709">
        <f t="shared" si="23"/>
        <v>0</v>
      </c>
      <c r="M233" s="709">
        <f t="shared" si="23"/>
        <v>0</v>
      </c>
      <c r="N233" s="709">
        <f t="shared" si="23"/>
        <v>0</v>
      </c>
      <c r="O233" s="709">
        <f t="shared" si="23"/>
        <v>0</v>
      </c>
      <c r="P233" s="709">
        <f t="shared" si="23"/>
        <v>0</v>
      </c>
      <c r="Q233" s="709">
        <f t="shared" si="23"/>
        <v>0</v>
      </c>
      <c r="R233" s="196"/>
      <c r="S233" s="708" t="b">
        <v>0</v>
      </c>
      <c r="T233" s="710" t="str">
        <f t="shared" si="26"/>
        <v>GGGAg2Na2</v>
      </c>
      <c r="U233" s="753">
        <f>IF($S233,H233/VLOOKUP($M181,CropResidue!$H$94:$L$110,5,FALSE)/VLOOKUP($M181,CropResidue!$H$94:$L$110,4,FALSE)/VLOOKUP($M181,CropResidue!$H$94:$L$110,2,FALSE)*VLOOKUP($M181,CropResidue!$G$153:$H$169,2,FALSE),Crop!H233)</f>
        <v>0</v>
      </c>
      <c r="V233" s="753">
        <f>IF($S233,I233/VLOOKUP($M181,CropResidue!$H$94:$L$110,5,FALSE)/VLOOKUP($M181,CropResidue!$H$94:$L$110,4,FALSE)/VLOOKUP($M181,CropResidue!$H$94:$L$110,2,FALSE)*VLOOKUP($M181,CropResidue!$G$153:$H$169,2,FALSE),Crop!I233)</f>
        <v>0</v>
      </c>
      <c r="W233" s="753">
        <f>IF($S233,J233/VLOOKUP($M181,CropResidue!$H$94:$L$110,5,FALSE)/VLOOKUP($M181,CropResidue!$H$94:$L$110,4,FALSE)/VLOOKUP($M181,CropResidue!$H$94:$L$110,2,FALSE)*VLOOKUP($M181,CropResidue!$G$153:$H$169,2,FALSE),Crop!J233)</f>
        <v>0</v>
      </c>
      <c r="X233" s="753">
        <f>IF($S233,K233/VLOOKUP($M181,CropResidue!$H$94:$L$110,5,FALSE)/VLOOKUP($M181,CropResidue!$H$94:$L$110,4,FALSE)/VLOOKUP($M181,CropResidue!$H$94:$L$110,2,FALSE)*VLOOKUP($M181,CropResidue!$G$153:$H$169,2,FALSE),Crop!K233)</f>
        <v>0</v>
      </c>
      <c r="Y233" s="753">
        <f>IF($S233,L233/VLOOKUP($M181,CropResidue!$H$94:$L$110,5,FALSE)/VLOOKUP($M181,CropResidue!$H$94:$L$110,4,FALSE)/VLOOKUP($M181,CropResidue!$H$94:$L$110,2,FALSE)*VLOOKUP($M181,CropResidue!$G$153:$H$169,2,FALSE),Crop!L233)</f>
        <v>0</v>
      </c>
      <c r="Z233" s="753">
        <f>IF($S233,M233/VLOOKUP($M181,CropResidue!$H$94:$L$110,5,FALSE)/VLOOKUP($M181,CropResidue!$H$94:$L$110,4,FALSE)/VLOOKUP($M181,CropResidue!$H$94:$L$110,2,FALSE)*VLOOKUP($M181,CropResidue!$G$153:$H$169,2,FALSE),Crop!M233)</f>
        <v>0</v>
      </c>
      <c r="AA233" s="753">
        <f>IF($S233,N233/VLOOKUP($M181,CropResidue!$H$94:$L$110,5,FALSE)/VLOOKUP($M181,CropResidue!$H$94:$L$110,4,FALSE)/VLOOKUP($M181,CropResidue!$H$94:$L$110,2,FALSE)*VLOOKUP($M181,CropResidue!$G$153:$H$169,2,FALSE),Crop!N233)</f>
        <v>0</v>
      </c>
      <c r="AB233" s="753">
        <f>IF($S233,O233/VLOOKUP($M181,CropResidue!$H$94:$L$110,5,FALSE)/VLOOKUP($M181,CropResidue!$H$94:$L$110,4,FALSE)/VLOOKUP($M181,CropResidue!$H$94:$L$110,2,FALSE)*VLOOKUP($M181,CropResidue!$G$153:$H$169,2,FALSE),Crop!O233)</f>
        <v>0</v>
      </c>
      <c r="AC233" s="753">
        <f>IF($S233,P233/VLOOKUP($M181,CropResidue!$H$94:$L$110,5,FALSE)/VLOOKUP($M181,CropResidue!$H$94:$L$110,4,FALSE)/VLOOKUP($M181,CropResidue!$H$94:$L$110,2,FALSE)*VLOOKUP($M181,CropResidue!$G$153:$H$169,2,FALSE),Crop!P233)</f>
        <v>0</v>
      </c>
      <c r="AD233" s="753">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1">
        <v>0</v>
      </c>
      <c r="I234" s="709">
        <f t="shared" si="25"/>
        <v>0</v>
      </c>
      <c r="J234" s="709">
        <f t="shared" si="23"/>
        <v>0</v>
      </c>
      <c r="K234" s="709">
        <f t="shared" si="23"/>
        <v>0</v>
      </c>
      <c r="L234" s="709">
        <f t="shared" si="23"/>
        <v>0</v>
      </c>
      <c r="M234" s="709">
        <f t="shared" si="23"/>
        <v>0</v>
      </c>
      <c r="N234" s="709">
        <f t="shared" si="23"/>
        <v>0</v>
      </c>
      <c r="O234" s="709">
        <f t="shared" si="23"/>
        <v>0</v>
      </c>
      <c r="P234" s="709">
        <f t="shared" si="23"/>
        <v>0</v>
      </c>
      <c r="Q234" s="709">
        <f t="shared" si="23"/>
        <v>0</v>
      </c>
      <c r="R234" s="196"/>
      <c r="S234" s="708" t="b">
        <v>0</v>
      </c>
      <c r="T234" s="710" t="str">
        <f t="shared" si="26"/>
        <v>GGGAg2Ea2</v>
      </c>
      <c r="U234" s="753">
        <f>IF($S234,H234/VLOOKUP($M182,CropResidue!$H$94:$L$110,5,FALSE)/VLOOKUP($M182,CropResidue!$H$94:$L$110,4,FALSE)/VLOOKUP($M182,CropResidue!$H$94:$L$110,2,FALSE)*VLOOKUP($M182,CropResidue!$G$153:$H$169,2,FALSE),Crop!H234)</f>
        <v>0</v>
      </c>
      <c r="V234" s="753">
        <f>IF($S234,I234/VLOOKUP($M182,CropResidue!$H$94:$L$110,5,FALSE)/VLOOKUP($M182,CropResidue!$H$94:$L$110,4,FALSE)/VLOOKUP($M182,CropResidue!$H$94:$L$110,2,FALSE)*VLOOKUP($M182,CropResidue!$G$153:$H$169,2,FALSE),Crop!I234)</f>
        <v>0</v>
      </c>
      <c r="W234" s="753">
        <f>IF($S234,J234/VLOOKUP($M182,CropResidue!$H$94:$L$110,5,FALSE)/VLOOKUP($M182,CropResidue!$H$94:$L$110,4,FALSE)/VLOOKUP($M182,CropResidue!$H$94:$L$110,2,FALSE)*VLOOKUP($M182,CropResidue!$G$153:$H$169,2,FALSE),Crop!J234)</f>
        <v>0</v>
      </c>
      <c r="X234" s="753">
        <f>IF($S234,K234/VLOOKUP($M182,CropResidue!$H$94:$L$110,5,FALSE)/VLOOKUP($M182,CropResidue!$H$94:$L$110,4,FALSE)/VLOOKUP($M182,CropResidue!$H$94:$L$110,2,FALSE)*VLOOKUP($M182,CropResidue!$G$153:$H$169,2,FALSE),Crop!K234)</f>
        <v>0</v>
      </c>
      <c r="Y234" s="753">
        <f>IF($S234,L234/VLOOKUP($M182,CropResidue!$H$94:$L$110,5,FALSE)/VLOOKUP($M182,CropResidue!$H$94:$L$110,4,FALSE)/VLOOKUP($M182,CropResidue!$H$94:$L$110,2,FALSE)*VLOOKUP($M182,CropResidue!$G$153:$H$169,2,FALSE),Crop!L234)</f>
        <v>0</v>
      </c>
      <c r="Z234" s="753">
        <f>IF($S234,M234/VLOOKUP($M182,CropResidue!$H$94:$L$110,5,FALSE)/VLOOKUP($M182,CropResidue!$H$94:$L$110,4,FALSE)/VLOOKUP($M182,CropResidue!$H$94:$L$110,2,FALSE)*VLOOKUP($M182,CropResidue!$G$153:$H$169,2,FALSE),Crop!M234)</f>
        <v>0</v>
      </c>
      <c r="AA234" s="753">
        <f>IF($S234,N234/VLOOKUP($M182,CropResidue!$H$94:$L$110,5,FALSE)/VLOOKUP($M182,CropResidue!$H$94:$L$110,4,FALSE)/VLOOKUP($M182,CropResidue!$H$94:$L$110,2,FALSE)*VLOOKUP($M182,CropResidue!$G$153:$H$169,2,FALSE),Crop!N234)</f>
        <v>0</v>
      </c>
      <c r="AB234" s="753">
        <f>IF($S234,O234/VLOOKUP($M182,CropResidue!$H$94:$L$110,5,FALSE)/VLOOKUP($M182,CropResidue!$H$94:$L$110,4,FALSE)/VLOOKUP($M182,CropResidue!$H$94:$L$110,2,FALSE)*VLOOKUP($M182,CropResidue!$G$153:$H$169,2,FALSE),Crop!O234)</f>
        <v>0</v>
      </c>
      <c r="AC234" s="753">
        <f>IF($S234,P234/VLOOKUP($M182,CropResidue!$H$94:$L$110,5,FALSE)/VLOOKUP($M182,CropResidue!$H$94:$L$110,4,FALSE)/VLOOKUP($M182,CropResidue!$H$94:$L$110,2,FALSE)*VLOOKUP($M182,CropResidue!$G$153:$H$169,2,FALSE),Crop!P234)</f>
        <v>0</v>
      </c>
      <c r="AD234" s="753">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1">
        <v>0</v>
      </c>
      <c r="I235" s="709">
        <f t="shared" si="25"/>
        <v>0</v>
      </c>
      <c r="J235" s="709">
        <f t="shared" si="23"/>
        <v>0</v>
      </c>
      <c r="K235" s="709">
        <f t="shared" si="23"/>
        <v>0</v>
      </c>
      <c r="L235" s="709">
        <f t="shared" si="23"/>
        <v>0</v>
      </c>
      <c r="M235" s="709">
        <f t="shared" si="23"/>
        <v>0</v>
      </c>
      <c r="N235" s="709">
        <f t="shared" si="23"/>
        <v>0</v>
      </c>
      <c r="O235" s="709">
        <f t="shared" si="23"/>
        <v>0</v>
      </c>
      <c r="P235" s="709">
        <f t="shared" si="23"/>
        <v>0</v>
      </c>
      <c r="Q235" s="709">
        <f t="shared" si="23"/>
        <v>0</v>
      </c>
      <c r="R235" s="196"/>
      <c r="S235" s="708" t="b">
        <v>0</v>
      </c>
      <c r="T235" s="710" t="str">
        <f t="shared" si="26"/>
        <v>GGGAg2OFa2</v>
      </c>
      <c r="U235" s="753">
        <f>IF($S235,H235/VLOOKUP($M183,CropResidue!$H$94:$L$110,5,FALSE)/VLOOKUP($M183,CropResidue!$H$94:$L$110,4,FALSE)/VLOOKUP($M183,CropResidue!$H$94:$L$110,2,FALSE)*VLOOKUP($M183,CropResidue!$G$153:$H$169,2,FALSE),Crop!H235)</f>
        <v>0</v>
      </c>
      <c r="V235" s="753">
        <f>IF($S235,I235/VLOOKUP($M183,CropResidue!$H$94:$L$110,5,FALSE)/VLOOKUP($M183,CropResidue!$H$94:$L$110,4,FALSE)/VLOOKUP($M183,CropResidue!$H$94:$L$110,2,FALSE)*VLOOKUP($M183,CropResidue!$G$153:$H$169,2,FALSE),Crop!I235)</f>
        <v>0</v>
      </c>
      <c r="W235" s="753">
        <f>IF($S235,J235/VLOOKUP($M183,CropResidue!$H$94:$L$110,5,FALSE)/VLOOKUP($M183,CropResidue!$H$94:$L$110,4,FALSE)/VLOOKUP($M183,CropResidue!$H$94:$L$110,2,FALSE)*VLOOKUP($M183,CropResidue!$G$153:$H$169,2,FALSE),Crop!J235)</f>
        <v>0</v>
      </c>
      <c r="X235" s="753">
        <f>IF($S235,K235/VLOOKUP($M183,CropResidue!$H$94:$L$110,5,FALSE)/VLOOKUP($M183,CropResidue!$H$94:$L$110,4,FALSE)/VLOOKUP($M183,CropResidue!$H$94:$L$110,2,FALSE)*VLOOKUP($M183,CropResidue!$G$153:$H$169,2,FALSE),Crop!K235)</f>
        <v>0</v>
      </c>
      <c r="Y235" s="753">
        <f>IF($S235,L235/VLOOKUP($M183,CropResidue!$H$94:$L$110,5,FALSE)/VLOOKUP($M183,CropResidue!$H$94:$L$110,4,FALSE)/VLOOKUP($M183,CropResidue!$H$94:$L$110,2,FALSE)*VLOOKUP($M183,CropResidue!$G$153:$H$169,2,FALSE),Crop!L235)</f>
        <v>0</v>
      </c>
      <c r="Z235" s="753">
        <f>IF($S235,M235/VLOOKUP($M183,CropResidue!$H$94:$L$110,5,FALSE)/VLOOKUP($M183,CropResidue!$H$94:$L$110,4,FALSE)/VLOOKUP($M183,CropResidue!$H$94:$L$110,2,FALSE)*VLOOKUP($M183,CropResidue!$G$153:$H$169,2,FALSE),Crop!M235)</f>
        <v>0</v>
      </c>
      <c r="AA235" s="753">
        <f>IF($S235,N235/VLOOKUP($M183,CropResidue!$H$94:$L$110,5,FALSE)/VLOOKUP($M183,CropResidue!$H$94:$L$110,4,FALSE)/VLOOKUP($M183,CropResidue!$H$94:$L$110,2,FALSE)*VLOOKUP($M183,CropResidue!$G$153:$H$169,2,FALSE),Crop!N235)</f>
        <v>0</v>
      </c>
      <c r="AB235" s="753">
        <f>IF($S235,O235/VLOOKUP($M183,CropResidue!$H$94:$L$110,5,FALSE)/VLOOKUP($M183,CropResidue!$H$94:$L$110,4,FALSE)/VLOOKUP($M183,CropResidue!$H$94:$L$110,2,FALSE)*VLOOKUP($M183,CropResidue!$G$153:$H$169,2,FALSE),Crop!O235)</f>
        <v>0</v>
      </c>
      <c r="AC235" s="753">
        <f>IF($S235,P235/VLOOKUP($M183,CropResidue!$H$94:$L$110,5,FALSE)/VLOOKUP($M183,CropResidue!$H$94:$L$110,4,FALSE)/VLOOKUP($M183,CropResidue!$H$94:$L$110,2,FALSE)*VLOOKUP($M183,CropResidue!$G$153:$H$169,2,FALSE),Crop!P235)</f>
        <v>0</v>
      </c>
      <c r="AD235" s="753">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1">
        <v>0</v>
      </c>
      <c r="I236" s="709">
        <f t="shared" si="25"/>
        <v>0</v>
      </c>
      <c r="J236" s="709">
        <f t="shared" si="23"/>
        <v>0</v>
      </c>
      <c r="K236" s="709">
        <f t="shared" si="23"/>
        <v>0</v>
      </c>
      <c r="L236" s="709">
        <f t="shared" si="23"/>
        <v>0</v>
      </c>
      <c r="M236" s="709">
        <f t="shared" si="23"/>
        <v>0</v>
      </c>
      <c r="N236" s="709">
        <f t="shared" si="23"/>
        <v>0</v>
      </c>
      <c r="O236" s="709">
        <f t="shared" si="23"/>
        <v>0</v>
      </c>
      <c r="P236" s="709">
        <f t="shared" si="23"/>
        <v>0</v>
      </c>
      <c r="Q236" s="709">
        <f t="shared" si="23"/>
        <v>0</v>
      </c>
      <c r="R236" s="196"/>
      <c r="S236" s="708" t="b">
        <v>0</v>
      </c>
      <c r="T236" s="710" t="str">
        <f t="shared" si="26"/>
        <v>GGGC1Na2</v>
      </c>
      <c r="U236" s="753">
        <f>IF($S236,H236/VLOOKUP($M184,CropResidue!$H$94:$L$110,5,FALSE)/VLOOKUP($M184,CropResidue!$H$94:$L$110,4,FALSE)/VLOOKUP($M184,CropResidue!$H$94:$L$110,2,FALSE)*VLOOKUP($M184,CropResidue!$G$153:$H$169,2,FALSE),Crop!H236)</f>
        <v>0</v>
      </c>
      <c r="V236" s="753">
        <f>IF($S236,I236/VLOOKUP($M184,CropResidue!$H$94:$L$110,5,FALSE)/VLOOKUP($M184,CropResidue!$H$94:$L$110,4,FALSE)/VLOOKUP($M184,CropResidue!$H$94:$L$110,2,FALSE)*VLOOKUP($M184,CropResidue!$G$153:$H$169,2,FALSE),Crop!I236)</f>
        <v>0</v>
      </c>
      <c r="W236" s="753">
        <f>IF($S236,J236/VLOOKUP($M184,CropResidue!$H$94:$L$110,5,FALSE)/VLOOKUP($M184,CropResidue!$H$94:$L$110,4,FALSE)/VLOOKUP($M184,CropResidue!$H$94:$L$110,2,FALSE)*VLOOKUP($M184,CropResidue!$G$153:$H$169,2,FALSE),Crop!J236)</f>
        <v>0</v>
      </c>
      <c r="X236" s="753">
        <f>IF($S236,K236/VLOOKUP($M184,CropResidue!$H$94:$L$110,5,FALSE)/VLOOKUP($M184,CropResidue!$H$94:$L$110,4,FALSE)/VLOOKUP($M184,CropResidue!$H$94:$L$110,2,FALSE)*VLOOKUP($M184,CropResidue!$G$153:$H$169,2,FALSE),Crop!K236)</f>
        <v>0</v>
      </c>
      <c r="Y236" s="753">
        <f>IF($S236,L236/VLOOKUP($M184,CropResidue!$H$94:$L$110,5,FALSE)/VLOOKUP($M184,CropResidue!$H$94:$L$110,4,FALSE)/VLOOKUP($M184,CropResidue!$H$94:$L$110,2,FALSE)*VLOOKUP($M184,CropResidue!$G$153:$H$169,2,FALSE),Crop!L236)</f>
        <v>0</v>
      </c>
      <c r="Z236" s="753">
        <f>IF($S236,M236/VLOOKUP($M184,CropResidue!$H$94:$L$110,5,FALSE)/VLOOKUP($M184,CropResidue!$H$94:$L$110,4,FALSE)/VLOOKUP($M184,CropResidue!$H$94:$L$110,2,FALSE)*VLOOKUP($M184,CropResidue!$G$153:$H$169,2,FALSE),Crop!M236)</f>
        <v>0</v>
      </c>
      <c r="AA236" s="753">
        <f>IF($S236,N236/VLOOKUP($M184,CropResidue!$H$94:$L$110,5,FALSE)/VLOOKUP($M184,CropResidue!$H$94:$L$110,4,FALSE)/VLOOKUP($M184,CropResidue!$H$94:$L$110,2,FALSE)*VLOOKUP($M184,CropResidue!$G$153:$H$169,2,FALSE),Crop!N236)</f>
        <v>0</v>
      </c>
      <c r="AB236" s="753">
        <f>IF($S236,O236/VLOOKUP($M184,CropResidue!$H$94:$L$110,5,FALSE)/VLOOKUP($M184,CropResidue!$H$94:$L$110,4,FALSE)/VLOOKUP($M184,CropResidue!$H$94:$L$110,2,FALSE)*VLOOKUP($M184,CropResidue!$G$153:$H$169,2,FALSE),Crop!O236)</f>
        <v>0</v>
      </c>
      <c r="AC236" s="753">
        <f>IF($S236,P236/VLOOKUP($M184,CropResidue!$H$94:$L$110,5,FALSE)/VLOOKUP($M184,CropResidue!$H$94:$L$110,4,FALSE)/VLOOKUP($M184,CropResidue!$H$94:$L$110,2,FALSE)*VLOOKUP($M184,CropResidue!$G$153:$H$169,2,FALSE),Crop!P236)</f>
        <v>0</v>
      </c>
      <c r="AD236" s="753">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1">
        <v>0</v>
      </c>
      <c r="I237" s="709">
        <f t="shared" si="25"/>
        <v>0</v>
      </c>
      <c r="J237" s="709">
        <f t="shared" si="23"/>
        <v>0</v>
      </c>
      <c r="K237" s="709">
        <f t="shared" si="23"/>
        <v>0</v>
      </c>
      <c r="L237" s="709">
        <f t="shared" si="23"/>
        <v>0</v>
      </c>
      <c r="M237" s="709">
        <f t="shared" si="23"/>
        <v>0</v>
      </c>
      <c r="N237" s="709">
        <f t="shared" si="23"/>
        <v>0</v>
      </c>
      <c r="O237" s="709">
        <f t="shared" si="23"/>
        <v>0</v>
      </c>
      <c r="P237" s="709">
        <f t="shared" si="23"/>
        <v>0</v>
      </c>
      <c r="Q237" s="709">
        <f t="shared" si="23"/>
        <v>0</v>
      </c>
      <c r="R237" s="196"/>
      <c r="S237" s="708" t="b">
        <v>0</v>
      </c>
      <c r="T237" s="710" t="str">
        <f t="shared" si="26"/>
        <v>GGGC1Ea2</v>
      </c>
      <c r="U237" s="753">
        <f>IF($S237,H237/VLOOKUP($M185,CropResidue!$H$94:$L$110,5,FALSE)/VLOOKUP($M185,CropResidue!$H$94:$L$110,4,FALSE)/VLOOKUP($M185,CropResidue!$H$94:$L$110,2,FALSE)*VLOOKUP($M185,CropResidue!$G$153:$H$169,2,FALSE),Crop!H237)</f>
        <v>0</v>
      </c>
      <c r="V237" s="753">
        <f>IF($S237,I237/VLOOKUP($M185,CropResidue!$H$94:$L$110,5,FALSE)/VLOOKUP($M185,CropResidue!$H$94:$L$110,4,FALSE)/VLOOKUP($M185,CropResidue!$H$94:$L$110,2,FALSE)*VLOOKUP($M185,CropResidue!$G$153:$H$169,2,FALSE),Crop!I237)</f>
        <v>0</v>
      </c>
      <c r="W237" s="753">
        <f>IF($S237,J237/VLOOKUP($M185,CropResidue!$H$94:$L$110,5,FALSE)/VLOOKUP($M185,CropResidue!$H$94:$L$110,4,FALSE)/VLOOKUP($M185,CropResidue!$H$94:$L$110,2,FALSE)*VLOOKUP($M185,CropResidue!$G$153:$H$169,2,FALSE),Crop!J237)</f>
        <v>0</v>
      </c>
      <c r="X237" s="753">
        <f>IF($S237,K237/VLOOKUP($M185,CropResidue!$H$94:$L$110,5,FALSE)/VLOOKUP($M185,CropResidue!$H$94:$L$110,4,FALSE)/VLOOKUP($M185,CropResidue!$H$94:$L$110,2,FALSE)*VLOOKUP($M185,CropResidue!$G$153:$H$169,2,FALSE),Crop!K237)</f>
        <v>0</v>
      </c>
      <c r="Y237" s="753">
        <f>IF($S237,L237/VLOOKUP($M185,CropResidue!$H$94:$L$110,5,FALSE)/VLOOKUP($M185,CropResidue!$H$94:$L$110,4,FALSE)/VLOOKUP($M185,CropResidue!$H$94:$L$110,2,FALSE)*VLOOKUP($M185,CropResidue!$G$153:$H$169,2,FALSE),Crop!L237)</f>
        <v>0</v>
      </c>
      <c r="Z237" s="753">
        <f>IF($S237,M237/VLOOKUP($M185,CropResidue!$H$94:$L$110,5,FALSE)/VLOOKUP($M185,CropResidue!$H$94:$L$110,4,FALSE)/VLOOKUP($M185,CropResidue!$H$94:$L$110,2,FALSE)*VLOOKUP($M185,CropResidue!$G$153:$H$169,2,FALSE),Crop!M237)</f>
        <v>0</v>
      </c>
      <c r="AA237" s="753">
        <f>IF($S237,N237/VLOOKUP($M185,CropResidue!$H$94:$L$110,5,FALSE)/VLOOKUP($M185,CropResidue!$H$94:$L$110,4,FALSE)/VLOOKUP($M185,CropResidue!$H$94:$L$110,2,FALSE)*VLOOKUP($M185,CropResidue!$G$153:$H$169,2,FALSE),Crop!N237)</f>
        <v>0</v>
      </c>
      <c r="AB237" s="753">
        <f>IF($S237,O237/VLOOKUP($M185,CropResidue!$H$94:$L$110,5,FALSE)/VLOOKUP($M185,CropResidue!$H$94:$L$110,4,FALSE)/VLOOKUP($M185,CropResidue!$H$94:$L$110,2,FALSE)*VLOOKUP($M185,CropResidue!$G$153:$H$169,2,FALSE),Crop!O237)</f>
        <v>0</v>
      </c>
      <c r="AC237" s="753">
        <f>IF($S237,P237/VLOOKUP($M185,CropResidue!$H$94:$L$110,5,FALSE)/VLOOKUP($M185,CropResidue!$H$94:$L$110,4,FALSE)/VLOOKUP($M185,CropResidue!$H$94:$L$110,2,FALSE)*VLOOKUP($M185,CropResidue!$G$153:$H$169,2,FALSE),Crop!P237)</f>
        <v>0</v>
      </c>
      <c r="AD237" s="753">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1">
        <v>0</v>
      </c>
      <c r="I238" s="709">
        <f t="shared" si="25"/>
        <v>0</v>
      </c>
      <c r="J238" s="709">
        <f t="shared" si="23"/>
        <v>0</v>
      </c>
      <c r="K238" s="709">
        <f t="shared" si="23"/>
        <v>0</v>
      </c>
      <c r="L238" s="709">
        <f t="shared" si="23"/>
        <v>0</v>
      </c>
      <c r="M238" s="709">
        <f t="shared" si="23"/>
        <v>0</v>
      </c>
      <c r="N238" s="709">
        <f t="shared" si="23"/>
        <v>0</v>
      </c>
      <c r="O238" s="709">
        <f t="shared" si="23"/>
        <v>0</v>
      </c>
      <c r="P238" s="709">
        <f t="shared" si="23"/>
        <v>0</v>
      </c>
      <c r="Q238" s="709">
        <f t="shared" si="23"/>
        <v>0</v>
      </c>
      <c r="R238" s="196"/>
      <c r="S238" s="708" t="b">
        <v>0</v>
      </c>
      <c r="T238" s="710" t="str">
        <f t="shared" si="26"/>
        <v>GGGC1Pa2</v>
      </c>
      <c r="U238" s="753">
        <f>IF($S238,H238/VLOOKUP($M186,CropResidue!$H$94:$L$110,5,FALSE)/VLOOKUP($M186,CropResidue!$H$94:$L$110,4,FALSE)/VLOOKUP($M186,CropResidue!$H$94:$L$110,2,FALSE)*VLOOKUP($M186,CropResidue!$G$153:$H$169,2,FALSE),Crop!H238)</f>
        <v>0</v>
      </c>
      <c r="V238" s="753">
        <f>IF($S238,I238/VLOOKUP($M186,CropResidue!$H$94:$L$110,5,FALSE)/VLOOKUP($M186,CropResidue!$H$94:$L$110,4,FALSE)/VLOOKUP($M186,CropResidue!$H$94:$L$110,2,FALSE)*VLOOKUP($M186,CropResidue!$G$153:$H$169,2,FALSE),Crop!I238)</f>
        <v>0</v>
      </c>
      <c r="W238" s="753">
        <f>IF($S238,J238/VLOOKUP($M186,CropResidue!$H$94:$L$110,5,FALSE)/VLOOKUP($M186,CropResidue!$H$94:$L$110,4,FALSE)/VLOOKUP($M186,CropResidue!$H$94:$L$110,2,FALSE)*VLOOKUP($M186,CropResidue!$G$153:$H$169,2,FALSE),Crop!J238)</f>
        <v>0</v>
      </c>
      <c r="X238" s="753">
        <f>IF($S238,K238/VLOOKUP($M186,CropResidue!$H$94:$L$110,5,FALSE)/VLOOKUP($M186,CropResidue!$H$94:$L$110,4,FALSE)/VLOOKUP($M186,CropResidue!$H$94:$L$110,2,FALSE)*VLOOKUP($M186,CropResidue!$G$153:$H$169,2,FALSE),Crop!K238)</f>
        <v>0</v>
      </c>
      <c r="Y238" s="753">
        <f>IF($S238,L238/VLOOKUP($M186,CropResidue!$H$94:$L$110,5,FALSE)/VLOOKUP($M186,CropResidue!$H$94:$L$110,4,FALSE)/VLOOKUP($M186,CropResidue!$H$94:$L$110,2,FALSE)*VLOOKUP($M186,CropResidue!$G$153:$H$169,2,FALSE),Crop!L238)</f>
        <v>0</v>
      </c>
      <c r="Z238" s="753">
        <f>IF($S238,M238/VLOOKUP($M186,CropResidue!$H$94:$L$110,5,FALSE)/VLOOKUP($M186,CropResidue!$H$94:$L$110,4,FALSE)/VLOOKUP($M186,CropResidue!$H$94:$L$110,2,FALSE)*VLOOKUP($M186,CropResidue!$G$153:$H$169,2,FALSE),Crop!M238)</f>
        <v>0</v>
      </c>
      <c r="AA238" s="753">
        <f>IF($S238,N238/VLOOKUP($M186,CropResidue!$H$94:$L$110,5,FALSE)/VLOOKUP($M186,CropResidue!$H$94:$L$110,4,FALSE)/VLOOKUP($M186,CropResidue!$H$94:$L$110,2,FALSE)*VLOOKUP($M186,CropResidue!$G$153:$H$169,2,FALSE),Crop!N238)</f>
        <v>0</v>
      </c>
      <c r="AB238" s="753">
        <f>IF($S238,O238/VLOOKUP($M186,CropResidue!$H$94:$L$110,5,FALSE)/VLOOKUP($M186,CropResidue!$H$94:$L$110,4,FALSE)/VLOOKUP($M186,CropResidue!$H$94:$L$110,2,FALSE)*VLOOKUP($M186,CropResidue!$G$153:$H$169,2,FALSE),Crop!O238)</f>
        <v>0</v>
      </c>
      <c r="AC238" s="753">
        <f>IF($S238,P238/VLOOKUP($M186,CropResidue!$H$94:$L$110,5,FALSE)/VLOOKUP($M186,CropResidue!$H$94:$L$110,4,FALSE)/VLOOKUP($M186,CropResidue!$H$94:$L$110,2,FALSE)*VLOOKUP($M186,CropResidue!$G$153:$H$169,2,FALSE),Crop!P238)</f>
        <v>0</v>
      </c>
      <c r="AD238" s="753">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1">
        <v>0</v>
      </c>
      <c r="I239" s="709">
        <f t="shared" si="25"/>
        <v>0</v>
      </c>
      <c r="J239" s="709">
        <f t="shared" si="23"/>
        <v>0</v>
      </c>
      <c r="K239" s="709">
        <f t="shared" si="23"/>
        <v>0</v>
      </c>
      <c r="L239" s="709">
        <f t="shared" si="23"/>
        <v>0</v>
      </c>
      <c r="M239" s="709">
        <f t="shared" si="23"/>
        <v>0</v>
      </c>
      <c r="N239" s="709">
        <f t="shared" si="23"/>
        <v>0</v>
      </c>
      <c r="O239" s="709">
        <f t="shared" si="23"/>
        <v>0</v>
      </c>
      <c r="P239" s="709">
        <f t="shared" si="23"/>
        <v>0</v>
      </c>
      <c r="Q239" s="709">
        <f t="shared" si="23"/>
        <v>0</v>
      </c>
      <c r="R239" s="196"/>
      <c r="S239" s="708" t="b">
        <v>0</v>
      </c>
      <c r="T239" s="710" t="str">
        <f t="shared" si="26"/>
        <v>GGGC1OFa2</v>
      </c>
      <c r="U239" s="753">
        <f>IF($S239,H239/VLOOKUP($M187,CropResidue!$H$94:$L$110,5,FALSE)/VLOOKUP($M187,CropResidue!$H$94:$L$110,4,FALSE)/VLOOKUP($M187,CropResidue!$H$94:$L$110,2,FALSE)*VLOOKUP($M187,CropResidue!$G$153:$H$169,2,FALSE),Crop!H239)</f>
        <v>0</v>
      </c>
      <c r="V239" s="753">
        <f>IF($S239,I239/VLOOKUP($M187,CropResidue!$H$94:$L$110,5,FALSE)/VLOOKUP($M187,CropResidue!$H$94:$L$110,4,FALSE)/VLOOKUP($M187,CropResidue!$H$94:$L$110,2,FALSE)*VLOOKUP($M187,CropResidue!$G$153:$H$169,2,FALSE),Crop!I239)</f>
        <v>0</v>
      </c>
      <c r="W239" s="753">
        <f>IF($S239,J239/VLOOKUP($M187,CropResidue!$H$94:$L$110,5,FALSE)/VLOOKUP($M187,CropResidue!$H$94:$L$110,4,FALSE)/VLOOKUP($M187,CropResidue!$H$94:$L$110,2,FALSE)*VLOOKUP($M187,CropResidue!$G$153:$H$169,2,FALSE),Crop!J239)</f>
        <v>0</v>
      </c>
      <c r="X239" s="753">
        <f>IF($S239,K239/VLOOKUP($M187,CropResidue!$H$94:$L$110,5,FALSE)/VLOOKUP($M187,CropResidue!$H$94:$L$110,4,FALSE)/VLOOKUP($M187,CropResidue!$H$94:$L$110,2,FALSE)*VLOOKUP($M187,CropResidue!$G$153:$H$169,2,FALSE),Crop!K239)</f>
        <v>0</v>
      </c>
      <c r="Y239" s="753">
        <f>IF($S239,L239/VLOOKUP($M187,CropResidue!$H$94:$L$110,5,FALSE)/VLOOKUP($M187,CropResidue!$H$94:$L$110,4,FALSE)/VLOOKUP($M187,CropResidue!$H$94:$L$110,2,FALSE)*VLOOKUP($M187,CropResidue!$G$153:$H$169,2,FALSE),Crop!L239)</f>
        <v>0</v>
      </c>
      <c r="Z239" s="753">
        <f>IF($S239,M239/VLOOKUP($M187,CropResidue!$H$94:$L$110,5,FALSE)/VLOOKUP($M187,CropResidue!$H$94:$L$110,4,FALSE)/VLOOKUP($M187,CropResidue!$H$94:$L$110,2,FALSE)*VLOOKUP($M187,CropResidue!$G$153:$H$169,2,FALSE),Crop!M239)</f>
        <v>0</v>
      </c>
      <c r="AA239" s="753">
        <f>IF($S239,N239/VLOOKUP($M187,CropResidue!$H$94:$L$110,5,FALSE)/VLOOKUP($M187,CropResidue!$H$94:$L$110,4,FALSE)/VLOOKUP($M187,CropResidue!$H$94:$L$110,2,FALSE)*VLOOKUP($M187,CropResidue!$G$153:$H$169,2,FALSE),Crop!N239)</f>
        <v>0</v>
      </c>
      <c r="AB239" s="753">
        <f>IF($S239,O239/VLOOKUP($M187,CropResidue!$H$94:$L$110,5,FALSE)/VLOOKUP($M187,CropResidue!$H$94:$L$110,4,FALSE)/VLOOKUP($M187,CropResidue!$H$94:$L$110,2,FALSE)*VLOOKUP($M187,CropResidue!$G$153:$H$169,2,FALSE),Crop!O239)</f>
        <v>0</v>
      </c>
      <c r="AC239" s="753">
        <f>IF($S239,P239/VLOOKUP($M187,CropResidue!$H$94:$L$110,5,FALSE)/VLOOKUP($M187,CropResidue!$H$94:$L$110,4,FALSE)/VLOOKUP($M187,CropResidue!$H$94:$L$110,2,FALSE)*VLOOKUP($M187,CropResidue!$G$153:$H$169,2,FALSE),Crop!P239)</f>
        <v>0</v>
      </c>
      <c r="AD239" s="753">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1">
        <v>0</v>
      </c>
      <c r="I240" s="709">
        <f>$H240*I$228</f>
        <v>0</v>
      </c>
      <c r="J240" s="709">
        <f t="shared" si="23"/>
        <v>0</v>
      </c>
      <c r="K240" s="709">
        <f t="shared" si="23"/>
        <v>0</v>
      </c>
      <c r="L240" s="709">
        <f t="shared" si="23"/>
        <v>0</v>
      </c>
      <c r="M240" s="709">
        <f t="shared" si="23"/>
        <v>0</v>
      </c>
      <c r="N240" s="709">
        <f t="shared" si="23"/>
        <v>0</v>
      </c>
      <c r="O240" s="709">
        <f t="shared" si="23"/>
        <v>0</v>
      </c>
      <c r="P240" s="709">
        <f t="shared" si="23"/>
        <v>0</v>
      </c>
      <c r="Q240" s="709">
        <f t="shared" si="23"/>
        <v>0</v>
      </c>
      <c r="R240" s="196"/>
      <c r="S240" s="708" t="b">
        <v>0</v>
      </c>
      <c r="T240" s="710" t="str">
        <f t="shared" ref="T240" si="28">G240</f>
        <v>SPSPSPSPSPsp</v>
      </c>
      <c r="U240" s="753">
        <f>IF($S240,H240/VLOOKUP($M188,CropResidue!$H$94:$L$110,5,FALSE)/VLOOKUP($M188,CropResidue!$H$94:$L$110,4,FALSE)/VLOOKUP($M188,CropResidue!$H$94:$L$110,2,FALSE)*VLOOKUP($M188,CropResidue!$G$153:$H$169,2,FALSE),Crop!H240)</f>
        <v>0</v>
      </c>
      <c r="V240" s="753">
        <f>IF($S240,I240/VLOOKUP($M188,CropResidue!$H$94:$L$110,5,FALSE)/VLOOKUP($M188,CropResidue!$H$94:$L$110,4,FALSE)/VLOOKUP($M188,CropResidue!$H$94:$L$110,2,FALSE)*VLOOKUP($M188,CropResidue!$G$153:$H$169,2,FALSE),Crop!I240)</f>
        <v>0</v>
      </c>
      <c r="W240" s="753">
        <f>IF($S240,J240/VLOOKUP($M188,CropResidue!$H$94:$L$110,5,FALSE)/VLOOKUP($M188,CropResidue!$H$94:$L$110,4,FALSE)/VLOOKUP($M188,CropResidue!$H$94:$L$110,2,FALSE)*VLOOKUP($M188,CropResidue!$G$153:$H$169,2,FALSE),Crop!J240)</f>
        <v>0</v>
      </c>
      <c r="X240" s="753">
        <f>IF($S240,K240/VLOOKUP($M188,CropResidue!$H$94:$L$110,5,FALSE)/VLOOKUP($M188,CropResidue!$H$94:$L$110,4,FALSE)/VLOOKUP($M188,CropResidue!$H$94:$L$110,2,FALSE)*VLOOKUP($M188,CropResidue!$G$153:$H$169,2,FALSE),Crop!K240)</f>
        <v>0</v>
      </c>
      <c r="Y240" s="753">
        <f>IF($S240,L240/VLOOKUP($M188,CropResidue!$H$94:$L$110,5,FALSE)/VLOOKUP($M188,CropResidue!$H$94:$L$110,4,FALSE)/VLOOKUP($M188,CropResidue!$H$94:$L$110,2,FALSE)*VLOOKUP($M188,CropResidue!$G$153:$H$169,2,FALSE),Crop!L240)</f>
        <v>0</v>
      </c>
      <c r="Z240" s="753">
        <f>IF($S240,M240/VLOOKUP($M188,CropResidue!$H$94:$L$110,5,FALSE)/VLOOKUP($M188,CropResidue!$H$94:$L$110,4,FALSE)/VLOOKUP($M188,CropResidue!$H$94:$L$110,2,FALSE)*VLOOKUP($M188,CropResidue!$G$153:$H$169,2,FALSE),Crop!M240)</f>
        <v>0</v>
      </c>
      <c r="AA240" s="753">
        <f>IF($S240,N240/VLOOKUP($M188,CropResidue!$H$94:$L$110,5,FALSE)/VLOOKUP($M188,CropResidue!$H$94:$L$110,4,FALSE)/VLOOKUP($M188,CropResidue!$H$94:$L$110,2,FALSE)*VLOOKUP($M188,CropResidue!$G$153:$H$169,2,FALSE),Crop!N240)</f>
        <v>0</v>
      </c>
      <c r="AB240" s="753">
        <f>IF($S240,O240/VLOOKUP($M188,CropResidue!$H$94:$L$110,5,FALSE)/VLOOKUP($M188,CropResidue!$H$94:$L$110,4,FALSE)/VLOOKUP($M188,CropResidue!$H$94:$L$110,2,FALSE)*VLOOKUP($M188,CropResidue!$G$153:$H$169,2,FALSE),Crop!O240)</f>
        <v>0</v>
      </c>
      <c r="AC240" s="753">
        <f>IF($S240,P240/VLOOKUP($M188,CropResidue!$H$94:$L$110,5,FALSE)/VLOOKUP($M188,CropResidue!$H$94:$L$110,4,FALSE)/VLOOKUP($M188,CropResidue!$H$94:$L$110,2,FALSE)*VLOOKUP($M188,CropResidue!$G$153:$H$169,2,FALSE),Crop!P240)</f>
        <v>0</v>
      </c>
      <c r="AD240" s="753">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1">
        <v>0</v>
      </c>
      <c r="I241" s="709">
        <f t="shared" ref="I241:Q276" si="29">$H241*I$228</f>
        <v>0</v>
      </c>
      <c r="J241" s="709">
        <f t="shared" si="23"/>
        <v>0</v>
      </c>
      <c r="K241" s="709">
        <f t="shared" si="23"/>
        <v>0</v>
      </c>
      <c r="L241" s="709">
        <f t="shared" si="23"/>
        <v>0</v>
      </c>
      <c r="M241" s="709">
        <f t="shared" si="23"/>
        <v>0</v>
      </c>
      <c r="N241" s="709">
        <f t="shared" si="23"/>
        <v>0</v>
      </c>
      <c r="O241" s="709">
        <f t="shared" si="23"/>
        <v>0</v>
      </c>
      <c r="P241" s="709">
        <f t="shared" si="23"/>
        <v>0</v>
      </c>
      <c r="Q241" s="709">
        <f t="shared" si="23"/>
        <v>0</v>
      </c>
      <c r="S241" s="708" t="b">
        <v>0</v>
      </c>
      <c r="T241" s="710" t="str">
        <f t="shared" si="24"/>
        <v>YABA2Ba</v>
      </c>
      <c r="U241" s="753">
        <f>IF($S241,H241/VLOOKUP($M189,CropResidue!$H$94:$L$110,5,FALSE)/VLOOKUP($M189,CropResidue!$H$94:$L$110,4,FALSE)/VLOOKUP($M189,CropResidue!$H$94:$L$110,2,FALSE)*VLOOKUP($M189,CropResidue!$G$153:$H$169,2,FALSE),Crop!H241)</f>
        <v>0</v>
      </c>
      <c r="V241" s="753">
        <f>IF($S241,I241/VLOOKUP($M189,CropResidue!$H$94:$L$110,5,FALSE)/VLOOKUP($M189,CropResidue!$H$94:$L$110,4,FALSE)/VLOOKUP($M189,CropResidue!$H$94:$L$110,2,FALSE)*VLOOKUP($M189,CropResidue!$G$153:$H$169,2,FALSE),Crop!I241)</f>
        <v>0</v>
      </c>
      <c r="W241" s="753">
        <f>IF($S241,J241/VLOOKUP($M189,CropResidue!$H$94:$L$110,5,FALSE)/VLOOKUP($M189,CropResidue!$H$94:$L$110,4,FALSE)/VLOOKUP($M189,CropResidue!$H$94:$L$110,2,FALSE)*VLOOKUP($M189,CropResidue!$G$153:$H$169,2,FALSE),Crop!J241)</f>
        <v>0</v>
      </c>
      <c r="X241" s="753">
        <f>IF($S241,K241/VLOOKUP($M189,CropResidue!$H$94:$L$110,5,FALSE)/VLOOKUP($M189,CropResidue!$H$94:$L$110,4,FALSE)/VLOOKUP($M189,CropResidue!$H$94:$L$110,2,FALSE)*VLOOKUP($M189,CropResidue!$G$153:$H$169,2,FALSE),Crop!K241)</f>
        <v>0</v>
      </c>
      <c r="Y241" s="753">
        <f>IF($S241,L241/VLOOKUP($M189,CropResidue!$H$94:$L$110,5,FALSE)/VLOOKUP($M189,CropResidue!$H$94:$L$110,4,FALSE)/VLOOKUP($M189,CropResidue!$H$94:$L$110,2,FALSE)*VLOOKUP($M189,CropResidue!$G$153:$H$169,2,FALSE),Crop!L241)</f>
        <v>0</v>
      </c>
      <c r="Z241" s="753">
        <f>IF($S241,M241/VLOOKUP($M189,CropResidue!$H$94:$L$110,5,FALSE)/VLOOKUP($M189,CropResidue!$H$94:$L$110,4,FALSE)/VLOOKUP($M189,CropResidue!$H$94:$L$110,2,FALSE)*VLOOKUP($M189,CropResidue!$G$153:$H$169,2,FALSE),Crop!M241)</f>
        <v>0</v>
      </c>
      <c r="AA241" s="753">
        <f>IF($S241,N241/VLOOKUP($M189,CropResidue!$H$94:$L$110,5,FALSE)/VLOOKUP($M189,CropResidue!$H$94:$L$110,4,FALSE)/VLOOKUP($M189,CropResidue!$H$94:$L$110,2,FALSE)*VLOOKUP($M189,CropResidue!$G$153:$H$169,2,FALSE),Crop!N241)</f>
        <v>0</v>
      </c>
      <c r="AB241" s="753">
        <f>IF($S241,O241/VLOOKUP($M189,CropResidue!$H$94:$L$110,5,FALSE)/VLOOKUP($M189,CropResidue!$H$94:$L$110,4,FALSE)/VLOOKUP($M189,CropResidue!$H$94:$L$110,2,FALSE)*VLOOKUP($M189,CropResidue!$G$153:$H$169,2,FALSE),Crop!O241)</f>
        <v>0</v>
      </c>
      <c r="AC241" s="753">
        <f>IF($S241,P241/VLOOKUP($M189,CropResidue!$H$94:$L$110,5,FALSE)/VLOOKUP($M189,CropResidue!$H$94:$L$110,4,FALSE)/VLOOKUP($M189,CropResidue!$H$94:$L$110,2,FALSE)*VLOOKUP($M189,CropResidue!$G$153:$H$169,2,FALSE),Crop!P241)</f>
        <v>0</v>
      </c>
      <c r="AD241" s="753">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1">
        <v>4000</v>
      </c>
      <c r="I242" s="709">
        <f t="shared" si="29"/>
        <v>4800</v>
      </c>
      <c r="J242" s="709">
        <f t="shared" si="23"/>
        <v>4000</v>
      </c>
      <c r="K242" s="709">
        <f t="shared" si="23"/>
        <v>4880</v>
      </c>
      <c r="L242" s="709">
        <f t="shared" si="23"/>
        <v>3480</v>
      </c>
      <c r="M242" s="709">
        <f t="shared" si="23"/>
        <v>4200</v>
      </c>
      <c r="N242" s="709">
        <f t="shared" si="23"/>
        <v>3320</v>
      </c>
      <c r="O242" s="709">
        <f t="shared" si="23"/>
        <v>3800</v>
      </c>
      <c r="P242" s="709">
        <f t="shared" si="23"/>
        <v>2600</v>
      </c>
      <c r="Q242" s="709">
        <f t="shared" si="23"/>
        <v>0</v>
      </c>
      <c r="R242" s="196"/>
      <c r="S242" s="708" t="b">
        <v>0</v>
      </c>
      <c r="T242" s="710" t="str">
        <f t="shared" si="24"/>
        <v>AYABA1b</v>
      </c>
      <c r="U242" s="753">
        <f>IF($S242,H242/VLOOKUP($M190,CropResidue!$H$94:$L$110,5,FALSE)/VLOOKUP($M190,CropResidue!$H$94:$L$110,4,FALSE)/VLOOKUP($M190,CropResidue!$H$94:$L$110,2,FALSE)*VLOOKUP($M190,CropResidue!$G$153:$H$169,2,FALSE),Crop!H242)</f>
        <v>4000</v>
      </c>
      <c r="V242" s="753">
        <f>IF($S242,I242/VLOOKUP($M190,CropResidue!$H$94:$L$110,5,FALSE)/VLOOKUP($M190,CropResidue!$H$94:$L$110,4,FALSE)/VLOOKUP($M190,CropResidue!$H$94:$L$110,2,FALSE)*VLOOKUP($M190,CropResidue!$G$153:$H$169,2,FALSE),Crop!I242)</f>
        <v>4800</v>
      </c>
      <c r="W242" s="753">
        <f>IF($S242,J242/VLOOKUP($M190,CropResidue!$H$94:$L$110,5,FALSE)/VLOOKUP($M190,CropResidue!$H$94:$L$110,4,FALSE)/VLOOKUP($M190,CropResidue!$H$94:$L$110,2,FALSE)*VLOOKUP($M190,CropResidue!$G$153:$H$169,2,FALSE),Crop!J242)</f>
        <v>4000</v>
      </c>
      <c r="X242" s="753">
        <f>IF($S242,K242/VLOOKUP($M190,CropResidue!$H$94:$L$110,5,FALSE)/VLOOKUP($M190,CropResidue!$H$94:$L$110,4,FALSE)/VLOOKUP($M190,CropResidue!$H$94:$L$110,2,FALSE)*VLOOKUP($M190,CropResidue!$G$153:$H$169,2,FALSE),Crop!K242)</f>
        <v>4880</v>
      </c>
      <c r="Y242" s="753">
        <f>IF($S242,L242/VLOOKUP($M190,CropResidue!$H$94:$L$110,5,FALSE)/VLOOKUP($M190,CropResidue!$H$94:$L$110,4,FALSE)/VLOOKUP($M190,CropResidue!$H$94:$L$110,2,FALSE)*VLOOKUP($M190,CropResidue!$G$153:$H$169,2,FALSE),Crop!L242)</f>
        <v>3480</v>
      </c>
      <c r="Z242" s="753">
        <f>IF($S242,M242/VLOOKUP($M190,CropResidue!$H$94:$L$110,5,FALSE)/VLOOKUP($M190,CropResidue!$H$94:$L$110,4,FALSE)/VLOOKUP($M190,CropResidue!$H$94:$L$110,2,FALSE)*VLOOKUP($M190,CropResidue!$G$153:$H$169,2,FALSE),Crop!M242)</f>
        <v>4200</v>
      </c>
      <c r="AA242" s="753">
        <f>IF($S242,N242/VLOOKUP($M190,CropResidue!$H$94:$L$110,5,FALSE)/VLOOKUP($M190,CropResidue!$H$94:$L$110,4,FALSE)/VLOOKUP($M190,CropResidue!$H$94:$L$110,2,FALSE)*VLOOKUP($M190,CropResidue!$G$153:$H$169,2,FALSE),Crop!N242)</f>
        <v>3320</v>
      </c>
      <c r="AB242" s="753">
        <f>IF($S242,O242/VLOOKUP($M190,CropResidue!$H$94:$L$110,5,FALSE)/VLOOKUP($M190,CropResidue!$H$94:$L$110,4,FALSE)/VLOOKUP($M190,CropResidue!$H$94:$L$110,2,FALSE)*VLOOKUP($M190,CropResidue!$G$153:$H$169,2,FALSE),Crop!O242)</f>
        <v>3800</v>
      </c>
      <c r="AC242" s="753">
        <f>IF($S242,P242/VLOOKUP($M190,CropResidue!$H$94:$L$110,5,FALSE)/VLOOKUP($M190,CropResidue!$H$94:$L$110,4,FALSE)/VLOOKUP($M190,CropResidue!$H$94:$L$110,2,FALSE)*VLOOKUP($M190,CropResidue!$G$153:$H$169,2,FALSE),Crop!P242)</f>
        <v>2600</v>
      </c>
      <c r="AD242" s="753">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9">
        <f>H242-200</f>
        <v>3800</v>
      </c>
      <c r="I243" s="709">
        <f t="shared" si="29"/>
        <v>4560</v>
      </c>
      <c r="J243" s="709">
        <f t="shared" si="23"/>
        <v>3800</v>
      </c>
      <c r="K243" s="709">
        <f t="shared" si="23"/>
        <v>4636</v>
      </c>
      <c r="L243" s="709">
        <f t="shared" si="23"/>
        <v>3306</v>
      </c>
      <c r="M243" s="709">
        <f t="shared" si="23"/>
        <v>3990</v>
      </c>
      <c r="N243" s="709">
        <f t="shared" si="23"/>
        <v>3154</v>
      </c>
      <c r="O243" s="709">
        <f t="shared" si="23"/>
        <v>3610</v>
      </c>
      <c r="P243" s="709">
        <f t="shared" si="23"/>
        <v>2470</v>
      </c>
      <c r="Q243" s="709">
        <f t="shared" si="23"/>
        <v>0</v>
      </c>
      <c r="R243" s="196"/>
      <c r="S243" s="708" t="b">
        <v>0</v>
      </c>
      <c r="T243" s="710" t="str">
        <f t="shared" si="24"/>
        <v>AYABA1bd</v>
      </c>
      <c r="U243" s="753">
        <f>IF($S243,H243/VLOOKUP($M191,CropResidue!$H$94:$L$110,5,FALSE)/VLOOKUP($M191,CropResidue!$H$94:$L$110,4,FALSE)/VLOOKUP($M191,CropResidue!$H$94:$L$110,2,FALSE)*VLOOKUP($M191,CropResidue!$G$153:$H$169,2,FALSE),Crop!H243)</f>
        <v>3800</v>
      </c>
      <c r="V243" s="753">
        <f>IF($S243,I243/VLOOKUP($M191,CropResidue!$H$94:$L$110,5,FALSE)/VLOOKUP($M191,CropResidue!$H$94:$L$110,4,FALSE)/VLOOKUP($M191,CropResidue!$H$94:$L$110,2,FALSE)*VLOOKUP($M191,CropResidue!$G$153:$H$169,2,FALSE),Crop!I243)</f>
        <v>4560</v>
      </c>
      <c r="W243" s="753">
        <f>IF($S243,J243/VLOOKUP($M191,CropResidue!$H$94:$L$110,5,FALSE)/VLOOKUP($M191,CropResidue!$H$94:$L$110,4,FALSE)/VLOOKUP($M191,CropResidue!$H$94:$L$110,2,FALSE)*VLOOKUP($M191,CropResidue!$G$153:$H$169,2,FALSE),Crop!J243)</f>
        <v>3800</v>
      </c>
      <c r="X243" s="753">
        <f>IF($S243,K243/VLOOKUP($M191,CropResidue!$H$94:$L$110,5,FALSE)/VLOOKUP($M191,CropResidue!$H$94:$L$110,4,FALSE)/VLOOKUP($M191,CropResidue!$H$94:$L$110,2,FALSE)*VLOOKUP($M191,CropResidue!$G$153:$H$169,2,FALSE),Crop!K243)</f>
        <v>4636</v>
      </c>
      <c r="Y243" s="753">
        <f>IF($S243,L243/VLOOKUP($M191,CropResidue!$H$94:$L$110,5,FALSE)/VLOOKUP($M191,CropResidue!$H$94:$L$110,4,FALSE)/VLOOKUP($M191,CropResidue!$H$94:$L$110,2,FALSE)*VLOOKUP($M191,CropResidue!$G$153:$H$169,2,FALSE),Crop!L243)</f>
        <v>3306</v>
      </c>
      <c r="Z243" s="753">
        <f>IF($S243,M243/VLOOKUP($M191,CropResidue!$H$94:$L$110,5,FALSE)/VLOOKUP($M191,CropResidue!$H$94:$L$110,4,FALSE)/VLOOKUP($M191,CropResidue!$H$94:$L$110,2,FALSE)*VLOOKUP($M191,CropResidue!$G$153:$H$169,2,FALSE),Crop!M243)</f>
        <v>3990</v>
      </c>
      <c r="AA243" s="753">
        <f>IF($S243,N243/VLOOKUP($M191,CropResidue!$H$94:$L$110,5,FALSE)/VLOOKUP($M191,CropResidue!$H$94:$L$110,4,FALSE)/VLOOKUP($M191,CropResidue!$H$94:$L$110,2,FALSE)*VLOOKUP($M191,CropResidue!$G$153:$H$169,2,FALSE),Crop!N243)</f>
        <v>3154</v>
      </c>
      <c r="AB243" s="753">
        <f>IF($S243,O243/VLOOKUP($M191,CropResidue!$H$94:$L$110,5,FALSE)/VLOOKUP($M191,CropResidue!$H$94:$L$110,4,FALSE)/VLOOKUP($M191,CropResidue!$H$94:$L$110,2,FALSE)*VLOOKUP($M191,CropResidue!$G$153:$H$169,2,FALSE),Crop!O243)</f>
        <v>3610</v>
      </c>
      <c r="AC243" s="753">
        <f>IF($S243,P243/VLOOKUP($M191,CropResidue!$H$94:$L$110,5,FALSE)/VLOOKUP($M191,CropResidue!$H$94:$L$110,4,FALSE)/VLOOKUP($M191,CropResidue!$H$94:$L$110,2,FALSE)*VLOOKUP($M191,CropResidue!$G$153:$H$169,2,FALSE),Crop!P243)</f>
        <v>2470</v>
      </c>
      <c r="AD243" s="753">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1">
        <v>0</v>
      </c>
      <c r="I244" s="709">
        <f t="shared" si="29"/>
        <v>0</v>
      </c>
      <c r="J244" s="709">
        <f t="shared" si="23"/>
        <v>0</v>
      </c>
      <c r="K244" s="709">
        <f t="shared" si="23"/>
        <v>0</v>
      </c>
      <c r="L244" s="709">
        <f t="shared" si="23"/>
        <v>0</v>
      </c>
      <c r="M244" s="709">
        <f t="shared" si="23"/>
        <v>0</v>
      </c>
      <c r="N244" s="709">
        <f t="shared" si="23"/>
        <v>0</v>
      </c>
      <c r="O244" s="709">
        <f t="shared" si="23"/>
        <v>0</v>
      </c>
      <c r="P244" s="709">
        <f t="shared" si="23"/>
        <v>0</v>
      </c>
      <c r="Q244" s="709">
        <f t="shared" si="23"/>
        <v>0</v>
      </c>
      <c r="S244" s="708" t="b">
        <v>0</v>
      </c>
      <c r="T244" s="710" t="str">
        <f t="shared" si="24"/>
        <v>YAOA2OFa</v>
      </c>
      <c r="U244" s="753">
        <f>IF($S244,H244/VLOOKUP($M192,CropResidue!$H$94:$L$110,5,FALSE)/VLOOKUP($M192,CropResidue!$H$94:$L$110,4,FALSE)/VLOOKUP($M192,CropResidue!$H$94:$L$110,2,FALSE)*VLOOKUP($M192,CropResidue!$G$153:$H$169,2,FALSE),Crop!H244)</f>
        <v>0</v>
      </c>
      <c r="V244" s="753">
        <f>IF($S244,I244/VLOOKUP($M192,CropResidue!$H$94:$L$110,5,FALSE)/VLOOKUP($M192,CropResidue!$H$94:$L$110,4,FALSE)/VLOOKUP($M192,CropResidue!$H$94:$L$110,2,FALSE)*VLOOKUP($M192,CropResidue!$G$153:$H$169,2,FALSE),Crop!I244)</f>
        <v>0</v>
      </c>
      <c r="W244" s="753">
        <f>IF($S244,J244/VLOOKUP($M192,CropResidue!$H$94:$L$110,5,FALSE)/VLOOKUP($M192,CropResidue!$H$94:$L$110,4,FALSE)/VLOOKUP($M192,CropResidue!$H$94:$L$110,2,FALSE)*VLOOKUP($M192,CropResidue!$G$153:$H$169,2,FALSE),Crop!J244)</f>
        <v>0</v>
      </c>
      <c r="X244" s="753">
        <f>IF($S244,K244/VLOOKUP($M192,CropResidue!$H$94:$L$110,5,FALSE)/VLOOKUP($M192,CropResidue!$H$94:$L$110,4,FALSE)/VLOOKUP($M192,CropResidue!$H$94:$L$110,2,FALSE)*VLOOKUP($M192,CropResidue!$G$153:$H$169,2,FALSE),Crop!K244)</f>
        <v>0</v>
      </c>
      <c r="Y244" s="753">
        <f>IF($S244,L244/VLOOKUP($M192,CropResidue!$H$94:$L$110,5,FALSE)/VLOOKUP($M192,CropResidue!$H$94:$L$110,4,FALSE)/VLOOKUP($M192,CropResidue!$H$94:$L$110,2,FALSE)*VLOOKUP($M192,CropResidue!$G$153:$H$169,2,FALSE),Crop!L244)</f>
        <v>0</v>
      </c>
      <c r="Z244" s="753">
        <f>IF($S244,M244/VLOOKUP($M192,CropResidue!$H$94:$L$110,5,FALSE)/VLOOKUP($M192,CropResidue!$H$94:$L$110,4,FALSE)/VLOOKUP($M192,CropResidue!$H$94:$L$110,2,FALSE)*VLOOKUP($M192,CropResidue!$G$153:$H$169,2,FALSE),Crop!M244)</f>
        <v>0</v>
      </c>
      <c r="AA244" s="753">
        <f>IF($S244,N244/VLOOKUP($M192,CropResidue!$H$94:$L$110,5,FALSE)/VLOOKUP($M192,CropResidue!$H$94:$L$110,4,FALSE)/VLOOKUP($M192,CropResidue!$H$94:$L$110,2,FALSE)*VLOOKUP($M192,CropResidue!$G$153:$H$169,2,FALSE),Crop!N244)</f>
        <v>0</v>
      </c>
      <c r="AB244" s="753">
        <f>IF($S244,O244/VLOOKUP($M192,CropResidue!$H$94:$L$110,5,FALSE)/VLOOKUP($M192,CropResidue!$H$94:$L$110,4,FALSE)/VLOOKUP($M192,CropResidue!$H$94:$L$110,2,FALSE)*VLOOKUP($M192,CropResidue!$G$153:$H$169,2,FALSE),Crop!O244)</f>
        <v>0</v>
      </c>
      <c r="AC244" s="753">
        <f>IF($S244,P244/VLOOKUP($M192,CropResidue!$H$94:$L$110,5,FALSE)/VLOOKUP($M192,CropResidue!$H$94:$L$110,4,FALSE)/VLOOKUP($M192,CropResidue!$H$94:$L$110,2,FALSE)*VLOOKUP($M192,CropResidue!$G$153:$H$169,2,FALSE),Crop!P244)</f>
        <v>0</v>
      </c>
      <c r="AD244" s="753">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1">
        <f>4000*0.7</f>
        <v>2800</v>
      </c>
      <c r="I245" s="709">
        <f t="shared" si="29"/>
        <v>3360</v>
      </c>
      <c r="J245" s="709">
        <f t="shared" si="23"/>
        <v>2800</v>
      </c>
      <c r="K245" s="709">
        <f t="shared" si="23"/>
        <v>3416</v>
      </c>
      <c r="L245" s="709">
        <f t="shared" si="23"/>
        <v>2436</v>
      </c>
      <c r="M245" s="709">
        <f t="shared" si="23"/>
        <v>2940</v>
      </c>
      <c r="N245" s="709">
        <f t="shared" si="23"/>
        <v>2324</v>
      </c>
      <c r="O245" s="709">
        <f t="shared" si="23"/>
        <v>2660</v>
      </c>
      <c r="P245" s="709">
        <f t="shared" si="23"/>
        <v>1820</v>
      </c>
      <c r="Q245" s="709">
        <f t="shared" si="23"/>
        <v>0</v>
      </c>
      <c r="R245" s="196"/>
      <c r="S245" s="708" t="b">
        <v>0</v>
      </c>
      <c r="T245" s="710" t="str">
        <f t="shared" si="24"/>
        <v>AYAOA1of</v>
      </c>
      <c r="U245" s="753">
        <f>IF($S245,H245/VLOOKUP($M193,CropResidue!$H$94:$L$110,5,FALSE)/VLOOKUP($M193,CropResidue!$H$94:$L$110,4,FALSE)/VLOOKUP($M193,CropResidue!$H$94:$L$110,2,FALSE)*VLOOKUP($M193,CropResidue!$G$153:$H$169,2,FALSE),Crop!H245)</f>
        <v>2800</v>
      </c>
      <c r="V245" s="753">
        <f>IF($S245,I245/VLOOKUP($M193,CropResidue!$H$94:$L$110,5,FALSE)/VLOOKUP($M193,CropResidue!$H$94:$L$110,4,FALSE)/VLOOKUP($M193,CropResidue!$H$94:$L$110,2,FALSE)*VLOOKUP($M193,CropResidue!$G$153:$H$169,2,FALSE),Crop!I245)</f>
        <v>3360</v>
      </c>
      <c r="W245" s="753">
        <f>IF($S245,J245/VLOOKUP($M193,CropResidue!$H$94:$L$110,5,FALSE)/VLOOKUP($M193,CropResidue!$H$94:$L$110,4,FALSE)/VLOOKUP($M193,CropResidue!$H$94:$L$110,2,FALSE)*VLOOKUP($M193,CropResidue!$G$153:$H$169,2,FALSE),Crop!J245)</f>
        <v>2800</v>
      </c>
      <c r="X245" s="753">
        <f>IF($S245,K245/VLOOKUP($M193,CropResidue!$H$94:$L$110,5,FALSE)/VLOOKUP($M193,CropResidue!$H$94:$L$110,4,FALSE)/VLOOKUP($M193,CropResidue!$H$94:$L$110,2,FALSE)*VLOOKUP($M193,CropResidue!$G$153:$H$169,2,FALSE),Crop!K245)</f>
        <v>3416</v>
      </c>
      <c r="Y245" s="753">
        <f>IF($S245,L245/VLOOKUP($M193,CropResidue!$H$94:$L$110,5,FALSE)/VLOOKUP($M193,CropResidue!$H$94:$L$110,4,FALSE)/VLOOKUP($M193,CropResidue!$H$94:$L$110,2,FALSE)*VLOOKUP($M193,CropResidue!$G$153:$H$169,2,FALSE),Crop!L245)</f>
        <v>2436</v>
      </c>
      <c r="Z245" s="753">
        <f>IF($S245,M245/VLOOKUP($M193,CropResidue!$H$94:$L$110,5,FALSE)/VLOOKUP($M193,CropResidue!$H$94:$L$110,4,FALSE)/VLOOKUP($M193,CropResidue!$H$94:$L$110,2,FALSE)*VLOOKUP($M193,CropResidue!$G$153:$H$169,2,FALSE),Crop!M245)</f>
        <v>2940</v>
      </c>
      <c r="AA245" s="753">
        <f>IF($S245,N245/VLOOKUP($M193,CropResidue!$H$94:$L$110,5,FALSE)/VLOOKUP($M193,CropResidue!$H$94:$L$110,4,FALSE)/VLOOKUP($M193,CropResidue!$H$94:$L$110,2,FALSE)*VLOOKUP($M193,CropResidue!$G$153:$H$169,2,FALSE),Crop!N245)</f>
        <v>2324</v>
      </c>
      <c r="AB245" s="753">
        <f>IF($S245,O245/VLOOKUP($M193,CropResidue!$H$94:$L$110,5,FALSE)/VLOOKUP($M193,CropResidue!$H$94:$L$110,4,FALSE)/VLOOKUP($M193,CropResidue!$H$94:$L$110,2,FALSE)*VLOOKUP($M193,CropResidue!$G$153:$H$169,2,FALSE),Crop!O245)</f>
        <v>2660</v>
      </c>
      <c r="AC245" s="753">
        <f>IF($S245,P245/VLOOKUP($M193,CropResidue!$H$94:$L$110,5,FALSE)/VLOOKUP($M193,CropResidue!$H$94:$L$110,4,FALSE)/VLOOKUP($M193,CropResidue!$H$94:$L$110,2,FALSE)*VLOOKUP($M193,CropResidue!$G$153:$H$169,2,FALSE),Crop!P245)</f>
        <v>1820</v>
      </c>
      <c r="AD245" s="753">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1">
        <v>4000</v>
      </c>
      <c r="I246" s="709">
        <f t="shared" si="29"/>
        <v>4800</v>
      </c>
      <c r="J246" s="709">
        <f t="shared" si="23"/>
        <v>4000</v>
      </c>
      <c r="K246" s="709">
        <f t="shared" si="23"/>
        <v>4880</v>
      </c>
      <c r="L246" s="709">
        <f t="shared" si="23"/>
        <v>3480</v>
      </c>
      <c r="M246" s="709">
        <f t="shared" si="23"/>
        <v>4200</v>
      </c>
      <c r="N246" s="709">
        <f t="shared" si="23"/>
        <v>3320</v>
      </c>
      <c r="O246" s="709">
        <f t="shared" si="23"/>
        <v>3800</v>
      </c>
      <c r="P246" s="709">
        <f t="shared" si="23"/>
        <v>2600</v>
      </c>
      <c r="Q246" s="709">
        <f t="shared" si="23"/>
        <v>0</v>
      </c>
      <c r="S246" s="708" t="b">
        <v>0</v>
      </c>
      <c r="T246" s="710" t="str">
        <f t="shared" si="24"/>
        <v>YYNBNb</v>
      </c>
      <c r="U246" s="753">
        <f>IF($S246,H246/VLOOKUP($M194,CropResidue!$H$94:$L$110,5,FALSE)/VLOOKUP($M194,CropResidue!$H$94:$L$110,4,FALSE)/VLOOKUP($M194,CropResidue!$H$94:$L$110,2,FALSE)*VLOOKUP($M194,CropResidue!$G$153:$H$169,2,FALSE),Crop!H246)</f>
        <v>4000</v>
      </c>
      <c r="V246" s="753">
        <f>IF($S246,I246/VLOOKUP($M194,CropResidue!$H$94:$L$110,5,FALSE)/VLOOKUP($M194,CropResidue!$H$94:$L$110,4,FALSE)/VLOOKUP($M194,CropResidue!$H$94:$L$110,2,FALSE)*VLOOKUP($M194,CropResidue!$G$153:$H$169,2,FALSE),Crop!I246)</f>
        <v>4800</v>
      </c>
      <c r="W246" s="753">
        <f>IF($S246,J246/VLOOKUP($M194,CropResidue!$H$94:$L$110,5,FALSE)/VLOOKUP($M194,CropResidue!$H$94:$L$110,4,FALSE)/VLOOKUP($M194,CropResidue!$H$94:$L$110,2,FALSE)*VLOOKUP($M194,CropResidue!$G$153:$H$169,2,FALSE),Crop!J246)</f>
        <v>4000</v>
      </c>
      <c r="X246" s="753">
        <f>IF($S246,K246/VLOOKUP($M194,CropResidue!$H$94:$L$110,5,FALSE)/VLOOKUP($M194,CropResidue!$H$94:$L$110,4,FALSE)/VLOOKUP($M194,CropResidue!$H$94:$L$110,2,FALSE)*VLOOKUP($M194,CropResidue!$G$153:$H$169,2,FALSE),Crop!K246)</f>
        <v>4880</v>
      </c>
      <c r="Y246" s="753">
        <f>IF($S246,L246/VLOOKUP($M194,CropResidue!$H$94:$L$110,5,FALSE)/VLOOKUP($M194,CropResidue!$H$94:$L$110,4,FALSE)/VLOOKUP($M194,CropResidue!$H$94:$L$110,2,FALSE)*VLOOKUP($M194,CropResidue!$G$153:$H$169,2,FALSE),Crop!L246)</f>
        <v>3480</v>
      </c>
      <c r="Z246" s="753">
        <f>IF($S246,M246/VLOOKUP($M194,CropResidue!$H$94:$L$110,5,FALSE)/VLOOKUP($M194,CropResidue!$H$94:$L$110,4,FALSE)/VLOOKUP($M194,CropResidue!$H$94:$L$110,2,FALSE)*VLOOKUP($M194,CropResidue!$G$153:$H$169,2,FALSE),Crop!M246)</f>
        <v>4200</v>
      </c>
      <c r="AA246" s="753">
        <f>IF($S246,N246/VLOOKUP($M194,CropResidue!$H$94:$L$110,5,FALSE)/VLOOKUP($M194,CropResidue!$H$94:$L$110,4,FALSE)/VLOOKUP($M194,CropResidue!$H$94:$L$110,2,FALSE)*VLOOKUP($M194,CropResidue!$G$153:$H$169,2,FALSE),Crop!N246)</f>
        <v>3320</v>
      </c>
      <c r="AB246" s="753">
        <f>IF($S246,O246/VLOOKUP($M194,CropResidue!$H$94:$L$110,5,FALSE)/VLOOKUP($M194,CropResidue!$H$94:$L$110,4,FALSE)/VLOOKUP($M194,CropResidue!$H$94:$L$110,2,FALSE)*VLOOKUP($M194,CropResidue!$G$153:$H$169,2,FALSE),Crop!O246)</f>
        <v>3800</v>
      </c>
      <c r="AC246" s="753">
        <f>IF($S246,P246/VLOOKUP($M194,CropResidue!$H$94:$L$110,5,FALSE)/VLOOKUP($M194,CropResidue!$H$94:$L$110,4,FALSE)/VLOOKUP($M194,CropResidue!$H$94:$L$110,2,FALSE)*VLOOKUP($M194,CropResidue!$G$153:$H$169,2,FALSE),Crop!P246)</f>
        <v>2600</v>
      </c>
      <c r="AD246" s="753">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1">
        <v>1800</v>
      </c>
      <c r="I247" s="709">
        <f t="shared" si="29"/>
        <v>2160</v>
      </c>
      <c r="J247" s="709">
        <f t="shared" si="23"/>
        <v>1800</v>
      </c>
      <c r="K247" s="709">
        <f t="shared" si="23"/>
        <v>2196</v>
      </c>
      <c r="L247" s="709">
        <f t="shared" si="23"/>
        <v>1566</v>
      </c>
      <c r="M247" s="709">
        <f t="shared" si="23"/>
        <v>1890</v>
      </c>
      <c r="N247" s="709">
        <f t="shared" si="23"/>
        <v>1494</v>
      </c>
      <c r="O247" s="709">
        <f t="shared" si="23"/>
        <v>1710</v>
      </c>
      <c r="P247" s="709">
        <f t="shared" si="23"/>
        <v>1170</v>
      </c>
      <c r="Q247" s="709">
        <f t="shared" si="23"/>
        <v>0</v>
      </c>
      <c r="R247" s="196"/>
      <c r="S247" s="708" t="b">
        <v>0</v>
      </c>
      <c r="T247" s="710" t="str">
        <f t="shared" si="24"/>
        <v>YYBNBz</v>
      </c>
      <c r="U247" s="753">
        <f>IF($S247,H247/VLOOKUP($M195,CropResidue!$H$94:$L$110,5,FALSE)/VLOOKUP($M195,CropResidue!$H$94:$L$110,4,FALSE)/VLOOKUP($M195,CropResidue!$H$94:$L$110,2,FALSE)*VLOOKUP($M195,CropResidue!$G$153:$H$169,2,FALSE),Crop!H247)</f>
        <v>1800</v>
      </c>
      <c r="V247" s="753">
        <f>IF($S247,I247/VLOOKUP($M195,CropResidue!$H$94:$L$110,5,FALSE)/VLOOKUP($M195,CropResidue!$H$94:$L$110,4,FALSE)/VLOOKUP($M195,CropResidue!$H$94:$L$110,2,FALSE)*VLOOKUP($M195,CropResidue!$G$153:$H$169,2,FALSE),Crop!I247)</f>
        <v>2160</v>
      </c>
      <c r="W247" s="753">
        <f>IF($S247,J247/VLOOKUP($M195,CropResidue!$H$94:$L$110,5,FALSE)/VLOOKUP($M195,CropResidue!$H$94:$L$110,4,FALSE)/VLOOKUP($M195,CropResidue!$H$94:$L$110,2,FALSE)*VLOOKUP($M195,CropResidue!$G$153:$H$169,2,FALSE),Crop!J247)</f>
        <v>1800</v>
      </c>
      <c r="X247" s="753">
        <f>IF($S247,K247/VLOOKUP($M195,CropResidue!$H$94:$L$110,5,FALSE)/VLOOKUP($M195,CropResidue!$H$94:$L$110,4,FALSE)/VLOOKUP($M195,CropResidue!$H$94:$L$110,2,FALSE)*VLOOKUP($M195,CropResidue!$G$153:$H$169,2,FALSE),Crop!K247)</f>
        <v>2196</v>
      </c>
      <c r="Y247" s="753">
        <f>IF($S247,L247/VLOOKUP($M195,CropResidue!$H$94:$L$110,5,FALSE)/VLOOKUP($M195,CropResidue!$H$94:$L$110,4,FALSE)/VLOOKUP($M195,CropResidue!$H$94:$L$110,2,FALSE)*VLOOKUP($M195,CropResidue!$G$153:$H$169,2,FALSE),Crop!L247)</f>
        <v>1566</v>
      </c>
      <c r="Z247" s="753">
        <f>IF($S247,M247/VLOOKUP($M195,CropResidue!$H$94:$L$110,5,FALSE)/VLOOKUP($M195,CropResidue!$H$94:$L$110,4,FALSE)/VLOOKUP($M195,CropResidue!$H$94:$L$110,2,FALSE)*VLOOKUP($M195,CropResidue!$G$153:$H$169,2,FALSE),Crop!M247)</f>
        <v>1890</v>
      </c>
      <c r="AA247" s="753">
        <f>IF($S247,N247/VLOOKUP($M195,CropResidue!$H$94:$L$110,5,FALSE)/VLOOKUP($M195,CropResidue!$H$94:$L$110,4,FALSE)/VLOOKUP($M195,CropResidue!$H$94:$L$110,2,FALSE)*VLOOKUP($M195,CropResidue!$G$153:$H$169,2,FALSE),Crop!N247)</f>
        <v>1494</v>
      </c>
      <c r="AB247" s="753">
        <f>IF($S247,O247/VLOOKUP($M195,CropResidue!$H$94:$L$110,5,FALSE)/VLOOKUP($M195,CropResidue!$H$94:$L$110,4,FALSE)/VLOOKUP($M195,CropResidue!$H$94:$L$110,2,FALSE)*VLOOKUP($M195,CropResidue!$G$153:$H$169,2,FALSE),Crop!O247)</f>
        <v>1710</v>
      </c>
      <c r="AC247" s="753">
        <f>IF($S247,P247/VLOOKUP($M195,CropResidue!$H$94:$L$110,5,FALSE)/VLOOKUP($M195,CropResidue!$H$94:$L$110,4,FALSE)/VLOOKUP($M195,CropResidue!$H$94:$L$110,2,FALSE)*VLOOKUP($M195,CropResidue!$G$153:$H$169,2,FALSE),Crop!P247)</f>
        <v>1170</v>
      </c>
      <c r="AD247" s="753">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1">
        <v>2000</v>
      </c>
      <c r="I248" s="709">
        <f t="shared" si="29"/>
        <v>2400</v>
      </c>
      <c r="J248" s="709">
        <f t="shared" si="23"/>
        <v>2000</v>
      </c>
      <c r="K248" s="709">
        <f t="shared" si="23"/>
        <v>2440</v>
      </c>
      <c r="L248" s="709">
        <f t="shared" si="23"/>
        <v>1740</v>
      </c>
      <c r="M248" s="709">
        <f t="shared" si="23"/>
        <v>2100</v>
      </c>
      <c r="N248" s="709">
        <f t="shared" si="23"/>
        <v>1660</v>
      </c>
      <c r="O248" s="709">
        <f t="shared" si="23"/>
        <v>1900</v>
      </c>
      <c r="P248" s="709">
        <f t="shared" si="23"/>
        <v>1300</v>
      </c>
      <c r="Q248" s="709">
        <f t="shared" si="23"/>
        <v>0</v>
      </c>
      <c r="R248" s="196"/>
      <c r="S248" s="708" t="b">
        <v>0</v>
      </c>
      <c r="T248" s="710" t="str">
        <f t="shared" si="24"/>
        <v>YYBNBr</v>
      </c>
      <c r="U248" s="753">
        <f>IF($S248,H248/VLOOKUP($M196,CropResidue!$H$94:$L$110,5,FALSE)/VLOOKUP($M196,CropResidue!$H$94:$L$110,4,FALSE)/VLOOKUP($M196,CropResidue!$H$94:$L$110,2,FALSE)*VLOOKUP($M196,CropResidue!$G$153:$H$169,2,FALSE),Crop!H248)</f>
        <v>2000</v>
      </c>
      <c r="V248" s="753">
        <f>IF($S248,I248/VLOOKUP($M196,CropResidue!$H$94:$L$110,5,FALSE)/VLOOKUP($M196,CropResidue!$H$94:$L$110,4,FALSE)/VLOOKUP($M196,CropResidue!$H$94:$L$110,2,FALSE)*VLOOKUP($M196,CropResidue!$G$153:$H$169,2,FALSE),Crop!I248)</f>
        <v>2400</v>
      </c>
      <c r="W248" s="753">
        <f>IF($S248,J248/VLOOKUP($M196,CropResidue!$H$94:$L$110,5,FALSE)/VLOOKUP($M196,CropResidue!$H$94:$L$110,4,FALSE)/VLOOKUP($M196,CropResidue!$H$94:$L$110,2,FALSE)*VLOOKUP($M196,CropResidue!$G$153:$H$169,2,FALSE),Crop!J248)</f>
        <v>2000</v>
      </c>
      <c r="X248" s="753">
        <f>IF($S248,K248/VLOOKUP($M196,CropResidue!$H$94:$L$110,5,FALSE)/VLOOKUP($M196,CropResidue!$H$94:$L$110,4,FALSE)/VLOOKUP($M196,CropResidue!$H$94:$L$110,2,FALSE)*VLOOKUP($M196,CropResidue!$G$153:$H$169,2,FALSE),Crop!K248)</f>
        <v>2440</v>
      </c>
      <c r="Y248" s="753">
        <f>IF($S248,L248/VLOOKUP($M196,CropResidue!$H$94:$L$110,5,FALSE)/VLOOKUP($M196,CropResidue!$H$94:$L$110,4,FALSE)/VLOOKUP($M196,CropResidue!$H$94:$L$110,2,FALSE)*VLOOKUP($M196,CropResidue!$G$153:$H$169,2,FALSE),Crop!L248)</f>
        <v>1740</v>
      </c>
      <c r="Z248" s="753">
        <f>IF($S248,M248/VLOOKUP($M196,CropResidue!$H$94:$L$110,5,FALSE)/VLOOKUP($M196,CropResidue!$H$94:$L$110,4,FALSE)/VLOOKUP($M196,CropResidue!$H$94:$L$110,2,FALSE)*VLOOKUP($M196,CropResidue!$G$153:$H$169,2,FALSE),Crop!M248)</f>
        <v>2100</v>
      </c>
      <c r="AA248" s="753">
        <f>IF($S248,N248/VLOOKUP($M196,CropResidue!$H$94:$L$110,5,FALSE)/VLOOKUP($M196,CropResidue!$H$94:$L$110,4,FALSE)/VLOOKUP($M196,CropResidue!$H$94:$L$110,2,FALSE)*VLOOKUP($M196,CropResidue!$G$153:$H$169,2,FALSE),Crop!N248)</f>
        <v>1660</v>
      </c>
      <c r="AB248" s="753">
        <f>IF($S248,O248/VLOOKUP($M196,CropResidue!$H$94:$L$110,5,FALSE)/VLOOKUP($M196,CropResidue!$H$94:$L$110,4,FALSE)/VLOOKUP($M196,CropResidue!$H$94:$L$110,2,FALSE)*VLOOKUP($M196,CropResidue!$G$153:$H$169,2,FALSE),Crop!O248)</f>
        <v>1900</v>
      </c>
      <c r="AC248" s="753">
        <f>IF($S248,P248/VLOOKUP($M196,CropResidue!$H$94:$L$110,5,FALSE)/VLOOKUP($M196,CropResidue!$H$94:$L$110,4,FALSE)/VLOOKUP($M196,CropResidue!$H$94:$L$110,2,FALSE)*VLOOKUP($M196,CropResidue!$G$153:$H$169,2,FALSE),Crop!P248)</f>
        <v>1300</v>
      </c>
      <c r="AD248" s="753">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1">
        <v>2000</v>
      </c>
      <c r="I249" s="709">
        <f t="shared" si="29"/>
        <v>2400</v>
      </c>
      <c r="J249" s="709">
        <f t="shared" si="23"/>
        <v>2000</v>
      </c>
      <c r="K249" s="709">
        <f t="shared" si="23"/>
        <v>2440</v>
      </c>
      <c r="L249" s="709">
        <f t="shared" si="23"/>
        <v>1740</v>
      </c>
      <c r="M249" s="709">
        <f t="shared" si="23"/>
        <v>2100</v>
      </c>
      <c r="N249" s="709">
        <f t="shared" si="23"/>
        <v>1660</v>
      </c>
      <c r="O249" s="709">
        <f t="shared" si="23"/>
        <v>1900</v>
      </c>
      <c r="P249" s="709">
        <f t="shared" si="23"/>
        <v>1300</v>
      </c>
      <c r="Q249" s="709">
        <f t="shared" si="23"/>
        <v>0</v>
      </c>
      <c r="R249" s="196"/>
      <c r="S249" s="708" t="b">
        <v>0</v>
      </c>
      <c r="T249" s="710" t="str">
        <f t="shared" si="24"/>
        <v>YYNWBr</v>
      </c>
      <c r="U249" s="753">
        <f>IF($S249,H249/VLOOKUP($M197,CropResidue!$H$94:$L$110,5,FALSE)/VLOOKUP($M197,CropResidue!$H$94:$L$110,4,FALSE)/VLOOKUP($M197,CropResidue!$H$94:$L$110,2,FALSE)*VLOOKUP($M197,CropResidue!$G$153:$H$169,2,FALSE),Crop!H249)</f>
        <v>2000</v>
      </c>
      <c r="V249" s="753">
        <f>IF($S249,I249/VLOOKUP($M197,CropResidue!$H$94:$L$110,5,FALSE)/VLOOKUP($M197,CropResidue!$H$94:$L$110,4,FALSE)/VLOOKUP($M197,CropResidue!$H$94:$L$110,2,FALSE)*VLOOKUP($M197,CropResidue!$G$153:$H$169,2,FALSE),Crop!I249)</f>
        <v>2400</v>
      </c>
      <c r="W249" s="753">
        <f>IF($S249,J249/VLOOKUP($M197,CropResidue!$H$94:$L$110,5,FALSE)/VLOOKUP($M197,CropResidue!$H$94:$L$110,4,FALSE)/VLOOKUP($M197,CropResidue!$H$94:$L$110,2,FALSE)*VLOOKUP($M197,CropResidue!$G$153:$H$169,2,FALSE),Crop!J249)</f>
        <v>2000</v>
      </c>
      <c r="X249" s="753">
        <f>IF($S249,K249/VLOOKUP($M197,CropResidue!$H$94:$L$110,5,FALSE)/VLOOKUP($M197,CropResidue!$H$94:$L$110,4,FALSE)/VLOOKUP($M197,CropResidue!$H$94:$L$110,2,FALSE)*VLOOKUP($M197,CropResidue!$G$153:$H$169,2,FALSE),Crop!K249)</f>
        <v>2440</v>
      </c>
      <c r="Y249" s="753">
        <f>IF($S249,L249/VLOOKUP($M197,CropResidue!$H$94:$L$110,5,FALSE)/VLOOKUP($M197,CropResidue!$H$94:$L$110,4,FALSE)/VLOOKUP($M197,CropResidue!$H$94:$L$110,2,FALSE)*VLOOKUP($M197,CropResidue!$G$153:$H$169,2,FALSE),Crop!L249)</f>
        <v>1740</v>
      </c>
      <c r="Z249" s="753">
        <f>IF($S249,M249/VLOOKUP($M197,CropResidue!$H$94:$L$110,5,FALSE)/VLOOKUP($M197,CropResidue!$H$94:$L$110,4,FALSE)/VLOOKUP($M197,CropResidue!$H$94:$L$110,2,FALSE)*VLOOKUP($M197,CropResidue!$G$153:$H$169,2,FALSE),Crop!M249)</f>
        <v>2100</v>
      </c>
      <c r="AA249" s="753">
        <f>IF($S249,N249/VLOOKUP($M197,CropResidue!$H$94:$L$110,5,FALSE)/VLOOKUP($M197,CropResidue!$H$94:$L$110,4,FALSE)/VLOOKUP($M197,CropResidue!$H$94:$L$110,2,FALSE)*VLOOKUP($M197,CropResidue!$G$153:$H$169,2,FALSE),Crop!N249)</f>
        <v>1660</v>
      </c>
      <c r="AB249" s="753">
        <f>IF($S249,O249/VLOOKUP($M197,CropResidue!$H$94:$L$110,5,FALSE)/VLOOKUP($M197,CropResidue!$H$94:$L$110,4,FALSE)/VLOOKUP($M197,CropResidue!$H$94:$L$110,2,FALSE)*VLOOKUP($M197,CropResidue!$G$153:$H$169,2,FALSE),Crop!O249)</f>
        <v>1900</v>
      </c>
      <c r="AC249" s="753">
        <f>IF($S249,P249/VLOOKUP($M197,CropResidue!$H$94:$L$110,5,FALSE)/VLOOKUP($M197,CropResidue!$H$94:$L$110,4,FALSE)/VLOOKUP($M197,CropResidue!$H$94:$L$110,2,FALSE)*VLOOKUP($M197,CropResidue!$G$153:$H$169,2,FALSE),Crop!P249)</f>
        <v>1300</v>
      </c>
      <c r="AD249" s="753">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1">
        <v>3800</v>
      </c>
      <c r="I250" s="709">
        <f t="shared" si="29"/>
        <v>4560</v>
      </c>
      <c r="J250" s="709">
        <f t="shared" si="23"/>
        <v>3800</v>
      </c>
      <c r="K250" s="709">
        <f t="shared" si="23"/>
        <v>4636</v>
      </c>
      <c r="L250" s="709">
        <f t="shared" si="23"/>
        <v>3306</v>
      </c>
      <c r="M250" s="709">
        <f t="shared" si="23"/>
        <v>3990</v>
      </c>
      <c r="N250" s="709">
        <f t="shared" si="23"/>
        <v>3154</v>
      </c>
      <c r="O250" s="709">
        <f t="shared" si="23"/>
        <v>3610</v>
      </c>
      <c r="P250" s="709">
        <f t="shared" si="23"/>
        <v>2470</v>
      </c>
      <c r="Q250" s="709">
        <f t="shared" si="23"/>
        <v>0</v>
      </c>
      <c r="R250" s="196"/>
      <c r="S250" s="708" t="b">
        <v>0</v>
      </c>
      <c r="T250" s="710" t="str">
        <f t="shared" si="24"/>
        <v>YYWBNw</v>
      </c>
      <c r="U250" s="753">
        <f>IF($S250,H250/VLOOKUP($M198,CropResidue!$H$94:$L$110,5,FALSE)/VLOOKUP($M198,CropResidue!$H$94:$L$110,4,FALSE)/VLOOKUP($M198,CropResidue!$H$94:$L$110,2,FALSE)*VLOOKUP($M198,CropResidue!$G$153:$H$169,2,FALSE),Crop!H250)</f>
        <v>3800</v>
      </c>
      <c r="V250" s="753">
        <f>IF($S250,I250/VLOOKUP($M198,CropResidue!$H$94:$L$110,5,FALSE)/VLOOKUP($M198,CropResidue!$H$94:$L$110,4,FALSE)/VLOOKUP($M198,CropResidue!$H$94:$L$110,2,FALSE)*VLOOKUP($M198,CropResidue!$G$153:$H$169,2,FALSE),Crop!I250)</f>
        <v>4560</v>
      </c>
      <c r="W250" s="753">
        <f>IF($S250,J250/VLOOKUP($M198,CropResidue!$H$94:$L$110,5,FALSE)/VLOOKUP($M198,CropResidue!$H$94:$L$110,4,FALSE)/VLOOKUP($M198,CropResidue!$H$94:$L$110,2,FALSE)*VLOOKUP($M198,CropResidue!$G$153:$H$169,2,FALSE),Crop!J250)</f>
        <v>3800</v>
      </c>
      <c r="X250" s="753">
        <f>IF($S250,K250/VLOOKUP($M198,CropResidue!$H$94:$L$110,5,FALSE)/VLOOKUP($M198,CropResidue!$H$94:$L$110,4,FALSE)/VLOOKUP($M198,CropResidue!$H$94:$L$110,2,FALSE)*VLOOKUP($M198,CropResidue!$G$153:$H$169,2,FALSE),Crop!K250)</f>
        <v>4636</v>
      </c>
      <c r="Y250" s="753">
        <f>IF($S250,L250/VLOOKUP($M198,CropResidue!$H$94:$L$110,5,FALSE)/VLOOKUP($M198,CropResidue!$H$94:$L$110,4,FALSE)/VLOOKUP($M198,CropResidue!$H$94:$L$110,2,FALSE)*VLOOKUP($M198,CropResidue!$G$153:$H$169,2,FALSE),Crop!L250)</f>
        <v>3306</v>
      </c>
      <c r="Z250" s="753">
        <f>IF($S250,M250/VLOOKUP($M198,CropResidue!$H$94:$L$110,5,FALSE)/VLOOKUP($M198,CropResidue!$H$94:$L$110,4,FALSE)/VLOOKUP($M198,CropResidue!$H$94:$L$110,2,FALSE)*VLOOKUP($M198,CropResidue!$G$153:$H$169,2,FALSE),Crop!M250)</f>
        <v>3990</v>
      </c>
      <c r="AA250" s="753">
        <f>IF($S250,N250/VLOOKUP($M198,CropResidue!$H$94:$L$110,5,FALSE)/VLOOKUP($M198,CropResidue!$H$94:$L$110,4,FALSE)/VLOOKUP($M198,CropResidue!$H$94:$L$110,2,FALSE)*VLOOKUP($M198,CropResidue!$G$153:$H$169,2,FALSE),Crop!N250)</f>
        <v>3154</v>
      </c>
      <c r="AB250" s="753">
        <f>IF($S250,O250/VLOOKUP($M198,CropResidue!$H$94:$L$110,5,FALSE)/VLOOKUP($M198,CropResidue!$H$94:$L$110,4,FALSE)/VLOOKUP($M198,CropResidue!$H$94:$L$110,2,FALSE)*VLOOKUP($M198,CropResidue!$G$153:$H$169,2,FALSE),Crop!O250)</f>
        <v>3610</v>
      </c>
      <c r="AC250" s="753">
        <f>IF($S250,P250/VLOOKUP($M198,CropResidue!$H$94:$L$110,5,FALSE)/VLOOKUP($M198,CropResidue!$H$94:$L$110,4,FALSE)/VLOOKUP($M198,CropResidue!$H$94:$L$110,2,FALSE)*VLOOKUP($M198,CropResidue!$G$153:$H$169,2,FALSE),Crop!P250)</f>
        <v>2470</v>
      </c>
      <c r="AD250" s="753">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1">
        <v>4000</v>
      </c>
      <c r="I251" s="709">
        <f t="shared" si="29"/>
        <v>4800</v>
      </c>
      <c r="J251" s="709">
        <f t="shared" si="23"/>
        <v>4000</v>
      </c>
      <c r="K251" s="709">
        <f t="shared" si="23"/>
        <v>4880</v>
      </c>
      <c r="L251" s="709">
        <f t="shared" si="23"/>
        <v>3480</v>
      </c>
      <c r="M251" s="709">
        <f t="shared" si="23"/>
        <v>4200</v>
      </c>
      <c r="N251" s="709">
        <f t="shared" si="23"/>
        <v>3320</v>
      </c>
      <c r="O251" s="709">
        <f t="shared" si="23"/>
        <v>3800</v>
      </c>
      <c r="P251" s="709">
        <f t="shared" si="23"/>
        <v>2600</v>
      </c>
      <c r="Q251" s="709">
        <f t="shared" si="23"/>
        <v>0</v>
      </c>
      <c r="S251" s="708" t="b">
        <v>0</v>
      </c>
      <c r="T251" s="710" t="str">
        <f t="shared" si="24"/>
        <v>YYBNWb</v>
      </c>
      <c r="U251" s="753">
        <f>IF($S251,H251/VLOOKUP($M199,CropResidue!$H$94:$L$110,5,FALSE)/VLOOKUP($M199,CropResidue!$H$94:$L$110,4,FALSE)/VLOOKUP($M199,CropResidue!$H$94:$L$110,2,FALSE)*VLOOKUP($M199,CropResidue!$G$153:$H$169,2,FALSE),Crop!H251)</f>
        <v>4000</v>
      </c>
      <c r="V251" s="753">
        <f>IF($S251,I251/VLOOKUP($M199,CropResidue!$H$94:$L$110,5,FALSE)/VLOOKUP($M199,CropResidue!$H$94:$L$110,4,FALSE)/VLOOKUP($M199,CropResidue!$H$94:$L$110,2,FALSE)*VLOOKUP($M199,CropResidue!$G$153:$H$169,2,FALSE),Crop!I251)</f>
        <v>4800</v>
      </c>
      <c r="W251" s="753">
        <f>IF($S251,J251/VLOOKUP($M199,CropResidue!$H$94:$L$110,5,FALSE)/VLOOKUP($M199,CropResidue!$H$94:$L$110,4,FALSE)/VLOOKUP($M199,CropResidue!$H$94:$L$110,2,FALSE)*VLOOKUP($M199,CropResidue!$G$153:$H$169,2,FALSE),Crop!J251)</f>
        <v>4000</v>
      </c>
      <c r="X251" s="753">
        <f>IF($S251,K251/VLOOKUP($M199,CropResidue!$H$94:$L$110,5,FALSE)/VLOOKUP($M199,CropResidue!$H$94:$L$110,4,FALSE)/VLOOKUP($M199,CropResidue!$H$94:$L$110,2,FALSE)*VLOOKUP($M199,CropResidue!$G$153:$H$169,2,FALSE),Crop!K251)</f>
        <v>4880</v>
      </c>
      <c r="Y251" s="753">
        <f>IF($S251,L251/VLOOKUP($M199,CropResidue!$H$94:$L$110,5,FALSE)/VLOOKUP($M199,CropResidue!$H$94:$L$110,4,FALSE)/VLOOKUP($M199,CropResidue!$H$94:$L$110,2,FALSE)*VLOOKUP($M199,CropResidue!$G$153:$H$169,2,FALSE),Crop!L251)</f>
        <v>3480</v>
      </c>
      <c r="Z251" s="753">
        <f>IF($S251,M251/VLOOKUP($M199,CropResidue!$H$94:$L$110,5,FALSE)/VLOOKUP($M199,CropResidue!$H$94:$L$110,4,FALSE)/VLOOKUP($M199,CropResidue!$H$94:$L$110,2,FALSE)*VLOOKUP($M199,CropResidue!$G$153:$H$169,2,FALSE),Crop!M251)</f>
        <v>4200</v>
      </c>
      <c r="AA251" s="753">
        <f>IF($S251,N251/VLOOKUP($M199,CropResidue!$H$94:$L$110,5,FALSE)/VLOOKUP($M199,CropResidue!$H$94:$L$110,4,FALSE)/VLOOKUP($M199,CropResidue!$H$94:$L$110,2,FALSE)*VLOOKUP($M199,CropResidue!$G$153:$H$169,2,FALSE),Crop!N251)</f>
        <v>3320</v>
      </c>
      <c r="AB251" s="753">
        <f>IF($S251,O251/VLOOKUP($M199,CropResidue!$H$94:$L$110,5,FALSE)/VLOOKUP($M199,CropResidue!$H$94:$L$110,4,FALSE)/VLOOKUP($M199,CropResidue!$H$94:$L$110,2,FALSE)*VLOOKUP($M199,CropResidue!$G$153:$H$169,2,FALSE),Crop!O251)</f>
        <v>3800</v>
      </c>
      <c r="AC251" s="753">
        <f>IF($S251,P251/VLOOKUP($M199,CropResidue!$H$94:$L$110,5,FALSE)/VLOOKUP($M199,CropResidue!$H$94:$L$110,4,FALSE)/VLOOKUP($M199,CropResidue!$H$94:$L$110,2,FALSE)*VLOOKUP($M199,CropResidue!$G$153:$H$169,2,FALSE),Crop!P251)</f>
        <v>2600</v>
      </c>
      <c r="AD251" s="753">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1">
        <v>1800</v>
      </c>
      <c r="I252" s="709">
        <f t="shared" si="29"/>
        <v>2160</v>
      </c>
      <c r="J252" s="709">
        <f t="shared" si="23"/>
        <v>1800</v>
      </c>
      <c r="K252" s="709">
        <f t="shared" si="23"/>
        <v>2196</v>
      </c>
      <c r="L252" s="709">
        <f t="shared" si="23"/>
        <v>1566</v>
      </c>
      <c r="M252" s="709">
        <f t="shared" si="23"/>
        <v>1890</v>
      </c>
      <c r="N252" s="709">
        <f t="shared" si="23"/>
        <v>1494</v>
      </c>
      <c r="O252" s="709">
        <f t="shared" si="23"/>
        <v>1710</v>
      </c>
      <c r="P252" s="709">
        <f t="shared" si="23"/>
        <v>1170</v>
      </c>
      <c r="Q252" s="709">
        <f t="shared" si="23"/>
        <v>0</v>
      </c>
      <c r="R252" s="196"/>
      <c r="S252" s="708" t="b">
        <v>0</v>
      </c>
      <c r="T252" s="710" t="str">
        <f t="shared" si="24"/>
        <v>AAAA2A1z</v>
      </c>
      <c r="U252" s="753">
        <f>IF($S252,H252/VLOOKUP($M200,CropResidue!$H$94:$L$110,5,FALSE)/VLOOKUP($M200,CropResidue!$H$94:$L$110,4,FALSE)/VLOOKUP($M200,CropResidue!$H$94:$L$110,2,FALSE)*VLOOKUP($M200,CropResidue!$G$153:$H$169,2,FALSE),Crop!H252)</f>
        <v>1800</v>
      </c>
      <c r="V252" s="753">
        <f>IF($S252,I252/VLOOKUP($M200,CropResidue!$H$94:$L$110,5,FALSE)/VLOOKUP($M200,CropResidue!$H$94:$L$110,4,FALSE)/VLOOKUP($M200,CropResidue!$H$94:$L$110,2,FALSE)*VLOOKUP($M200,CropResidue!$G$153:$H$169,2,FALSE),Crop!I252)</f>
        <v>2160</v>
      </c>
      <c r="W252" s="753">
        <f>IF($S252,J252/VLOOKUP($M200,CropResidue!$H$94:$L$110,5,FALSE)/VLOOKUP($M200,CropResidue!$H$94:$L$110,4,FALSE)/VLOOKUP($M200,CropResidue!$H$94:$L$110,2,FALSE)*VLOOKUP($M200,CropResidue!$G$153:$H$169,2,FALSE),Crop!J252)</f>
        <v>1800</v>
      </c>
      <c r="X252" s="753">
        <f>IF($S252,K252/VLOOKUP($M200,CropResidue!$H$94:$L$110,5,FALSE)/VLOOKUP($M200,CropResidue!$H$94:$L$110,4,FALSE)/VLOOKUP($M200,CropResidue!$H$94:$L$110,2,FALSE)*VLOOKUP($M200,CropResidue!$G$153:$H$169,2,FALSE),Crop!K252)</f>
        <v>2196</v>
      </c>
      <c r="Y252" s="753">
        <f>IF($S252,L252/VLOOKUP($M200,CropResidue!$H$94:$L$110,5,FALSE)/VLOOKUP($M200,CropResidue!$H$94:$L$110,4,FALSE)/VLOOKUP($M200,CropResidue!$H$94:$L$110,2,FALSE)*VLOOKUP($M200,CropResidue!$G$153:$H$169,2,FALSE),Crop!L252)</f>
        <v>1566</v>
      </c>
      <c r="Z252" s="753">
        <f>IF($S252,M252/VLOOKUP($M200,CropResidue!$H$94:$L$110,5,FALSE)/VLOOKUP($M200,CropResidue!$H$94:$L$110,4,FALSE)/VLOOKUP($M200,CropResidue!$H$94:$L$110,2,FALSE)*VLOOKUP($M200,CropResidue!$G$153:$H$169,2,FALSE),Crop!M252)</f>
        <v>1890</v>
      </c>
      <c r="AA252" s="753">
        <f>IF($S252,N252/VLOOKUP($M200,CropResidue!$H$94:$L$110,5,FALSE)/VLOOKUP($M200,CropResidue!$H$94:$L$110,4,FALSE)/VLOOKUP($M200,CropResidue!$H$94:$L$110,2,FALSE)*VLOOKUP($M200,CropResidue!$G$153:$H$169,2,FALSE),Crop!N252)</f>
        <v>1494</v>
      </c>
      <c r="AB252" s="753">
        <f>IF($S252,O252/VLOOKUP($M200,CropResidue!$H$94:$L$110,5,FALSE)/VLOOKUP($M200,CropResidue!$H$94:$L$110,4,FALSE)/VLOOKUP($M200,CropResidue!$H$94:$L$110,2,FALSE)*VLOOKUP($M200,CropResidue!$G$153:$H$169,2,FALSE),Crop!O252)</f>
        <v>1710</v>
      </c>
      <c r="AC252" s="753">
        <f>IF($S252,P252/VLOOKUP($M200,CropResidue!$H$94:$L$110,5,FALSE)/VLOOKUP($M200,CropResidue!$H$94:$L$110,4,FALSE)/VLOOKUP($M200,CropResidue!$H$94:$L$110,2,FALSE)*VLOOKUP($M200,CropResidue!$G$153:$H$169,2,FALSE),Crop!P252)</f>
        <v>1170</v>
      </c>
      <c r="AD252" s="753">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1">
        <v>3800</v>
      </c>
      <c r="I253" s="709">
        <f t="shared" si="29"/>
        <v>4560</v>
      </c>
      <c r="J253" s="709">
        <f t="shared" si="23"/>
        <v>3800</v>
      </c>
      <c r="K253" s="709">
        <f t="shared" si="23"/>
        <v>4636</v>
      </c>
      <c r="L253" s="709">
        <f t="shared" si="23"/>
        <v>3306</v>
      </c>
      <c r="M253" s="709">
        <f t="shared" si="23"/>
        <v>3990</v>
      </c>
      <c r="N253" s="709">
        <f t="shared" si="23"/>
        <v>3154</v>
      </c>
      <c r="O253" s="709">
        <f t="shared" si="23"/>
        <v>3610</v>
      </c>
      <c r="P253" s="709">
        <f t="shared" si="23"/>
        <v>2470</v>
      </c>
      <c r="Q253" s="709">
        <f t="shared" si="23"/>
        <v>0</v>
      </c>
      <c r="R253" s="196"/>
      <c r="S253" s="708" t="b">
        <v>0</v>
      </c>
      <c r="T253" s="710" t="str">
        <f t="shared" si="24"/>
        <v>AAAA2Nw</v>
      </c>
      <c r="U253" s="753">
        <f>IF($S253,H253/VLOOKUP($M201,CropResidue!$H$94:$L$110,5,FALSE)/VLOOKUP($M201,CropResidue!$H$94:$L$110,4,FALSE)/VLOOKUP($M201,CropResidue!$H$94:$L$110,2,FALSE)*VLOOKUP($M201,CropResidue!$G$153:$H$169,2,FALSE),Crop!H253)</f>
        <v>3800</v>
      </c>
      <c r="V253" s="753">
        <f>IF($S253,I253/VLOOKUP($M201,CropResidue!$H$94:$L$110,5,FALSE)/VLOOKUP($M201,CropResidue!$H$94:$L$110,4,FALSE)/VLOOKUP($M201,CropResidue!$H$94:$L$110,2,FALSE)*VLOOKUP($M201,CropResidue!$G$153:$H$169,2,FALSE),Crop!I253)</f>
        <v>4560</v>
      </c>
      <c r="W253" s="753">
        <f>IF($S253,J253/VLOOKUP($M201,CropResidue!$H$94:$L$110,5,FALSE)/VLOOKUP($M201,CropResidue!$H$94:$L$110,4,FALSE)/VLOOKUP($M201,CropResidue!$H$94:$L$110,2,FALSE)*VLOOKUP($M201,CropResidue!$G$153:$H$169,2,FALSE),Crop!J253)</f>
        <v>3800</v>
      </c>
      <c r="X253" s="753">
        <f>IF($S253,K253/VLOOKUP($M201,CropResidue!$H$94:$L$110,5,FALSE)/VLOOKUP($M201,CropResidue!$H$94:$L$110,4,FALSE)/VLOOKUP($M201,CropResidue!$H$94:$L$110,2,FALSE)*VLOOKUP($M201,CropResidue!$G$153:$H$169,2,FALSE),Crop!K253)</f>
        <v>4636</v>
      </c>
      <c r="Y253" s="753">
        <f>IF($S253,L253/VLOOKUP($M201,CropResidue!$H$94:$L$110,5,FALSE)/VLOOKUP($M201,CropResidue!$H$94:$L$110,4,FALSE)/VLOOKUP($M201,CropResidue!$H$94:$L$110,2,FALSE)*VLOOKUP($M201,CropResidue!$G$153:$H$169,2,FALSE),Crop!L253)</f>
        <v>3306</v>
      </c>
      <c r="Z253" s="753">
        <f>IF($S253,M253/VLOOKUP($M201,CropResidue!$H$94:$L$110,5,FALSE)/VLOOKUP($M201,CropResidue!$H$94:$L$110,4,FALSE)/VLOOKUP($M201,CropResidue!$H$94:$L$110,2,FALSE)*VLOOKUP($M201,CropResidue!$G$153:$H$169,2,FALSE),Crop!M253)</f>
        <v>3990</v>
      </c>
      <c r="AA253" s="753">
        <f>IF($S253,N253/VLOOKUP($M201,CropResidue!$H$94:$L$110,5,FALSE)/VLOOKUP($M201,CropResidue!$H$94:$L$110,4,FALSE)/VLOOKUP($M201,CropResidue!$H$94:$L$110,2,FALSE)*VLOOKUP($M201,CropResidue!$G$153:$H$169,2,FALSE),Crop!N253)</f>
        <v>3154</v>
      </c>
      <c r="AB253" s="753">
        <f>IF($S253,O253/VLOOKUP($M201,CropResidue!$H$94:$L$110,5,FALSE)/VLOOKUP($M201,CropResidue!$H$94:$L$110,4,FALSE)/VLOOKUP($M201,CropResidue!$H$94:$L$110,2,FALSE)*VLOOKUP($M201,CropResidue!$G$153:$H$169,2,FALSE),Crop!O253)</f>
        <v>3610</v>
      </c>
      <c r="AC253" s="753">
        <f>IF($S253,P253/VLOOKUP($M201,CropResidue!$H$94:$L$110,5,FALSE)/VLOOKUP($M201,CropResidue!$H$94:$L$110,4,FALSE)/VLOOKUP($M201,CropResidue!$H$94:$L$110,2,FALSE)*VLOOKUP($M201,CropResidue!$G$153:$H$169,2,FALSE),Crop!P253)</f>
        <v>2470</v>
      </c>
      <c r="AD253" s="753">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1">
        <v>4000</v>
      </c>
      <c r="I254" s="709">
        <f t="shared" si="29"/>
        <v>4800</v>
      </c>
      <c r="J254" s="709">
        <f t="shared" si="23"/>
        <v>4000</v>
      </c>
      <c r="K254" s="709">
        <f t="shared" si="23"/>
        <v>4880</v>
      </c>
      <c r="L254" s="709">
        <f t="shared" si="23"/>
        <v>3480</v>
      </c>
      <c r="M254" s="709">
        <f t="shared" si="23"/>
        <v>4200</v>
      </c>
      <c r="N254" s="709">
        <f t="shared" si="23"/>
        <v>3320</v>
      </c>
      <c r="O254" s="709">
        <f t="shared" si="23"/>
        <v>3800</v>
      </c>
      <c r="P254" s="709">
        <f t="shared" si="23"/>
        <v>2600</v>
      </c>
      <c r="Q254" s="709">
        <f t="shared" si="23"/>
        <v>0</v>
      </c>
      <c r="R254" s="196"/>
      <c r="S254" s="708" t="b">
        <v>0</v>
      </c>
      <c r="T254" s="710" t="str">
        <f t="shared" si="24"/>
        <v>AAANWb</v>
      </c>
      <c r="U254" s="753">
        <f>IF($S254,H254/VLOOKUP($M202,CropResidue!$H$94:$L$110,5,FALSE)/VLOOKUP($M202,CropResidue!$H$94:$L$110,4,FALSE)/VLOOKUP($M202,CropResidue!$H$94:$L$110,2,FALSE)*VLOOKUP($M202,CropResidue!$G$153:$H$169,2,FALSE),Crop!H254)</f>
        <v>4000</v>
      </c>
      <c r="V254" s="753">
        <f>IF($S254,I254/VLOOKUP($M202,CropResidue!$H$94:$L$110,5,FALSE)/VLOOKUP($M202,CropResidue!$H$94:$L$110,4,FALSE)/VLOOKUP($M202,CropResidue!$H$94:$L$110,2,FALSE)*VLOOKUP($M202,CropResidue!$G$153:$H$169,2,FALSE),Crop!I254)</f>
        <v>4800</v>
      </c>
      <c r="W254" s="753">
        <f>IF($S254,J254/VLOOKUP($M202,CropResidue!$H$94:$L$110,5,FALSE)/VLOOKUP($M202,CropResidue!$H$94:$L$110,4,FALSE)/VLOOKUP($M202,CropResidue!$H$94:$L$110,2,FALSE)*VLOOKUP($M202,CropResidue!$G$153:$H$169,2,FALSE),Crop!J254)</f>
        <v>4000</v>
      </c>
      <c r="X254" s="753">
        <f>IF($S254,K254/VLOOKUP($M202,CropResidue!$H$94:$L$110,5,FALSE)/VLOOKUP($M202,CropResidue!$H$94:$L$110,4,FALSE)/VLOOKUP($M202,CropResidue!$H$94:$L$110,2,FALSE)*VLOOKUP($M202,CropResidue!$G$153:$H$169,2,FALSE),Crop!K254)</f>
        <v>4880</v>
      </c>
      <c r="Y254" s="753">
        <f>IF($S254,L254/VLOOKUP($M202,CropResidue!$H$94:$L$110,5,FALSE)/VLOOKUP($M202,CropResidue!$H$94:$L$110,4,FALSE)/VLOOKUP($M202,CropResidue!$H$94:$L$110,2,FALSE)*VLOOKUP($M202,CropResidue!$G$153:$H$169,2,FALSE),Crop!L254)</f>
        <v>3480</v>
      </c>
      <c r="Z254" s="753">
        <f>IF($S254,M254/VLOOKUP($M202,CropResidue!$H$94:$L$110,5,FALSE)/VLOOKUP($M202,CropResidue!$H$94:$L$110,4,FALSE)/VLOOKUP($M202,CropResidue!$H$94:$L$110,2,FALSE)*VLOOKUP($M202,CropResidue!$G$153:$H$169,2,FALSE),Crop!M254)</f>
        <v>4200</v>
      </c>
      <c r="AA254" s="753">
        <f>IF($S254,N254/VLOOKUP($M202,CropResidue!$H$94:$L$110,5,FALSE)/VLOOKUP($M202,CropResidue!$H$94:$L$110,4,FALSE)/VLOOKUP($M202,CropResidue!$H$94:$L$110,2,FALSE)*VLOOKUP($M202,CropResidue!$G$153:$H$169,2,FALSE),Crop!N254)</f>
        <v>3320</v>
      </c>
      <c r="AB254" s="753">
        <f>IF($S254,O254/VLOOKUP($M202,CropResidue!$H$94:$L$110,5,FALSE)/VLOOKUP($M202,CropResidue!$H$94:$L$110,4,FALSE)/VLOOKUP($M202,CropResidue!$H$94:$L$110,2,FALSE)*VLOOKUP($M202,CropResidue!$G$153:$H$169,2,FALSE),Crop!O254)</f>
        <v>3800</v>
      </c>
      <c r="AC254" s="753">
        <f>IF($S254,P254/VLOOKUP($M202,CropResidue!$H$94:$L$110,5,FALSE)/VLOOKUP($M202,CropResidue!$H$94:$L$110,4,FALSE)/VLOOKUP($M202,CropResidue!$H$94:$L$110,2,FALSE)*VLOOKUP($M202,CropResidue!$G$153:$H$169,2,FALSE),Crop!P254)</f>
        <v>2600</v>
      </c>
      <c r="AD254" s="753">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1">
        <v>0</v>
      </c>
      <c r="I255" s="709">
        <f t="shared" si="29"/>
        <v>0</v>
      </c>
      <c r="J255" s="709">
        <f t="shared" si="23"/>
        <v>0</v>
      </c>
      <c r="K255" s="709">
        <f t="shared" si="23"/>
        <v>0</v>
      </c>
      <c r="L255" s="709">
        <f t="shared" si="23"/>
        <v>0</v>
      </c>
      <c r="M255" s="709">
        <f t="shared" si="23"/>
        <v>0</v>
      </c>
      <c r="N255" s="709">
        <f t="shared" si="23"/>
        <v>0</v>
      </c>
      <c r="O255" s="709">
        <f t="shared" si="23"/>
        <v>0</v>
      </c>
      <c r="P255" s="709">
        <f t="shared" si="23"/>
        <v>0</v>
      </c>
      <c r="Q255" s="709">
        <f t="shared" si="23"/>
        <v>0</v>
      </c>
      <c r="R255" s="196"/>
      <c r="S255" s="708" t="b">
        <v>0</v>
      </c>
      <c r="T255" s="710" t="str">
        <f t="shared" si="24"/>
        <v>AANWBa</v>
      </c>
      <c r="U255" s="753">
        <f>IF($S255,H255/VLOOKUP($M203,CropResidue!$H$94:$L$110,5,FALSE)/VLOOKUP($M203,CropResidue!$H$94:$L$110,4,FALSE)/VLOOKUP($M203,CropResidue!$H$94:$L$110,2,FALSE)*VLOOKUP($M203,CropResidue!$G$153:$H$169,2,FALSE),Crop!H255)</f>
        <v>0</v>
      </c>
      <c r="V255" s="753">
        <f>IF($S255,I255/VLOOKUP($M203,CropResidue!$H$94:$L$110,5,FALSE)/VLOOKUP($M203,CropResidue!$H$94:$L$110,4,FALSE)/VLOOKUP($M203,CropResidue!$H$94:$L$110,2,FALSE)*VLOOKUP($M203,CropResidue!$G$153:$H$169,2,FALSE),Crop!I255)</f>
        <v>0</v>
      </c>
      <c r="W255" s="753">
        <f>IF($S255,J255/VLOOKUP($M203,CropResidue!$H$94:$L$110,5,FALSE)/VLOOKUP($M203,CropResidue!$H$94:$L$110,4,FALSE)/VLOOKUP($M203,CropResidue!$H$94:$L$110,2,FALSE)*VLOOKUP($M203,CropResidue!$G$153:$H$169,2,FALSE),Crop!J255)</f>
        <v>0</v>
      </c>
      <c r="X255" s="753">
        <f>IF($S255,K255/VLOOKUP($M203,CropResidue!$H$94:$L$110,5,FALSE)/VLOOKUP($M203,CropResidue!$H$94:$L$110,4,FALSE)/VLOOKUP($M203,CropResidue!$H$94:$L$110,2,FALSE)*VLOOKUP($M203,CropResidue!$G$153:$H$169,2,FALSE),Crop!K255)</f>
        <v>0</v>
      </c>
      <c r="Y255" s="753">
        <f>IF($S255,L255/VLOOKUP($M203,CropResidue!$H$94:$L$110,5,FALSE)/VLOOKUP($M203,CropResidue!$H$94:$L$110,4,FALSE)/VLOOKUP($M203,CropResidue!$H$94:$L$110,2,FALSE)*VLOOKUP($M203,CropResidue!$G$153:$H$169,2,FALSE),Crop!L255)</f>
        <v>0</v>
      </c>
      <c r="Z255" s="753">
        <f>IF($S255,M255/VLOOKUP($M203,CropResidue!$H$94:$L$110,5,FALSE)/VLOOKUP($M203,CropResidue!$H$94:$L$110,4,FALSE)/VLOOKUP($M203,CropResidue!$H$94:$L$110,2,FALSE)*VLOOKUP($M203,CropResidue!$G$153:$H$169,2,FALSE),Crop!M255)</f>
        <v>0</v>
      </c>
      <c r="AA255" s="753">
        <f>IF($S255,N255/VLOOKUP($M203,CropResidue!$H$94:$L$110,5,FALSE)/VLOOKUP($M203,CropResidue!$H$94:$L$110,4,FALSE)/VLOOKUP($M203,CropResidue!$H$94:$L$110,2,FALSE)*VLOOKUP($M203,CropResidue!$G$153:$H$169,2,FALSE),Crop!N255)</f>
        <v>0</v>
      </c>
      <c r="AB255" s="753">
        <f>IF($S255,O255/VLOOKUP($M203,CropResidue!$H$94:$L$110,5,FALSE)/VLOOKUP($M203,CropResidue!$H$94:$L$110,4,FALSE)/VLOOKUP($M203,CropResidue!$H$94:$L$110,2,FALSE)*VLOOKUP($M203,CropResidue!$G$153:$H$169,2,FALSE),Crop!O255)</f>
        <v>0</v>
      </c>
      <c r="AC255" s="753">
        <f>IF($S255,P255/VLOOKUP($M203,CropResidue!$H$94:$L$110,5,FALSE)/VLOOKUP($M203,CropResidue!$H$94:$L$110,4,FALSE)/VLOOKUP($M203,CropResidue!$H$94:$L$110,2,FALSE)*VLOOKUP($M203,CropResidue!$G$153:$H$169,2,FALSE),Crop!P255)</f>
        <v>0</v>
      </c>
      <c r="AD255" s="753">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1">
        <v>0</v>
      </c>
      <c r="I256" s="709">
        <f t="shared" si="29"/>
        <v>0</v>
      </c>
      <c r="J256" s="709">
        <f t="shared" si="29"/>
        <v>0</v>
      </c>
      <c r="K256" s="709">
        <f t="shared" si="29"/>
        <v>0</v>
      </c>
      <c r="L256" s="709">
        <f t="shared" si="29"/>
        <v>0</v>
      </c>
      <c r="M256" s="709">
        <f t="shared" si="29"/>
        <v>0</v>
      </c>
      <c r="N256" s="709">
        <f t="shared" si="29"/>
        <v>0</v>
      </c>
      <c r="O256" s="709">
        <f t="shared" si="29"/>
        <v>0</v>
      </c>
      <c r="P256" s="709">
        <f t="shared" si="29"/>
        <v>0</v>
      </c>
      <c r="Q256" s="709">
        <f t="shared" si="29"/>
        <v>0</v>
      </c>
      <c r="R256" s="196"/>
      <c r="S256" s="708" t="b">
        <v>0</v>
      </c>
      <c r="T256" s="710" t="str">
        <f t="shared" si="24"/>
        <v>AYWBA1a</v>
      </c>
      <c r="U256" s="753">
        <f>IF($S256,H256/VLOOKUP($M204,CropResidue!$H$94:$L$110,5,FALSE)/VLOOKUP($M204,CropResidue!$H$94:$L$110,4,FALSE)/VLOOKUP($M204,CropResidue!$H$94:$L$110,2,FALSE)*VLOOKUP($M204,CropResidue!$G$153:$H$169,2,FALSE),Crop!H256)</f>
        <v>0</v>
      </c>
      <c r="V256" s="753">
        <f>IF($S256,I256/VLOOKUP($M204,CropResidue!$H$94:$L$110,5,FALSE)/VLOOKUP($M204,CropResidue!$H$94:$L$110,4,FALSE)/VLOOKUP($M204,CropResidue!$H$94:$L$110,2,FALSE)*VLOOKUP($M204,CropResidue!$G$153:$H$169,2,FALSE),Crop!I256)</f>
        <v>0</v>
      </c>
      <c r="W256" s="753">
        <f>IF($S256,J256/VLOOKUP($M204,CropResidue!$H$94:$L$110,5,FALSE)/VLOOKUP($M204,CropResidue!$H$94:$L$110,4,FALSE)/VLOOKUP($M204,CropResidue!$H$94:$L$110,2,FALSE)*VLOOKUP($M204,CropResidue!$G$153:$H$169,2,FALSE),Crop!J256)</f>
        <v>0</v>
      </c>
      <c r="X256" s="753">
        <f>IF($S256,K256/VLOOKUP($M204,CropResidue!$H$94:$L$110,5,FALSE)/VLOOKUP($M204,CropResidue!$H$94:$L$110,4,FALSE)/VLOOKUP($M204,CropResidue!$H$94:$L$110,2,FALSE)*VLOOKUP($M204,CropResidue!$G$153:$H$169,2,FALSE),Crop!K256)</f>
        <v>0</v>
      </c>
      <c r="Y256" s="753">
        <f>IF($S256,L256/VLOOKUP($M204,CropResidue!$H$94:$L$110,5,FALSE)/VLOOKUP($M204,CropResidue!$H$94:$L$110,4,FALSE)/VLOOKUP($M204,CropResidue!$H$94:$L$110,2,FALSE)*VLOOKUP($M204,CropResidue!$G$153:$H$169,2,FALSE),Crop!L256)</f>
        <v>0</v>
      </c>
      <c r="Z256" s="753">
        <f>IF($S256,M256/VLOOKUP($M204,CropResidue!$H$94:$L$110,5,FALSE)/VLOOKUP($M204,CropResidue!$H$94:$L$110,4,FALSE)/VLOOKUP($M204,CropResidue!$H$94:$L$110,2,FALSE)*VLOOKUP($M204,CropResidue!$G$153:$H$169,2,FALSE),Crop!M256)</f>
        <v>0</v>
      </c>
      <c r="AA256" s="753">
        <f>IF($S256,N256/VLOOKUP($M204,CropResidue!$H$94:$L$110,5,FALSE)/VLOOKUP($M204,CropResidue!$H$94:$L$110,4,FALSE)/VLOOKUP($M204,CropResidue!$H$94:$L$110,2,FALSE)*VLOOKUP($M204,CropResidue!$G$153:$H$169,2,FALSE),Crop!N256)</f>
        <v>0</v>
      </c>
      <c r="AB256" s="753">
        <f>IF($S256,O256/VLOOKUP($M204,CropResidue!$H$94:$L$110,5,FALSE)/VLOOKUP($M204,CropResidue!$H$94:$L$110,4,FALSE)/VLOOKUP($M204,CropResidue!$H$94:$L$110,2,FALSE)*VLOOKUP($M204,CropResidue!$G$153:$H$169,2,FALSE),Crop!O256)</f>
        <v>0</v>
      </c>
      <c r="AC256" s="753">
        <f>IF($S256,P256/VLOOKUP($M204,CropResidue!$H$94:$L$110,5,FALSE)/VLOOKUP($M204,CropResidue!$H$94:$L$110,4,FALSE)/VLOOKUP($M204,CropResidue!$H$94:$L$110,2,FALSE)*VLOOKUP($M204,CropResidue!$G$153:$H$169,2,FALSE),Crop!P256)</f>
        <v>0</v>
      </c>
      <c r="AD256" s="753">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1">
        <v>0</v>
      </c>
      <c r="I257" s="709">
        <f t="shared" si="29"/>
        <v>0</v>
      </c>
      <c r="J257" s="709">
        <f t="shared" si="29"/>
        <v>0</v>
      </c>
      <c r="K257" s="709">
        <f t="shared" si="29"/>
        <v>0</v>
      </c>
      <c r="L257" s="709">
        <f t="shared" si="29"/>
        <v>0</v>
      </c>
      <c r="M257" s="709">
        <f t="shared" si="29"/>
        <v>0</v>
      </c>
      <c r="N257" s="709">
        <f t="shared" si="29"/>
        <v>0</v>
      </c>
      <c r="O257" s="709">
        <f t="shared" si="29"/>
        <v>0</v>
      </c>
      <c r="P257" s="709">
        <f t="shared" si="29"/>
        <v>0</v>
      </c>
      <c r="Q257" s="709">
        <f t="shared" si="29"/>
        <v>0</v>
      </c>
      <c r="R257" s="196"/>
      <c r="S257" s="708" t="b">
        <v>0</v>
      </c>
      <c r="T257" s="710" t="str">
        <f t="shared" si="24"/>
        <v>YYBA2A1a</v>
      </c>
      <c r="U257" s="753">
        <f>IF($S257,H257/VLOOKUP($M205,CropResidue!$H$94:$L$110,5,FALSE)/VLOOKUP($M205,CropResidue!$H$94:$L$110,4,FALSE)/VLOOKUP($M205,CropResidue!$H$94:$L$110,2,FALSE)*VLOOKUP($M205,CropResidue!$G$153:$H$169,2,FALSE),Crop!H257)</f>
        <v>0</v>
      </c>
      <c r="V257" s="753">
        <f>IF($S257,I257/VLOOKUP($M205,CropResidue!$H$94:$L$110,5,FALSE)/VLOOKUP($M205,CropResidue!$H$94:$L$110,4,FALSE)/VLOOKUP($M205,CropResidue!$H$94:$L$110,2,FALSE)*VLOOKUP($M205,CropResidue!$G$153:$H$169,2,FALSE),Crop!I257)</f>
        <v>0</v>
      </c>
      <c r="W257" s="753">
        <f>IF($S257,J257/VLOOKUP($M205,CropResidue!$H$94:$L$110,5,FALSE)/VLOOKUP($M205,CropResidue!$H$94:$L$110,4,FALSE)/VLOOKUP($M205,CropResidue!$H$94:$L$110,2,FALSE)*VLOOKUP($M205,CropResidue!$G$153:$H$169,2,FALSE),Crop!J257)</f>
        <v>0</v>
      </c>
      <c r="X257" s="753">
        <f>IF($S257,K257/VLOOKUP($M205,CropResidue!$H$94:$L$110,5,FALSE)/VLOOKUP($M205,CropResidue!$H$94:$L$110,4,FALSE)/VLOOKUP($M205,CropResidue!$H$94:$L$110,2,FALSE)*VLOOKUP($M205,CropResidue!$G$153:$H$169,2,FALSE),Crop!K257)</f>
        <v>0</v>
      </c>
      <c r="Y257" s="753">
        <f>IF($S257,L257/VLOOKUP($M205,CropResidue!$H$94:$L$110,5,FALSE)/VLOOKUP($M205,CropResidue!$H$94:$L$110,4,FALSE)/VLOOKUP($M205,CropResidue!$H$94:$L$110,2,FALSE)*VLOOKUP($M205,CropResidue!$G$153:$H$169,2,FALSE),Crop!L257)</f>
        <v>0</v>
      </c>
      <c r="Z257" s="753">
        <f>IF($S257,M257/VLOOKUP($M205,CropResidue!$H$94:$L$110,5,FALSE)/VLOOKUP($M205,CropResidue!$H$94:$L$110,4,FALSE)/VLOOKUP($M205,CropResidue!$H$94:$L$110,2,FALSE)*VLOOKUP($M205,CropResidue!$G$153:$H$169,2,FALSE),Crop!M257)</f>
        <v>0</v>
      </c>
      <c r="AA257" s="753">
        <f>IF($S257,N257/VLOOKUP($M205,CropResidue!$H$94:$L$110,5,FALSE)/VLOOKUP($M205,CropResidue!$H$94:$L$110,4,FALSE)/VLOOKUP($M205,CropResidue!$H$94:$L$110,2,FALSE)*VLOOKUP($M205,CropResidue!$G$153:$H$169,2,FALSE),Crop!N257)</f>
        <v>0</v>
      </c>
      <c r="AB257" s="753">
        <f>IF($S257,O257/VLOOKUP($M205,CropResidue!$H$94:$L$110,5,FALSE)/VLOOKUP($M205,CropResidue!$H$94:$L$110,4,FALSE)/VLOOKUP($M205,CropResidue!$H$94:$L$110,2,FALSE)*VLOOKUP($M205,CropResidue!$G$153:$H$169,2,FALSE),Crop!O257)</f>
        <v>0</v>
      </c>
      <c r="AC257" s="753">
        <f>IF($S257,P257/VLOOKUP($M205,CropResidue!$H$94:$L$110,5,FALSE)/VLOOKUP($M205,CropResidue!$H$94:$L$110,4,FALSE)/VLOOKUP($M205,CropResidue!$H$94:$L$110,2,FALSE)*VLOOKUP($M205,CropResidue!$G$153:$H$169,2,FALSE),Crop!P257)</f>
        <v>0</v>
      </c>
      <c r="AD257" s="753">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1">
        <v>0</v>
      </c>
      <c r="I258" s="709">
        <f t="shared" si="29"/>
        <v>0</v>
      </c>
      <c r="J258" s="709">
        <f t="shared" si="29"/>
        <v>0</v>
      </c>
      <c r="K258" s="709">
        <f t="shared" si="29"/>
        <v>0</v>
      </c>
      <c r="L258" s="709">
        <f t="shared" si="29"/>
        <v>0</v>
      </c>
      <c r="M258" s="709">
        <f t="shared" si="29"/>
        <v>0</v>
      </c>
      <c r="N258" s="709">
        <f t="shared" si="29"/>
        <v>0</v>
      </c>
      <c r="O258" s="709">
        <f t="shared" si="29"/>
        <v>0</v>
      </c>
      <c r="P258" s="709">
        <f t="shared" si="29"/>
        <v>0</v>
      </c>
      <c r="Q258" s="709">
        <f t="shared" si="29"/>
        <v>0</v>
      </c>
      <c r="R258" s="196"/>
      <c r="S258" s="708" t="b">
        <v>0</v>
      </c>
      <c r="T258" s="710" t="str">
        <f t="shared" si="24"/>
        <v>YYAA2A1a</v>
      </c>
      <c r="U258" s="753">
        <f>IF($S258,H258/VLOOKUP($M206,CropResidue!$H$94:$L$110,5,FALSE)/VLOOKUP($M206,CropResidue!$H$94:$L$110,4,FALSE)/VLOOKUP($M206,CropResidue!$H$94:$L$110,2,FALSE)*VLOOKUP($M206,CropResidue!$G$153:$H$169,2,FALSE),Crop!H258)</f>
        <v>0</v>
      </c>
      <c r="V258" s="753">
        <f>IF($S258,I258/VLOOKUP($M206,CropResidue!$H$94:$L$110,5,FALSE)/VLOOKUP($M206,CropResidue!$H$94:$L$110,4,FALSE)/VLOOKUP($M206,CropResidue!$H$94:$L$110,2,FALSE)*VLOOKUP($M206,CropResidue!$G$153:$H$169,2,FALSE),Crop!I258)</f>
        <v>0</v>
      </c>
      <c r="W258" s="753">
        <f>IF($S258,J258/VLOOKUP($M206,CropResidue!$H$94:$L$110,5,FALSE)/VLOOKUP($M206,CropResidue!$H$94:$L$110,4,FALSE)/VLOOKUP($M206,CropResidue!$H$94:$L$110,2,FALSE)*VLOOKUP($M206,CropResidue!$G$153:$H$169,2,FALSE),Crop!J258)</f>
        <v>0</v>
      </c>
      <c r="X258" s="753">
        <f>IF($S258,K258/VLOOKUP($M206,CropResidue!$H$94:$L$110,5,FALSE)/VLOOKUP($M206,CropResidue!$H$94:$L$110,4,FALSE)/VLOOKUP($M206,CropResidue!$H$94:$L$110,2,FALSE)*VLOOKUP($M206,CropResidue!$G$153:$H$169,2,FALSE),Crop!K258)</f>
        <v>0</v>
      </c>
      <c r="Y258" s="753">
        <f>IF($S258,L258/VLOOKUP($M206,CropResidue!$H$94:$L$110,5,FALSE)/VLOOKUP($M206,CropResidue!$H$94:$L$110,4,FALSE)/VLOOKUP($M206,CropResidue!$H$94:$L$110,2,FALSE)*VLOOKUP($M206,CropResidue!$G$153:$H$169,2,FALSE),Crop!L258)</f>
        <v>0</v>
      </c>
      <c r="Z258" s="753">
        <f>IF($S258,M258/VLOOKUP($M206,CropResidue!$H$94:$L$110,5,FALSE)/VLOOKUP($M206,CropResidue!$H$94:$L$110,4,FALSE)/VLOOKUP($M206,CropResidue!$H$94:$L$110,2,FALSE)*VLOOKUP($M206,CropResidue!$G$153:$H$169,2,FALSE),Crop!M258)</f>
        <v>0</v>
      </c>
      <c r="AA258" s="753">
        <f>IF($S258,N258/VLOOKUP($M206,CropResidue!$H$94:$L$110,5,FALSE)/VLOOKUP($M206,CropResidue!$H$94:$L$110,4,FALSE)/VLOOKUP($M206,CropResidue!$H$94:$L$110,2,FALSE)*VLOOKUP($M206,CropResidue!$G$153:$H$169,2,FALSE),Crop!N258)</f>
        <v>0</v>
      </c>
      <c r="AB258" s="753">
        <f>IF($S258,O258/VLOOKUP($M206,CropResidue!$H$94:$L$110,5,FALSE)/VLOOKUP($M206,CropResidue!$H$94:$L$110,4,FALSE)/VLOOKUP($M206,CropResidue!$H$94:$L$110,2,FALSE)*VLOOKUP($M206,CropResidue!$G$153:$H$169,2,FALSE),Crop!O258)</f>
        <v>0</v>
      </c>
      <c r="AC258" s="753">
        <f>IF($S258,P258/VLOOKUP($M206,CropResidue!$H$94:$L$110,5,FALSE)/VLOOKUP($M206,CropResidue!$H$94:$L$110,4,FALSE)/VLOOKUP($M206,CropResidue!$H$94:$L$110,2,FALSE)*VLOOKUP($M206,CropResidue!$G$153:$H$169,2,FALSE),Crop!P258)</f>
        <v>0</v>
      </c>
      <c r="AD258" s="753">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1">
        <v>0</v>
      </c>
      <c r="I259" s="709">
        <f t="shared" si="29"/>
        <v>0</v>
      </c>
      <c r="J259" s="709">
        <f t="shared" si="29"/>
        <v>0</v>
      </c>
      <c r="K259" s="709">
        <f t="shared" si="29"/>
        <v>0</v>
      </c>
      <c r="L259" s="709">
        <f t="shared" si="29"/>
        <v>0</v>
      </c>
      <c r="M259" s="709">
        <f t="shared" si="29"/>
        <v>0</v>
      </c>
      <c r="N259" s="709">
        <f t="shared" si="29"/>
        <v>0</v>
      </c>
      <c r="O259" s="709">
        <f t="shared" si="29"/>
        <v>0</v>
      </c>
      <c r="P259" s="709">
        <f t="shared" si="29"/>
        <v>0</v>
      </c>
      <c r="Q259" s="709">
        <f t="shared" si="29"/>
        <v>0</v>
      </c>
      <c r="S259" s="708" t="b">
        <v>0</v>
      </c>
      <c r="T259" s="710" t="str">
        <f t="shared" si="24"/>
        <v>YAAA2A1a</v>
      </c>
      <c r="U259" s="753">
        <f>IF($S259,H259/VLOOKUP($M207,CropResidue!$H$94:$L$110,5,FALSE)/VLOOKUP($M207,CropResidue!$H$94:$L$110,4,FALSE)/VLOOKUP($M207,CropResidue!$H$94:$L$110,2,FALSE)*VLOOKUP($M207,CropResidue!$G$153:$H$169,2,FALSE),Crop!H259)</f>
        <v>0</v>
      </c>
      <c r="V259" s="753">
        <f>IF($S259,I259/VLOOKUP($M207,CropResidue!$H$94:$L$110,5,FALSE)/VLOOKUP($M207,CropResidue!$H$94:$L$110,4,FALSE)/VLOOKUP($M207,CropResidue!$H$94:$L$110,2,FALSE)*VLOOKUP($M207,CropResidue!$G$153:$H$169,2,FALSE),Crop!I259)</f>
        <v>0</v>
      </c>
      <c r="W259" s="753">
        <f>IF($S259,J259/VLOOKUP($M207,CropResidue!$H$94:$L$110,5,FALSE)/VLOOKUP($M207,CropResidue!$H$94:$L$110,4,FALSE)/VLOOKUP($M207,CropResidue!$H$94:$L$110,2,FALSE)*VLOOKUP($M207,CropResidue!$G$153:$H$169,2,FALSE),Crop!J259)</f>
        <v>0</v>
      </c>
      <c r="X259" s="753">
        <f>IF($S259,K259/VLOOKUP($M207,CropResidue!$H$94:$L$110,5,FALSE)/VLOOKUP($M207,CropResidue!$H$94:$L$110,4,FALSE)/VLOOKUP($M207,CropResidue!$H$94:$L$110,2,FALSE)*VLOOKUP($M207,CropResidue!$G$153:$H$169,2,FALSE),Crop!K259)</f>
        <v>0</v>
      </c>
      <c r="Y259" s="753">
        <f>IF($S259,L259/VLOOKUP($M207,CropResidue!$H$94:$L$110,5,FALSE)/VLOOKUP($M207,CropResidue!$H$94:$L$110,4,FALSE)/VLOOKUP($M207,CropResidue!$H$94:$L$110,2,FALSE)*VLOOKUP($M207,CropResidue!$G$153:$H$169,2,FALSE),Crop!L259)</f>
        <v>0</v>
      </c>
      <c r="Z259" s="753">
        <f>IF($S259,M259/VLOOKUP($M207,CropResidue!$H$94:$L$110,5,FALSE)/VLOOKUP($M207,CropResidue!$H$94:$L$110,4,FALSE)/VLOOKUP($M207,CropResidue!$H$94:$L$110,2,FALSE)*VLOOKUP($M207,CropResidue!$G$153:$H$169,2,FALSE),Crop!M259)</f>
        <v>0</v>
      </c>
      <c r="AA259" s="753">
        <f>IF($S259,N259/VLOOKUP($M207,CropResidue!$H$94:$L$110,5,FALSE)/VLOOKUP($M207,CropResidue!$H$94:$L$110,4,FALSE)/VLOOKUP($M207,CropResidue!$H$94:$L$110,2,FALSE)*VLOOKUP($M207,CropResidue!$G$153:$H$169,2,FALSE),Crop!N259)</f>
        <v>0</v>
      </c>
      <c r="AB259" s="753">
        <f>IF($S259,O259/VLOOKUP($M207,CropResidue!$H$94:$L$110,5,FALSE)/VLOOKUP($M207,CropResidue!$H$94:$L$110,4,FALSE)/VLOOKUP($M207,CropResidue!$H$94:$L$110,2,FALSE)*VLOOKUP($M207,CropResidue!$G$153:$H$169,2,FALSE),Crop!O259)</f>
        <v>0</v>
      </c>
      <c r="AC259" s="753">
        <f>IF($S259,P259/VLOOKUP($M207,CropResidue!$H$94:$L$110,5,FALSE)/VLOOKUP($M207,CropResidue!$H$94:$L$110,4,FALSE)/VLOOKUP($M207,CropResidue!$H$94:$L$110,2,FALSE)*VLOOKUP($M207,CropResidue!$G$153:$H$169,2,FALSE),Crop!P259)</f>
        <v>0</v>
      </c>
      <c r="AD259" s="753">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1">
        <v>1800</v>
      </c>
      <c r="I260" s="709">
        <f t="shared" si="29"/>
        <v>2160</v>
      </c>
      <c r="J260" s="709">
        <f t="shared" si="29"/>
        <v>1800</v>
      </c>
      <c r="K260" s="709">
        <f t="shared" si="29"/>
        <v>2196</v>
      </c>
      <c r="L260" s="709">
        <f t="shared" si="29"/>
        <v>1566</v>
      </c>
      <c r="M260" s="709">
        <f t="shared" si="29"/>
        <v>1890</v>
      </c>
      <c r="N260" s="709">
        <f t="shared" si="29"/>
        <v>1494</v>
      </c>
      <c r="O260" s="709">
        <f t="shared" si="29"/>
        <v>1710</v>
      </c>
      <c r="P260" s="709">
        <f t="shared" si="29"/>
        <v>1170</v>
      </c>
      <c r="Q260" s="709">
        <f t="shared" si="29"/>
        <v>0</v>
      </c>
      <c r="S260" s="708" t="b">
        <v>0</v>
      </c>
      <c r="T260" s="710" t="str">
        <f t="shared" ref="T260:T263" si="30">G260</f>
        <v>YYFWBz</v>
      </c>
      <c r="U260" s="753">
        <f>IF($S260,H260/VLOOKUP($M208,CropResidue!$H$94:$L$110,5,FALSE)/VLOOKUP($M208,CropResidue!$H$94:$L$110,4,FALSE)/VLOOKUP($M208,CropResidue!$H$94:$L$110,2,FALSE)*VLOOKUP($M208,CropResidue!$G$153:$H$169,2,FALSE),Crop!H260)</f>
        <v>1800</v>
      </c>
      <c r="V260" s="753">
        <f>IF($S260,I260/VLOOKUP($M208,CropResidue!$H$94:$L$110,5,FALSE)/VLOOKUP($M208,CropResidue!$H$94:$L$110,4,FALSE)/VLOOKUP($M208,CropResidue!$H$94:$L$110,2,FALSE)*VLOOKUP($M208,CropResidue!$G$153:$H$169,2,FALSE),Crop!I260)</f>
        <v>2160</v>
      </c>
      <c r="W260" s="753">
        <f>IF($S260,J260/VLOOKUP($M208,CropResidue!$H$94:$L$110,5,FALSE)/VLOOKUP($M208,CropResidue!$H$94:$L$110,4,FALSE)/VLOOKUP($M208,CropResidue!$H$94:$L$110,2,FALSE)*VLOOKUP($M208,CropResidue!$G$153:$H$169,2,FALSE),Crop!J260)</f>
        <v>1800</v>
      </c>
      <c r="X260" s="753">
        <f>IF($S260,K260/VLOOKUP($M208,CropResidue!$H$94:$L$110,5,FALSE)/VLOOKUP($M208,CropResidue!$H$94:$L$110,4,FALSE)/VLOOKUP($M208,CropResidue!$H$94:$L$110,2,FALSE)*VLOOKUP($M208,CropResidue!$G$153:$H$169,2,FALSE),Crop!K260)</f>
        <v>2196</v>
      </c>
      <c r="Y260" s="753">
        <f>IF($S260,L260/VLOOKUP($M208,CropResidue!$H$94:$L$110,5,FALSE)/VLOOKUP($M208,CropResidue!$H$94:$L$110,4,FALSE)/VLOOKUP($M208,CropResidue!$H$94:$L$110,2,FALSE)*VLOOKUP($M208,CropResidue!$G$153:$H$169,2,FALSE),Crop!L260)</f>
        <v>1566</v>
      </c>
      <c r="Z260" s="753">
        <f>IF($S260,M260/VLOOKUP($M208,CropResidue!$H$94:$L$110,5,FALSE)/VLOOKUP($M208,CropResidue!$H$94:$L$110,4,FALSE)/VLOOKUP($M208,CropResidue!$H$94:$L$110,2,FALSE)*VLOOKUP($M208,CropResidue!$G$153:$H$169,2,FALSE),Crop!M260)</f>
        <v>1890</v>
      </c>
      <c r="AA260" s="753">
        <f>IF($S260,N260/VLOOKUP($M208,CropResidue!$H$94:$L$110,5,FALSE)/VLOOKUP($M208,CropResidue!$H$94:$L$110,4,FALSE)/VLOOKUP($M208,CropResidue!$H$94:$L$110,2,FALSE)*VLOOKUP($M208,CropResidue!$G$153:$H$169,2,FALSE),Crop!N260)</f>
        <v>1494</v>
      </c>
      <c r="AB260" s="753">
        <f>IF($S260,O260/VLOOKUP($M208,CropResidue!$H$94:$L$110,5,FALSE)/VLOOKUP($M208,CropResidue!$H$94:$L$110,4,FALSE)/VLOOKUP($M208,CropResidue!$H$94:$L$110,2,FALSE)*VLOOKUP($M208,CropResidue!$G$153:$H$169,2,FALSE),Crop!O260)</f>
        <v>1710</v>
      </c>
      <c r="AC260" s="753">
        <f>IF($S260,P260/VLOOKUP($M208,CropResidue!$H$94:$L$110,5,FALSE)/VLOOKUP($M208,CropResidue!$H$94:$L$110,4,FALSE)/VLOOKUP($M208,CropResidue!$H$94:$L$110,2,FALSE)*VLOOKUP($M208,CropResidue!$G$153:$H$169,2,FALSE),Crop!P260)</f>
        <v>1170</v>
      </c>
      <c r="AD260" s="753">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1">
        <v>2200</v>
      </c>
      <c r="I261" s="709">
        <f t="shared" si="29"/>
        <v>2640</v>
      </c>
      <c r="J261" s="709">
        <f t="shared" si="29"/>
        <v>2200</v>
      </c>
      <c r="K261" s="709">
        <f t="shared" si="29"/>
        <v>2684</v>
      </c>
      <c r="L261" s="709">
        <f t="shared" si="29"/>
        <v>1914</v>
      </c>
      <c r="M261" s="709">
        <f t="shared" si="29"/>
        <v>2310</v>
      </c>
      <c r="N261" s="709">
        <f t="shared" si="29"/>
        <v>1826</v>
      </c>
      <c r="O261" s="709">
        <f t="shared" si="29"/>
        <v>2090</v>
      </c>
      <c r="P261" s="709">
        <f t="shared" si="29"/>
        <v>1430</v>
      </c>
      <c r="Q261" s="709">
        <f t="shared" si="29"/>
        <v>0</v>
      </c>
      <c r="S261" s="708" t="b">
        <v>0</v>
      </c>
      <c r="T261" s="710" t="str">
        <f t="shared" si="30"/>
        <v>YYBNWf</v>
      </c>
      <c r="U261" s="753">
        <f>IF($S261,H261/VLOOKUP($M209,CropResidue!$H$94:$L$110,5,FALSE)/VLOOKUP($M209,CropResidue!$H$94:$L$110,4,FALSE)/VLOOKUP($M209,CropResidue!$H$94:$L$110,2,FALSE)*VLOOKUP($M209,CropResidue!$G$153:$H$169,2,FALSE),Crop!H261)</f>
        <v>2200</v>
      </c>
      <c r="V261" s="753">
        <f>IF($S261,I261/VLOOKUP($M209,CropResidue!$H$94:$L$110,5,FALSE)/VLOOKUP($M209,CropResidue!$H$94:$L$110,4,FALSE)/VLOOKUP($M209,CropResidue!$H$94:$L$110,2,FALSE)*VLOOKUP($M209,CropResidue!$G$153:$H$169,2,FALSE),Crop!I261)</f>
        <v>2640</v>
      </c>
      <c r="W261" s="753">
        <f>IF($S261,J261/VLOOKUP($M209,CropResidue!$H$94:$L$110,5,FALSE)/VLOOKUP($M209,CropResidue!$H$94:$L$110,4,FALSE)/VLOOKUP($M209,CropResidue!$H$94:$L$110,2,FALSE)*VLOOKUP($M209,CropResidue!$G$153:$H$169,2,FALSE),Crop!J261)</f>
        <v>2200</v>
      </c>
      <c r="X261" s="753">
        <f>IF($S261,K261/VLOOKUP($M209,CropResidue!$H$94:$L$110,5,FALSE)/VLOOKUP($M209,CropResidue!$H$94:$L$110,4,FALSE)/VLOOKUP($M209,CropResidue!$H$94:$L$110,2,FALSE)*VLOOKUP($M209,CropResidue!$G$153:$H$169,2,FALSE),Crop!K261)</f>
        <v>2684</v>
      </c>
      <c r="Y261" s="753">
        <f>IF($S261,L261/VLOOKUP($M209,CropResidue!$H$94:$L$110,5,FALSE)/VLOOKUP($M209,CropResidue!$H$94:$L$110,4,FALSE)/VLOOKUP($M209,CropResidue!$H$94:$L$110,2,FALSE)*VLOOKUP($M209,CropResidue!$G$153:$H$169,2,FALSE),Crop!L261)</f>
        <v>1914</v>
      </c>
      <c r="Z261" s="753">
        <f>IF($S261,M261/VLOOKUP($M209,CropResidue!$H$94:$L$110,5,FALSE)/VLOOKUP($M209,CropResidue!$H$94:$L$110,4,FALSE)/VLOOKUP($M209,CropResidue!$H$94:$L$110,2,FALSE)*VLOOKUP($M209,CropResidue!$G$153:$H$169,2,FALSE),Crop!M261)</f>
        <v>2310</v>
      </c>
      <c r="AA261" s="753">
        <f>IF($S261,N261/VLOOKUP($M209,CropResidue!$H$94:$L$110,5,FALSE)/VLOOKUP($M209,CropResidue!$H$94:$L$110,4,FALSE)/VLOOKUP($M209,CropResidue!$H$94:$L$110,2,FALSE)*VLOOKUP($M209,CropResidue!$G$153:$H$169,2,FALSE),Crop!N261)</f>
        <v>1826</v>
      </c>
      <c r="AB261" s="753">
        <f>IF($S261,O261/VLOOKUP($M209,CropResidue!$H$94:$L$110,5,FALSE)/VLOOKUP($M209,CropResidue!$H$94:$L$110,4,FALSE)/VLOOKUP($M209,CropResidue!$H$94:$L$110,2,FALSE)*VLOOKUP($M209,CropResidue!$G$153:$H$169,2,FALSE),Crop!O261)</f>
        <v>2090</v>
      </c>
      <c r="AC261" s="753">
        <f>IF($S261,P261/VLOOKUP($M209,CropResidue!$H$94:$L$110,5,FALSE)/VLOOKUP($M209,CropResidue!$H$94:$L$110,4,FALSE)/VLOOKUP($M209,CropResidue!$H$94:$L$110,2,FALSE)*VLOOKUP($M209,CropResidue!$G$153:$H$169,2,FALSE),Crop!P261)</f>
        <v>1430</v>
      </c>
      <c r="AD261" s="753">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1">
        <v>4200</v>
      </c>
      <c r="I262" s="709">
        <f t="shared" si="29"/>
        <v>5040</v>
      </c>
      <c r="J262" s="709">
        <f t="shared" si="29"/>
        <v>4200</v>
      </c>
      <c r="K262" s="709">
        <f t="shared" si="29"/>
        <v>5124</v>
      </c>
      <c r="L262" s="709">
        <f t="shared" si="29"/>
        <v>3654</v>
      </c>
      <c r="M262" s="709">
        <f t="shared" si="29"/>
        <v>4410</v>
      </c>
      <c r="N262" s="709">
        <f t="shared" si="29"/>
        <v>3486</v>
      </c>
      <c r="O262" s="709">
        <f t="shared" si="29"/>
        <v>3990</v>
      </c>
      <c r="P262" s="709">
        <f t="shared" si="29"/>
        <v>2730</v>
      </c>
      <c r="Q262" s="709">
        <f t="shared" si="29"/>
        <v>0</v>
      </c>
      <c r="S262" s="708" t="b">
        <v>0</v>
      </c>
      <c r="T262" s="710" t="str">
        <f t="shared" si="30"/>
        <v>YYNWFw</v>
      </c>
      <c r="U262" s="753">
        <f>IF($S262,H262/VLOOKUP($M210,CropResidue!$H$94:$L$110,5,FALSE)/VLOOKUP($M210,CropResidue!$H$94:$L$110,4,FALSE)/VLOOKUP($M210,CropResidue!$H$94:$L$110,2,FALSE)*VLOOKUP($M210,CropResidue!$G$153:$H$169,2,FALSE),Crop!H262)</f>
        <v>4200</v>
      </c>
      <c r="V262" s="753">
        <f>IF($S262,I262/VLOOKUP($M210,CropResidue!$H$94:$L$110,5,FALSE)/VLOOKUP($M210,CropResidue!$H$94:$L$110,4,FALSE)/VLOOKUP($M210,CropResidue!$H$94:$L$110,2,FALSE)*VLOOKUP($M210,CropResidue!$G$153:$H$169,2,FALSE),Crop!I262)</f>
        <v>5040</v>
      </c>
      <c r="W262" s="753">
        <f>IF($S262,J262/VLOOKUP($M210,CropResidue!$H$94:$L$110,5,FALSE)/VLOOKUP($M210,CropResidue!$H$94:$L$110,4,FALSE)/VLOOKUP($M210,CropResidue!$H$94:$L$110,2,FALSE)*VLOOKUP($M210,CropResidue!$G$153:$H$169,2,FALSE),Crop!J262)</f>
        <v>4200</v>
      </c>
      <c r="X262" s="753">
        <f>IF($S262,K262/VLOOKUP($M210,CropResidue!$H$94:$L$110,5,FALSE)/VLOOKUP($M210,CropResidue!$H$94:$L$110,4,FALSE)/VLOOKUP($M210,CropResidue!$H$94:$L$110,2,FALSE)*VLOOKUP($M210,CropResidue!$G$153:$H$169,2,FALSE),Crop!K262)</f>
        <v>5124</v>
      </c>
      <c r="Y262" s="753">
        <f>IF($S262,L262/VLOOKUP($M210,CropResidue!$H$94:$L$110,5,FALSE)/VLOOKUP($M210,CropResidue!$H$94:$L$110,4,FALSE)/VLOOKUP($M210,CropResidue!$H$94:$L$110,2,FALSE)*VLOOKUP($M210,CropResidue!$G$153:$H$169,2,FALSE),Crop!L262)</f>
        <v>3654</v>
      </c>
      <c r="Z262" s="753">
        <f>IF($S262,M262/VLOOKUP($M210,CropResidue!$H$94:$L$110,5,FALSE)/VLOOKUP($M210,CropResidue!$H$94:$L$110,4,FALSE)/VLOOKUP($M210,CropResidue!$H$94:$L$110,2,FALSE)*VLOOKUP($M210,CropResidue!$G$153:$H$169,2,FALSE),Crop!M262)</f>
        <v>4410</v>
      </c>
      <c r="AA262" s="753">
        <f>IF($S262,N262/VLOOKUP($M210,CropResidue!$H$94:$L$110,5,FALSE)/VLOOKUP($M210,CropResidue!$H$94:$L$110,4,FALSE)/VLOOKUP($M210,CropResidue!$H$94:$L$110,2,FALSE)*VLOOKUP($M210,CropResidue!$G$153:$H$169,2,FALSE),Crop!N262)</f>
        <v>3486</v>
      </c>
      <c r="AB262" s="753">
        <f>IF($S262,O262/VLOOKUP($M210,CropResidue!$H$94:$L$110,5,FALSE)/VLOOKUP($M210,CropResidue!$H$94:$L$110,4,FALSE)/VLOOKUP($M210,CropResidue!$H$94:$L$110,2,FALSE)*VLOOKUP($M210,CropResidue!$G$153:$H$169,2,FALSE),Crop!O262)</f>
        <v>3990</v>
      </c>
      <c r="AC262" s="753">
        <f>IF($S262,P262/VLOOKUP($M210,CropResidue!$H$94:$L$110,5,FALSE)/VLOOKUP($M210,CropResidue!$H$94:$L$110,4,FALSE)/VLOOKUP($M210,CropResidue!$H$94:$L$110,2,FALSE)*VLOOKUP($M210,CropResidue!$G$153:$H$169,2,FALSE),Crop!P262)</f>
        <v>2730</v>
      </c>
      <c r="AD262" s="753">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1">
        <v>4000</v>
      </c>
      <c r="I263" s="709">
        <f t="shared" si="29"/>
        <v>4800</v>
      </c>
      <c r="J263" s="709">
        <f t="shared" si="29"/>
        <v>4000</v>
      </c>
      <c r="K263" s="709">
        <f t="shared" si="29"/>
        <v>4880</v>
      </c>
      <c r="L263" s="709">
        <f t="shared" si="29"/>
        <v>3480</v>
      </c>
      <c r="M263" s="709">
        <f t="shared" si="29"/>
        <v>4200</v>
      </c>
      <c r="N263" s="709">
        <f t="shared" si="29"/>
        <v>3320</v>
      </c>
      <c r="O263" s="709">
        <f t="shared" si="29"/>
        <v>3800</v>
      </c>
      <c r="P263" s="709">
        <f t="shared" si="29"/>
        <v>2600</v>
      </c>
      <c r="Q263" s="709">
        <f t="shared" si="29"/>
        <v>0</v>
      </c>
      <c r="S263" s="708" t="b">
        <v>0</v>
      </c>
      <c r="T263" s="710" t="str">
        <f t="shared" si="30"/>
        <v>YYWFWb</v>
      </c>
      <c r="U263" s="753">
        <f>IF($S263,H263/VLOOKUP($M211,CropResidue!$H$94:$L$110,5,FALSE)/VLOOKUP($M211,CropResidue!$H$94:$L$110,4,FALSE)/VLOOKUP($M211,CropResidue!$H$94:$L$110,2,FALSE)*VLOOKUP($M211,CropResidue!$G$153:$H$169,2,FALSE),Crop!H263)</f>
        <v>4000</v>
      </c>
      <c r="V263" s="753">
        <f>IF($S263,I263/VLOOKUP($M211,CropResidue!$H$94:$L$110,5,FALSE)/VLOOKUP($M211,CropResidue!$H$94:$L$110,4,FALSE)/VLOOKUP($M211,CropResidue!$H$94:$L$110,2,FALSE)*VLOOKUP($M211,CropResidue!$G$153:$H$169,2,FALSE),Crop!I263)</f>
        <v>4800</v>
      </c>
      <c r="W263" s="753">
        <f>IF($S263,J263/VLOOKUP($M211,CropResidue!$H$94:$L$110,5,FALSE)/VLOOKUP($M211,CropResidue!$H$94:$L$110,4,FALSE)/VLOOKUP($M211,CropResidue!$H$94:$L$110,2,FALSE)*VLOOKUP($M211,CropResidue!$G$153:$H$169,2,FALSE),Crop!J263)</f>
        <v>4000</v>
      </c>
      <c r="X263" s="753">
        <f>IF($S263,K263/VLOOKUP($M211,CropResidue!$H$94:$L$110,5,FALSE)/VLOOKUP($M211,CropResidue!$H$94:$L$110,4,FALSE)/VLOOKUP($M211,CropResidue!$H$94:$L$110,2,FALSE)*VLOOKUP($M211,CropResidue!$G$153:$H$169,2,FALSE),Crop!K263)</f>
        <v>4880</v>
      </c>
      <c r="Y263" s="753">
        <f>IF($S263,L263/VLOOKUP($M211,CropResidue!$H$94:$L$110,5,FALSE)/VLOOKUP($M211,CropResidue!$H$94:$L$110,4,FALSE)/VLOOKUP($M211,CropResidue!$H$94:$L$110,2,FALSE)*VLOOKUP($M211,CropResidue!$G$153:$H$169,2,FALSE),Crop!L263)</f>
        <v>3480</v>
      </c>
      <c r="Z263" s="753">
        <f>IF($S263,M263/VLOOKUP($M211,CropResidue!$H$94:$L$110,5,FALSE)/VLOOKUP($M211,CropResidue!$H$94:$L$110,4,FALSE)/VLOOKUP($M211,CropResidue!$H$94:$L$110,2,FALSE)*VLOOKUP($M211,CropResidue!$G$153:$H$169,2,FALSE),Crop!M263)</f>
        <v>4200</v>
      </c>
      <c r="AA263" s="753">
        <f>IF($S263,N263/VLOOKUP($M211,CropResidue!$H$94:$L$110,5,FALSE)/VLOOKUP($M211,CropResidue!$H$94:$L$110,4,FALSE)/VLOOKUP($M211,CropResidue!$H$94:$L$110,2,FALSE)*VLOOKUP($M211,CropResidue!$G$153:$H$169,2,FALSE),Crop!N263)</f>
        <v>3320</v>
      </c>
      <c r="AB263" s="753">
        <f>IF($S263,O263/VLOOKUP($M211,CropResidue!$H$94:$L$110,5,FALSE)/VLOOKUP($M211,CropResidue!$H$94:$L$110,4,FALSE)/VLOOKUP($M211,CropResidue!$H$94:$L$110,2,FALSE)*VLOOKUP($M211,CropResidue!$G$153:$H$169,2,FALSE),Crop!O263)</f>
        <v>3800</v>
      </c>
      <c r="AC263" s="753">
        <f>IF($S263,P263/VLOOKUP($M211,CropResidue!$H$94:$L$110,5,FALSE)/VLOOKUP($M211,CropResidue!$H$94:$L$110,4,FALSE)/VLOOKUP($M211,CropResidue!$H$94:$L$110,2,FALSE)*VLOOKUP($M211,CropResidue!$G$153:$H$169,2,FALSE),Crop!P263)</f>
        <v>2600</v>
      </c>
      <c r="AD263" s="753">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1">
        <v>0</v>
      </c>
      <c r="I264" s="709">
        <f t="shared" si="29"/>
        <v>0</v>
      </c>
      <c r="J264" s="709">
        <f t="shared" si="29"/>
        <v>0</v>
      </c>
      <c r="K264" s="709">
        <f t="shared" si="29"/>
        <v>0</v>
      </c>
      <c r="L264" s="709">
        <f t="shared" si="29"/>
        <v>0</v>
      </c>
      <c r="M264" s="709">
        <f t="shared" si="29"/>
        <v>0</v>
      </c>
      <c r="N264" s="709">
        <f t="shared" si="29"/>
        <v>0</v>
      </c>
      <c r="O264" s="709">
        <f t="shared" si="29"/>
        <v>0</v>
      </c>
      <c r="P264" s="709">
        <f t="shared" si="29"/>
        <v>0</v>
      </c>
      <c r="Q264" s="709">
        <f t="shared" si="29"/>
        <v>0</v>
      </c>
      <c r="S264" s="708" t="b">
        <v>0</v>
      </c>
      <c r="T264" s="710" t="str">
        <f t="shared" si="24"/>
        <v>YYWNWl</v>
      </c>
      <c r="U264" s="753">
        <f>IF($S264,H264/VLOOKUP($M212,CropResidue!$H$94:$L$110,5,FALSE)/VLOOKUP($M212,CropResidue!$H$94:$L$110,4,FALSE)/VLOOKUP($M212,CropResidue!$H$94:$L$110,2,FALSE)*VLOOKUP($M212,CropResidue!$G$153:$H$169,2,FALSE),Crop!H264)</f>
        <v>0</v>
      </c>
      <c r="V264" s="753">
        <f>IF($S264,I264/VLOOKUP($M212,CropResidue!$H$94:$L$110,5,FALSE)/VLOOKUP($M212,CropResidue!$H$94:$L$110,4,FALSE)/VLOOKUP($M212,CropResidue!$H$94:$L$110,2,FALSE)*VLOOKUP($M212,CropResidue!$G$153:$H$169,2,FALSE),Crop!I264)</f>
        <v>0</v>
      </c>
      <c r="W264" s="753">
        <f>IF($S264,J264/VLOOKUP($M212,CropResidue!$H$94:$L$110,5,FALSE)/VLOOKUP($M212,CropResidue!$H$94:$L$110,4,FALSE)/VLOOKUP($M212,CropResidue!$H$94:$L$110,2,FALSE)*VLOOKUP($M212,CropResidue!$G$153:$H$169,2,FALSE),Crop!J264)</f>
        <v>0</v>
      </c>
      <c r="X264" s="753">
        <f>IF($S264,K264/VLOOKUP($M212,CropResidue!$H$94:$L$110,5,FALSE)/VLOOKUP($M212,CropResidue!$H$94:$L$110,4,FALSE)/VLOOKUP($M212,CropResidue!$H$94:$L$110,2,FALSE)*VLOOKUP($M212,CropResidue!$G$153:$H$169,2,FALSE),Crop!K264)</f>
        <v>0</v>
      </c>
      <c r="Y264" s="753">
        <f>IF($S264,L264/VLOOKUP($M212,CropResidue!$H$94:$L$110,5,FALSE)/VLOOKUP($M212,CropResidue!$H$94:$L$110,4,FALSE)/VLOOKUP($M212,CropResidue!$H$94:$L$110,2,FALSE)*VLOOKUP($M212,CropResidue!$G$153:$H$169,2,FALSE),Crop!L264)</f>
        <v>0</v>
      </c>
      <c r="Z264" s="753">
        <f>IF($S264,M264/VLOOKUP($M212,CropResidue!$H$94:$L$110,5,FALSE)/VLOOKUP($M212,CropResidue!$H$94:$L$110,4,FALSE)/VLOOKUP($M212,CropResidue!$H$94:$L$110,2,FALSE)*VLOOKUP($M212,CropResidue!$G$153:$H$169,2,FALSE),Crop!M264)</f>
        <v>0</v>
      </c>
      <c r="AA264" s="753">
        <f>IF($S264,N264/VLOOKUP($M212,CropResidue!$H$94:$L$110,5,FALSE)/VLOOKUP($M212,CropResidue!$H$94:$L$110,4,FALSE)/VLOOKUP($M212,CropResidue!$H$94:$L$110,2,FALSE)*VLOOKUP($M212,CropResidue!$G$153:$H$169,2,FALSE),Crop!N264)</f>
        <v>0</v>
      </c>
      <c r="AB264" s="753">
        <f>IF($S264,O264/VLOOKUP($M212,CropResidue!$H$94:$L$110,5,FALSE)/VLOOKUP($M212,CropResidue!$H$94:$L$110,4,FALSE)/VLOOKUP($M212,CropResidue!$H$94:$L$110,2,FALSE)*VLOOKUP($M212,CropResidue!$G$153:$H$169,2,FALSE),Crop!O264)</f>
        <v>0</v>
      </c>
      <c r="AC264" s="753">
        <f>IF($S264,P264/VLOOKUP($M212,CropResidue!$H$94:$L$110,5,FALSE)/VLOOKUP($M212,CropResidue!$H$94:$L$110,4,FALSE)/VLOOKUP($M212,CropResidue!$H$94:$L$110,2,FALSE)*VLOOKUP($M212,CropResidue!$G$153:$H$169,2,FALSE),Crop!P264)</f>
        <v>0</v>
      </c>
      <c r="AD264" s="753">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1">
        <v>0</v>
      </c>
      <c r="I265" s="709">
        <f t="shared" si="29"/>
        <v>0</v>
      </c>
      <c r="J265" s="709">
        <f t="shared" si="29"/>
        <v>0</v>
      </c>
      <c r="K265" s="709">
        <f t="shared" si="29"/>
        <v>0</v>
      </c>
      <c r="L265" s="709">
        <f t="shared" si="29"/>
        <v>0</v>
      </c>
      <c r="M265" s="709">
        <f t="shared" si="29"/>
        <v>0</v>
      </c>
      <c r="N265" s="709">
        <f t="shared" si="29"/>
        <v>0</v>
      </c>
      <c r="O265" s="709">
        <f t="shared" si="29"/>
        <v>0</v>
      </c>
      <c r="P265" s="709">
        <f t="shared" si="29"/>
        <v>0</v>
      </c>
      <c r="Q265" s="709">
        <f t="shared" si="29"/>
        <v>0</v>
      </c>
      <c r="S265" s="708" t="b">
        <v>0</v>
      </c>
      <c r="T265" s="710" t="str">
        <f t="shared" si="24"/>
        <v>YYLWNw</v>
      </c>
      <c r="U265" s="753">
        <f>IF($S265,H265/VLOOKUP($M213,CropResidue!$H$94:$L$110,5,FALSE)/VLOOKUP($M213,CropResidue!$H$94:$L$110,4,FALSE)/VLOOKUP($M213,CropResidue!$H$94:$L$110,2,FALSE)*VLOOKUP($M213,CropResidue!$G$153:$H$169,2,FALSE),Crop!H265)</f>
        <v>0</v>
      </c>
      <c r="V265" s="753">
        <f>IF($S265,I265/VLOOKUP($M213,CropResidue!$H$94:$L$110,5,FALSE)/VLOOKUP($M213,CropResidue!$H$94:$L$110,4,FALSE)/VLOOKUP($M213,CropResidue!$H$94:$L$110,2,FALSE)*VLOOKUP($M213,CropResidue!$G$153:$H$169,2,FALSE),Crop!I265)</f>
        <v>0</v>
      </c>
      <c r="W265" s="753">
        <f>IF($S265,J265/VLOOKUP($M213,CropResidue!$H$94:$L$110,5,FALSE)/VLOOKUP($M213,CropResidue!$H$94:$L$110,4,FALSE)/VLOOKUP($M213,CropResidue!$H$94:$L$110,2,FALSE)*VLOOKUP($M213,CropResidue!$G$153:$H$169,2,FALSE),Crop!J265)</f>
        <v>0</v>
      </c>
      <c r="X265" s="753">
        <f>IF($S265,K265/VLOOKUP($M213,CropResidue!$H$94:$L$110,5,FALSE)/VLOOKUP($M213,CropResidue!$H$94:$L$110,4,FALSE)/VLOOKUP($M213,CropResidue!$H$94:$L$110,2,FALSE)*VLOOKUP($M213,CropResidue!$G$153:$H$169,2,FALSE),Crop!K265)</f>
        <v>0</v>
      </c>
      <c r="Y265" s="753">
        <f>IF($S265,L265/VLOOKUP($M213,CropResidue!$H$94:$L$110,5,FALSE)/VLOOKUP($M213,CropResidue!$H$94:$L$110,4,FALSE)/VLOOKUP($M213,CropResidue!$H$94:$L$110,2,FALSE)*VLOOKUP($M213,CropResidue!$G$153:$H$169,2,FALSE),Crop!L265)</f>
        <v>0</v>
      </c>
      <c r="Z265" s="753">
        <f>IF($S265,M265/VLOOKUP($M213,CropResidue!$H$94:$L$110,5,FALSE)/VLOOKUP($M213,CropResidue!$H$94:$L$110,4,FALSE)/VLOOKUP($M213,CropResidue!$H$94:$L$110,2,FALSE)*VLOOKUP($M213,CropResidue!$G$153:$H$169,2,FALSE),Crop!M265)</f>
        <v>0</v>
      </c>
      <c r="AA265" s="753">
        <f>IF($S265,N265/VLOOKUP($M213,CropResidue!$H$94:$L$110,5,FALSE)/VLOOKUP($M213,CropResidue!$H$94:$L$110,4,FALSE)/VLOOKUP($M213,CropResidue!$H$94:$L$110,2,FALSE)*VLOOKUP($M213,CropResidue!$G$153:$H$169,2,FALSE),Crop!N265)</f>
        <v>0</v>
      </c>
      <c r="AB265" s="753">
        <f>IF($S265,O265/VLOOKUP($M213,CropResidue!$H$94:$L$110,5,FALSE)/VLOOKUP($M213,CropResidue!$H$94:$L$110,4,FALSE)/VLOOKUP($M213,CropResidue!$H$94:$L$110,2,FALSE)*VLOOKUP($M213,CropResidue!$G$153:$H$169,2,FALSE),Crop!O265)</f>
        <v>0</v>
      </c>
      <c r="AC265" s="753">
        <f>IF($S265,P265/VLOOKUP($M213,CropResidue!$H$94:$L$110,5,FALSE)/VLOOKUP($M213,CropResidue!$H$94:$L$110,4,FALSE)/VLOOKUP($M213,CropResidue!$H$94:$L$110,2,FALSE)*VLOOKUP($M213,CropResidue!$G$153:$H$169,2,FALSE),Crop!P265)</f>
        <v>0</v>
      </c>
      <c r="AD265" s="753">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1">
        <v>0</v>
      </c>
      <c r="I266" s="709">
        <f t="shared" si="29"/>
        <v>0</v>
      </c>
      <c r="J266" s="709">
        <f t="shared" si="29"/>
        <v>0</v>
      </c>
      <c r="K266" s="709">
        <f t="shared" si="29"/>
        <v>0</v>
      </c>
      <c r="L266" s="709">
        <f t="shared" si="29"/>
        <v>0</v>
      </c>
      <c r="M266" s="709">
        <f t="shared" si="29"/>
        <v>0</v>
      </c>
      <c r="N266" s="709">
        <f t="shared" si="29"/>
        <v>0</v>
      </c>
      <c r="O266" s="709">
        <f t="shared" si="29"/>
        <v>0</v>
      </c>
      <c r="P266" s="709">
        <f t="shared" si="29"/>
        <v>0</v>
      </c>
      <c r="Q266" s="709">
        <f t="shared" si="29"/>
        <v>0</v>
      </c>
      <c r="S266" s="708" t="b">
        <v>0</v>
      </c>
      <c r="T266" s="710" t="str">
        <f t="shared" si="24"/>
        <v>YYWLWz</v>
      </c>
      <c r="U266" s="753">
        <f>IF($S266,H266/VLOOKUP($M214,CropResidue!$H$94:$L$110,5,FALSE)/VLOOKUP($M214,CropResidue!$H$94:$L$110,4,FALSE)/VLOOKUP($M214,CropResidue!$H$94:$L$110,2,FALSE)*VLOOKUP($M214,CropResidue!$G$153:$H$169,2,FALSE),Crop!H266)</f>
        <v>0</v>
      </c>
      <c r="V266" s="753">
        <f>IF($S266,I266/VLOOKUP($M214,CropResidue!$H$94:$L$110,5,FALSE)/VLOOKUP($M214,CropResidue!$H$94:$L$110,4,FALSE)/VLOOKUP($M214,CropResidue!$H$94:$L$110,2,FALSE)*VLOOKUP($M214,CropResidue!$G$153:$H$169,2,FALSE),Crop!I266)</f>
        <v>0</v>
      </c>
      <c r="W266" s="753">
        <f>IF($S266,J266/VLOOKUP($M214,CropResidue!$H$94:$L$110,5,FALSE)/VLOOKUP($M214,CropResidue!$H$94:$L$110,4,FALSE)/VLOOKUP($M214,CropResidue!$H$94:$L$110,2,FALSE)*VLOOKUP($M214,CropResidue!$G$153:$H$169,2,FALSE),Crop!J266)</f>
        <v>0</v>
      </c>
      <c r="X266" s="753">
        <f>IF($S266,K266/VLOOKUP($M214,CropResidue!$H$94:$L$110,5,FALSE)/VLOOKUP($M214,CropResidue!$H$94:$L$110,4,FALSE)/VLOOKUP($M214,CropResidue!$H$94:$L$110,2,FALSE)*VLOOKUP($M214,CropResidue!$G$153:$H$169,2,FALSE),Crop!K266)</f>
        <v>0</v>
      </c>
      <c r="Y266" s="753">
        <f>IF($S266,L266/VLOOKUP($M214,CropResidue!$H$94:$L$110,5,FALSE)/VLOOKUP($M214,CropResidue!$H$94:$L$110,4,FALSE)/VLOOKUP($M214,CropResidue!$H$94:$L$110,2,FALSE)*VLOOKUP($M214,CropResidue!$G$153:$H$169,2,FALSE),Crop!L266)</f>
        <v>0</v>
      </c>
      <c r="Z266" s="753">
        <f>IF($S266,M266/VLOOKUP($M214,CropResidue!$H$94:$L$110,5,FALSE)/VLOOKUP($M214,CropResidue!$H$94:$L$110,4,FALSE)/VLOOKUP($M214,CropResidue!$H$94:$L$110,2,FALSE)*VLOOKUP($M214,CropResidue!$G$153:$H$169,2,FALSE),Crop!M266)</f>
        <v>0</v>
      </c>
      <c r="AA266" s="753">
        <f>IF($S266,N266/VLOOKUP($M214,CropResidue!$H$94:$L$110,5,FALSE)/VLOOKUP($M214,CropResidue!$H$94:$L$110,4,FALSE)/VLOOKUP($M214,CropResidue!$H$94:$L$110,2,FALSE)*VLOOKUP($M214,CropResidue!$G$153:$H$169,2,FALSE),Crop!N266)</f>
        <v>0</v>
      </c>
      <c r="AB266" s="753">
        <f>IF($S266,O266/VLOOKUP($M214,CropResidue!$H$94:$L$110,5,FALSE)/VLOOKUP($M214,CropResidue!$H$94:$L$110,4,FALSE)/VLOOKUP($M214,CropResidue!$H$94:$L$110,2,FALSE)*VLOOKUP($M214,CropResidue!$G$153:$H$169,2,FALSE),Crop!O266)</f>
        <v>0</v>
      </c>
      <c r="AC266" s="753">
        <f>IF($S266,P266/VLOOKUP($M214,CropResidue!$H$94:$L$110,5,FALSE)/VLOOKUP($M214,CropResidue!$H$94:$L$110,4,FALSE)/VLOOKUP($M214,CropResidue!$H$94:$L$110,2,FALSE)*VLOOKUP($M214,CropResidue!$G$153:$H$169,2,FALSE),Crop!P266)</f>
        <v>0</v>
      </c>
      <c r="AD266" s="753">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1">
        <v>0</v>
      </c>
      <c r="I267" s="709">
        <f t="shared" si="29"/>
        <v>0</v>
      </c>
      <c r="J267" s="709">
        <f t="shared" si="29"/>
        <v>0</v>
      </c>
      <c r="K267" s="709">
        <f t="shared" si="29"/>
        <v>0</v>
      </c>
      <c r="L267" s="709">
        <f t="shared" si="29"/>
        <v>0</v>
      </c>
      <c r="M267" s="709">
        <f t="shared" si="29"/>
        <v>0</v>
      </c>
      <c r="N267" s="709">
        <f t="shared" si="29"/>
        <v>0</v>
      </c>
      <c r="O267" s="709">
        <f t="shared" si="29"/>
        <v>0</v>
      </c>
      <c r="P267" s="709">
        <f t="shared" si="29"/>
        <v>0</v>
      </c>
      <c r="Q267" s="709">
        <f t="shared" si="29"/>
        <v>0</v>
      </c>
      <c r="S267" s="708" t="b">
        <v>0</v>
      </c>
      <c r="T267" s="710" t="str">
        <f t="shared" si="24"/>
        <v>YYNWLw</v>
      </c>
      <c r="U267" s="753">
        <f>IF($S267,H267/VLOOKUP($M215,CropResidue!$H$94:$L$110,5,FALSE)/VLOOKUP($M215,CropResidue!$H$94:$L$110,4,FALSE)/VLOOKUP($M215,CropResidue!$H$94:$L$110,2,FALSE)*VLOOKUP($M215,CropResidue!$G$153:$H$169,2,FALSE),Crop!H267)</f>
        <v>0</v>
      </c>
      <c r="V267" s="753">
        <f>IF($S267,I267/VLOOKUP($M215,CropResidue!$H$94:$L$110,5,FALSE)/VLOOKUP($M215,CropResidue!$H$94:$L$110,4,FALSE)/VLOOKUP($M215,CropResidue!$H$94:$L$110,2,FALSE)*VLOOKUP($M215,CropResidue!$G$153:$H$169,2,FALSE),Crop!I267)</f>
        <v>0</v>
      </c>
      <c r="W267" s="753">
        <f>IF($S267,J267/VLOOKUP($M215,CropResidue!$H$94:$L$110,5,FALSE)/VLOOKUP($M215,CropResidue!$H$94:$L$110,4,FALSE)/VLOOKUP($M215,CropResidue!$H$94:$L$110,2,FALSE)*VLOOKUP($M215,CropResidue!$G$153:$H$169,2,FALSE),Crop!J267)</f>
        <v>0</v>
      </c>
      <c r="X267" s="753">
        <f>IF($S267,K267/VLOOKUP($M215,CropResidue!$H$94:$L$110,5,FALSE)/VLOOKUP($M215,CropResidue!$H$94:$L$110,4,FALSE)/VLOOKUP($M215,CropResidue!$H$94:$L$110,2,FALSE)*VLOOKUP($M215,CropResidue!$G$153:$H$169,2,FALSE),Crop!K267)</f>
        <v>0</v>
      </c>
      <c r="Y267" s="753">
        <f>IF($S267,L267/VLOOKUP($M215,CropResidue!$H$94:$L$110,5,FALSE)/VLOOKUP($M215,CropResidue!$H$94:$L$110,4,FALSE)/VLOOKUP($M215,CropResidue!$H$94:$L$110,2,FALSE)*VLOOKUP($M215,CropResidue!$G$153:$H$169,2,FALSE),Crop!L267)</f>
        <v>0</v>
      </c>
      <c r="Z267" s="753">
        <f>IF($S267,M267/VLOOKUP($M215,CropResidue!$H$94:$L$110,5,FALSE)/VLOOKUP($M215,CropResidue!$H$94:$L$110,4,FALSE)/VLOOKUP($M215,CropResidue!$H$94:$L$110,2,FALSE)*VLOOKUP($M215,CropResidue!$G$153:$H$169,2,FALSE),Crop!M267)</f>
        <v>0</v>
      </c>
      <c r="AA267" s="753">
        <f>IF($S267,N267/VLOOKUP($M215,CropResidue!$H$94:$L$110,5,FALSE)/VLOOKUP($M215,CropResidue!$H$94:$L$110,4,FALSE)/VLOOKUP($M215,CropResidue!$H$94:$L$110,2,FALSE)*VLOOKUP($M215,CropResidue!$G$153:$H$169,2,FALSE),Crop!N267)</f>
        <v>0</v>
      </c>
      <c r="AB267" s="753">
        <f>IF($S267,O267/VLOOKUP($M215,CropResidue!$H$94:$L$110,5,FALSE)/VLOOKUP($M215,CropResidue!$H$94:$L$110,4,FALSE)/VLOOKUP($M215,CropResidue!$H$94:$L$110,2,FALSE)*VLOOKUP($M215,CropResidue!$G$153:$H$169,2,FALSE),Crop!O267)</f>
        <v>0</v>
      </c>
      <c r="AC267" s="753">
        <f>IF($S267,P267/VLOOKUP($M215,CropResidue!$H$94:$L$110,5,FALSE)/VLOOKUP($M215,CropResidue!$H$94:$L$110,4,FALSE)/VLOOKUP($M215,CropResidue!$H$94:$L$110,2,FALSE)*VLOOKUP($M215,CropResidue!$G$153:$H$169,2,FALSE),Crop!P267)</f>
        <v>0</v>
      </c>
      <c r="AD267" s="753">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1">
        <v>0</v>
      </c>
      <c r="I268" s="709">
        <f t="shared" si="29"/>
        <v>0</v>
      </c>
      <c r="J268" s="709">
        <f t="shared" si="29"/>
        <v>0</v>
      </c>
      <c r="K268" s="709">
        <f t="shared" si="29"/>
        <v>0</v>
      </c>
      <c r="L268" s="709">
        <f t="shared" si="29"/>
        <v>0</v>
      </c>
      <c r="M268" s="709">
        <f t="shared" si="29"/>
        <v>0</v>
      </c>
      <c r="N268" s="709">
        <f t="shared" si="29"/>
        <v>0</v>
      </c>
      <c r="O268" s="709">
        <f t="shared" si="29"/>
        <v>0</v>
      </c>
      <c r="P268" s="709">
        <f t="shared" si="29"/>
        <v>0</v>
      </c>
      <c r="Q268" s="709">
        <f t="shared" si="29"/>
        <v>0</v>
      </c>
      <c r="S268" s="708" t="b">
        <v>0</v>
      </c>
      <c r="T268" s="710" t="str">
        <f t="shared" si="24"/>
        <v>AYAA2A1w</v>
      </c>
      <c r="U268" s="753">
        <f>IF($S268,H268/VLOOKUP($M216,CropResidue!$H$94:$L$110,5,FALSE)/VLOOKUP($M216,CropResidue!$H$94:$L$110,4,FALSE)/VLOOKUP($M216,CropResidue!$H$94:$L$110,2,FALSE)*VLOOKUP($M216,CropResidue!$G$153:$H$169,2,FALSE),Crop!H268)</f>
        <v>0</v>
      </c>
      <c r="V268" s="753">
        <f>IF($S268,I268/VLOOKUP($M216,CropResidue!$H$94:$L$110,5,FALSE)/VLOOKUP($M216,CropResidue!$H$94:$L$110,4,FALSE)/VLOOKUP($M216,CropResidue!$H$94:$L$110,2,FALSE)*VLOOKUP($M216,CropResidue!$G$153:$H$169,2,FALSE),Crop!I268)</f>
        <v>0</v>
      </c>
      <c r="W268" s="753">
        <f>IF($S268,J268/VLOOKUP($M216,CropResidue!$H$94:$L$110,5,FALSE)/VLOOKUP($M216,CropResidue!$H$94:$L$110,4,FALSE)/VLOOKUP($M216,CropResidue!$H$94:$L$110,2,FALSE)*VLOOKUP($M216,CropResidue!$G$153:$H$169,2,FALSE),Crop!J268)</f>
        <v>0</v>
      </c>
      <c r="X268" s="753">
        <f>IF($S268,K268/VLOOKUP($M216,CropResidue!$H$94:$L$110,5,FALSE)/VLOOKUP($M216,CropResidue!$H$94:$L$110,4,FALSE)/VLOOKUP($M216,CropResidue!$H$94:$L$110,2,FALSE)*VLOOKUP($M216,CropResidue!$G$153:$H$169,2,FALSE),Crop!K268)</f>
        <v>0</v>
      </c>
      <c r="Y268" s="753">
        <f>IF($S268,L268/VLOOKUP($M216,CropResidue!$H$94:$L$110,5,FALSE)/VLOOKUP($M216,CropResidue!$H$94:$L$110,4,FALSE)/VLOOKUP($M216,CropResidue!$H$94:$L$110,2,FALSE)*VLOOKUP($M216,CropResidue!$G$153:$H$169,2,FALSE),Crop!L268)</f>
        <v>0</v>
      </c>
      <c r="Z268" s="753">
        <f>IF($S268,M268/VLOOKUP($M216,CropResidue!$H$94:$L$110,5,FALSE)/VLOOKUP($M216,CropResidue!$H$94:$L$110,4,FALSE)/VLOOKUP($M216,CropResidue!$H$94:$L$110,2,FALSE)*VLOOKUP($M216,CropResidue!$G$153:$H$169,2,FALSE),Crop!M268)</f>
        <v>0</v>
      </c>
      <c r="AA268" s="753">
        <f>IF($S268,N268/VLOOKUP($M216,CropResidue!$H$94:$L$110,5,FALSE)/VLOOKUP($M216,CropResidue!$H$94:$L$110,4,FALSE)/VLOOKUP($M216,CropResidue!$H$94:$L$110,2,FALSE)*VLOOKUP($M216,CropResidue!$G$153:$H$169,2,FALSE),Crop!N268)</f>
        <v>0</v>
      </c>
      <c r="AB268" s="753">
        <f>IF($S268,O268/VLOOKUP($M216,CropResidue!$H$94:$L$110,5,FALSE)/VLOOKUP($M216,CropResidue!$H$94:$L$110,4,FALSE)/VLOOKUP($M216,CropResidue!$H$94:$L$110,2,FALSE)*VLOOKUP($M216,CropResidue!$G$153:$H$169,2,FALSE),Crop!O268)</f>
        <v>0</v>
      </c>
      <c r="AC268" s="753">
        <f>IF($S268,P268/VLOOKUP($M216,CropResidue!$H$94:$L$110,5,FALSE)/VLOOKUP($M216,CropResidue!$H$94:$L$110,4,FALSE)/VLOOKUP($M216,CropResidue!$H$94:$L$110,2,FALSE)*VLOOKUP($M216,CropResidue!$G$153:$H$169,2,FALSE),Crop!P268)</f>
        <v>0</v>
      </c>
      <c r="AD268" s="753">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1">
        <v>0</v>
      </c>
      <c r="I269" s="709">
        <f t="shared" si="29"/>
        <v>0</v>
      </c>
      <c r="J269" s="709">
        <f t="shared" si="29"/>
        <v>0</v>
      </c>
      <c r="K269" s="709">
        <f t="shared" si="29"/>
        <v>0</v>
      </c>
      <c r="L269" s="709">
        <f t="shared" si="29"/>
        <v>0</v>
      </c>
      <c r="M269" s="709">
        <f t="shared" si="29"/>
        <v>0</v>
      </c>
      <c r="N269" s="709">
        <f t="shared" si="29"/>
        <v>0</v>
      </c>
      <c r="O269" s="709">
        <f t="shared" si="29"/>
        <v>0</v>
      </c>
      <c r="P269" s="709">
        <f t="shared" si="29"/>
        <v>0</v>
      </c>
      <c r="Q269" s="709">
        <f t="shared" si="29"/>
        <v>0</v>
      </c>
      <c r="S269" s="708" t="b">
        <v>0</v>
      </c>
      <c r="T269" s="710" t="str">
        <f t="shared" si="24"/>
        <v>AAWA2A1a</v>
      </c>
      <c r="U269" s="753">
        <f>IF($S269,H269/VLOOKUP($M217,CropResidue!$H$94:$L$110,5,FALSE)/VLOOKUP($M217,CropResidue!$H$94:$L$110,4,FALSE)/VLOOKUP($M217,CropResidue!$H$94:$L$110,2,FALSE)*VLOOKUP($M217,CropResidue!$G$153:$H$169,2,FALSE),Crop!H269)</f>
        <v>0</v>
      </c>
      <c r="V269" s="753">
        <f>IF($S269,I269/VLOOKUP($M217,CropResidue!$H$94:$L$110,5,FALSE)/VLOOKUP($M217,CropResidue!$H$94:$L$110,4,FALSE)/VLOOKUP($M217,CropResidue!$H$94:$L$110,2,FALSE)*VLOOKUP($M217,CropResidue!$G$153:$H$169,2,FALSE),Crop!I269)</f>
        <v>0</v>
      </c>
      <c r="W269" s="753">
        <f>IF($S269,J269/VLOOKUP($M217,CropResidue!$H$94:$L$110,5,FALSE)/VLOOKUP($M217,CropResidue!$H$94:$L$110,4,FALSE)/VLOOKUP($M217,CropResidue!$H$94:$L$110,2,FALSE)*VLOOKUP($M217,CropResidue!$G$153:$H$169,2,FALSE),Crop!J269)</f>
        <v>0</v>
      </c>
      <c r="X269" s="753">
        <f>IF($S269,K269/VLOOKUP($M217,CropResidue!$H$94:$L$110,5,FALSE)/VLOOKUP($M217,CropResidue!$H$94:$L$110,4,FALSE)/VLOOKUP($M217,CropResidue!$H$94:$L$110,2,FALSE)*VLOOKUP($M217,CropResidue!$G$153:$H$169,2,FALSE),Crop!K269)</f>
        <v>0</v>
      </c>
      <c r="Y269" s="753">
        <f>IF($S269,L269/VLOOKUP($M217,CropResidue!$H$94:$L$110,5,FALSE)/VLOOKUP($M217,CropResidue!$H$94:$L$110,4,FALSE)/VLOOKUP($M217,CropResidue!$H$94:$L$110,2,FALSE)*VLOOKUP($M217,CropResidue!$G$153:$H$169,2,FALSE),Crop!L269)</f>
        <v>0</v>
      </c>
      <c r="Z269" s="753">
        <f>IF($S269,M269/VLOOKUP($M217,CropResidue!$H$94:$L$110,5,FALSE)/VLOOKUP($M217,CropResidue!$H$94:$L$110,4,FALSE)/VLOOKUP($M217,CropResidue!$H$94:$L$110,2,FALSE)*VLOOKUP($M217,CropResidue!$G$153:$H$169,2,FALSE),Crop!M269)</f>
        <v>0</v>
      </c>
      <c r="AA269" s="753">
        <f>IF($S269,N269/VLOOKUP($M217,CropResidue!$H$94:$L$110,5,FALSE)/VLOOKUP($M217,CropResidue!$H$94:$L$110,4,FALSE)/VLOOKUP($M217,CropResidue!$H$94:$L$110,2,FALSE)*VLOOKUP($M217,CropResidue!$G$153:$H$169,2,FALSE),Crop!N269)</f>
        <v>0</v>
      </c>
      <c r="AB269" s="753">
        <f>IF($S269,O269/VLOOKUP($M217,CropResidue!$H$94:$L$110,5,FALSE)/VLOOKUP($M217,CropResidue!$H$94:$L$110,4,FALSE)/VLOOKUP($M217,CropResidue!$H$94:$L$110,2,FALSE)*VLOOKUP($M217,CropResidue!$G$153:$H$169,2,FALSE),Crop!O269)</f>
        <v>0</v>
      </c>
      <c r="AC269" s="753">
        <f>IF($S269,P269/VLOOKUP($M217,CropResidue!$H$94:$L$110,5,FALSE)/VLOOKUP($M217,CropResidue!$H$94:$L$110,4,FALSE)/VLOOKUP($M217,CropResidue!$H$94:$L$110,2,FALSE)*VLOOKUP($M217,CropResidue!$G$153:$H$169,2,FALSE),Crop!P269)</f>
        <v>0</v>
      </c>
      <c r="AD269" s="753">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1">
        <v>0</v>
      </c>
      <c r="I270" s="709">
        <f t="shared" si="29"/>
        <v>0</v>
      </c>
      <c r="J270" s="709">
        <f t="shared" si="29"/>
        <v>0</v>
      </c>
      <c r="K270" s="709">
        <f t="shared" si="29"/>
        <v>0</v>
      </c>
      <c r="L270" s="709">
        <f t="shared" si="29"/>
        <v>0</v>
      </c>
      <c r="M270" s="709">
        <f t="shared" si="29"/>
        <v>0</v>
      </c>
      <c r="N270" s="709">
        <f t="shared" si="29"/>
        <v>0</v>
      </c>
      <c r="O270" s="709">
        <f t="shared" si="29"/>
        <v>0</v>
      </c>
      <c r="P270" s="709">
        <f t="shared" si="29"/>
        <v>0</v>
      </c>
      <c r="Q270" s="709">
        <f t="shared" si="29"/>
        <v>0</v>
      </c>
      <c r="S270" s="708" t="b">
        <v>0</v>
      </c>
      <c r="T270" s="710" t="str">
        <f t="shared" si="24"/>
        <v>AAAWA1a</v>
      </c>
      <c r="U270" s="753">
        <f>IF($S270,H270/VLOOKUP($M218,CropResidue!$H$94:$L$110,5,FALSE)/VLOOKUP($M218,CropResidue!$H$94:$L$110,4,FALSE)/VLOOKUP($M218,CropResidue!$H$94:$L$110,2,FALSE)*VLOOKUP($M218,CropResidue!$G$153:$H$169,2,FALSE),Crop!H270)</f>
        <v>0</v>
      </c>
      <c r="V270" s="753">
        <f>IF($S270,I270/VLOOKUP($M218,CropResidue!$H$94:$L$110,5,FALSE)/VLOOKUP($M218,CropResidue!$H$94:$L$110,4,FALSE)/VLOOKUP($M218,CropResidue!$H$94:$L$110,2,FALSE)*VLOOKUP($M218,CropResidue!$G$153:$H$169,2,FALSE),Crop!I270)</f>
        <v>0</v>
      </c>
      <c r="W270" s="753">
        <f>IF($S270,J270/VLOOKUP($M218,CropResidue!$H$94:$L$110,5,FALSE)/VLOOKUP($M218,CropResidue!$H$94:$L$110,4,FALSE)/VLOOKUP($M218,CropResidue!$H$94:$L$110,2,FALSE)*VLOOKUP($M218,CropResidue!$G$153:$H$169,2,FALSE),Crop!J270)</f>
        <v>0</v>
      </c>
      <c r="X270" s="753">
        <f>IF($S270,K270/VLOOKUP($M218,CropResidue!$H$94:$L$110,5,FALSE)/VLOOKUP($M218,CropResidue!$H$94:$L$110,4,FALSE)/VLOOKUP($M218,CropResidue!$H$94:$L$110,2,FALSE)*VLOOKUP($M218,CropResidue!$G$153:$H$169,2,FALSE),Crop!K270)</f>
        <v>0</v>
      </c>
      <c r="Y270" s="753">
        <f>IF($S270,L270/VLOOKUP($M218,CropResidue!$H$94:$L$110,5,FALSE)/VLOOKUP($M218,CropResidue!$H$94:$L$110,4,FALSE)/VLOOKUP($M218,CropResidue!$H$94:$L$110,2,FALSE)*VLOOKUP($M218,CropResidue!$G$153:$H$169,2,FALSE),Crop!L270)</f>
        <v>0</v>
      </c>
      <c r="Z270" s="753">
        <f>IF($S270,M270/VLOOKUP($M218,CropResidue!$H$94:$L$110,5,FALSE)/VLOOKUP($M218,CropResidue!$H$94:$L$110,4,FALSE)/VLOOKUP($M218,CropResidue!$H$94:$L$110,2,FALSE)*VLOOKUP($M218,CropResidue!$G$153:$H$169,2,FALSE),Crop!M270)</f>
        <v>0</v>
      </c>
      <c r="AA270" s="753">
        <f>IF($S270,N270/VLOOKUP($M218,CropResidue!$H$94:$L$110,5,FALSE)/VLOOKUP($M218,CropResidue!$H$94:$L$110,4,FALSE)/VLOOKUP($M218,CropResidue!$H$94:$L$110,2,FALSE)*VLOOKUP($M218,CropResidue!$G$153:$H$169,2,FALSE),Crop!N270)</f>
        <v>0</v>
      </c>
      <c r="AB270" s="753">
        <f>IF($S270,O270/VLOOKUP($M218,CropResidue!$H$94:$L$110,5,FALSE)/VLOOKUP($M218,CropResidue!$H$94:$L$110,4,FALSE)/VLOOKUP($M218,CropResidue!$H$94:$L$110,2,FALSE)*VLOOKUP($M218,CropResidue!$G$153:$H$169,2,FALSE),Crop!O270)</f>
        <v>0</v>
      </c>
      <c r="AC270" s="753">
        <f>IF($S270,P270/VLOOKUP($M218,CropResidue!$H$94:$L$110,5,FALSE)/VLOOKUP($M218,CropResidue!$H$94:$L$110,4,FALSE)/VLOOKUP($M218,CropResidue!$H$94:$L$110,2,FALSE)*VLOOKUP($M218,CropResidue!$G$153:$H$169,2,FALSE),Crop!P270)</f>
        <v>0</v>
      </c>
      <c r="AD270" s="753">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1">
        <v>0</v>
      </c>
      <c r="I271" s="709">
        <f t="shared" si="29"/>
        <v>0</v>
      </c>
      <c r="J271" s="709">
        <f t="shared" si="29"/>
        <v>0</v>
      </c>
      <c r="K271" s="709">
        <f t="shared" si="29"/>
        <v>0</v>
      </c>
      <c r="L271" s="709">
        <f t="shared" si="29"/>
        <v>0</v>
      </c>
      <c r="M271" s="709">
        <f t="shared" si="29"/>
        <v>0</v>
      </c>
      <c r="N271" s="709">
        <f t="shared" si="29"/>
        <v>0</v>
      </c>
      <c r="O271" s="709">
        <f t="shared" si="29"/>
        <v>0</v>
      </c>
      <c r="P271" s="709">
        <f t="shared" si="29"/>
        <v>0</v>
      </c>
      <c r="Q271" s="709">
        <f t="shared" si="29"/>
        <v>0</v>
      </c>
      <c r="S271" s="708" t="b">
        <v>0</v>
      </c>
      <c r="T271" s="710" t="str">
        <f t="shared" si="24"/>
        <v>YAAA2Wa</v>
      </c>
      <c r="U271" s="753">
        <f>IF($S271,H271/VLOOKUP($M219,CropResidue!$H$94:$L$110,5,FALSE)/VLOOKUP($M219,CropResidue!$H$94:$L$110,4,FALSE)/VLOOKUP($M219,CropResidue!$H$94:$L$110,2,FALSE)*VLOOKUP($M219,CropResidue!$G$153:$H$169,2,FALSE),Crop!H271)</f>
        <v>0</v>
      </c>
      <c r="V271" s="753">
        <f>IF($S271,I271/VLOOKUP($M219,CropResidue!$H$94:$L$110,5,FALSE)/VLOOKUP($M219,CropResidue!$H$94:$L$110,4,FALSE)/VLOOKUP($M219,CropResidue!$H$94:$L$110,2,FALSE)*VLOOKUP($M219,CropResidue!$G$153:$H$169,2,FALSE),Crop!I271)</f>
        <v>0</v>
      </c>
      <c r="W271" s="753">
        <f>IF($S271,J271/VLOOKUP($M219,CropResidue!$H$94:$L$110,5,FALSE)/VLOOKUP($M219,CropResidue!$H$94:$L$110,4,FALSE)/VLOOKUP($M219,CropResidue!$H$94:$L$110,2,FALSE)*VLOOKUP($M219,CropResidue!$G$153:$H$169,2,FALSE),Crop!J271)</f>
        <v>0</v>
      </c>
      <c r="X271" s="753">
        <f>IF($S271,K271/VLOOKUP($M219,CropResidue!$H$94:$L$110,5,FALSE)/VLOOKUP($M219,CropResidue!$H$94:$L$110,4,FALSE)/VLOOKUP($M219,CropResidue!$H$94:$L$110,2,FALSE)*VLOOKUP($M219,CropResidue!$G$153:$H$169,2,FALSE),Crop!K271)</f>
        <v>0</v>
      </c>
      <c r="Y271" s="753">
        <f>IF($S271,L271/VLOOKUP($M219,CropResidue!$H$94:$L$110,5,FALSE)/VLOOKUP($M219,CropResidue!$H$94:$L$110,4,FALSE)/VLOOKUP($M219,CropResidue!$H$94:$L$110,2,FALSE)*VLOOKUP($M219,CropResidue!$G$153:$H$169,2,FALSE),Crop!L271)</f>
        <v>0</v>
      </c>
      <c r="Z271" s="753">
        <f>IF($S271,M271/VLOOKUP($M219,CropResidue!$H$94:$L$110,5,FALSE)/VLOOKUP($M219,CropResidue!$H$94:$L$110,4,FALSE)/VLOOKUP($M219,CropResidue!$H$94:$L$110,2,FALSE)*VLOOKUP($M219,CropResidue!$G$153:$H$169,2,FALSE),Crop!M271)</f>
        <v>0</v>
      </c>
      <c r="AA271" s="753">
        <f>IF($S271,N271/VLOOKUP($M219,CropResidue!$H$94:$L$110,5,FALSE)/VLOOKUP($M219,CropResidue!$H$94:$L$110,4,FALSE)/VLOOKUP($M219,CropResidue!$H$94:$L$110,2,FALSE)*VLOOKUP($M219,CropResidue!$G$153:$H$169,2,FALSE),Crop!N271)</f>
        <v>0</v>
      </c>
      <c r="AB271" s="753">
        <f>IF($S271,O271/VLOOKUP($M219,CropResidue!$H$94:$L$110,5,FALSE)/VLOOKUP($M219,CropResidue!$H$94:$L$110,4,FALSE)/VLOOKUP($M219,CropResidue!$H$94:$L$110,2,FALSE)*VLOOKUP($M219,CropResidue!$G$153:$H$169,2,FALSE),Crop!O271)</f>
        <v>0</v>
      </c>
      <c r="AC271" s="753">
        <f>IF($S271,P271/VLOOKUP($M219,CropResidue!$H$94:$L$110,5,FALSE)/VLOOKUP($M219,CropResidue!$H$94:$L$110,4,FALSE)/VLOOKUP($M219,CropResidue!$H$94:$L$110,2,FALSE)*VLOOKUP($M219,CropResidue!$G$153:$H$169,2,FALSE),Crop!P271)</f>
        <v>0</v>
      </c>
      <c r="AD271" s="753">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1">
        <v>0</v>
      </c>
      <c r="I272" s="709">
        <f t="shared" si="29"/>
        <v>0</v>
      </c>
      <c r="J272" s="709">
        <f t="shared" si="29"/>
        <v>0</v>
      </c>
      <c r="K272" s="709">
        <f t="shared" si="29"/>
        <v>0</v>
      </c>
      <c r="L272" s="709">
        <f t="shared" si="29"/>
        <v>0</v>
      </c>
      <c r="M272" s="709">
        <f t="shared" si="29"/>
        <v>0</v>
      </c>
      <c r="N272" s="709">
        <f t="shared" si="29"/>
        <v>0</v>
      </c>
      <c r="O272" s="709">
        <f t="shared" si="29"/>
        <v>0</v>
      </c>
      <c r="P272" s="709">
        <f t="shared" si="29"/>
        <v>0</v>
      </c>
      <c r="Q272" s="709">
        <f t="shared" si="29"/>
        <v>0</v>
      </c>
      <c r="S272" s="708" t="b">
        <v>0</v>
      </c>
      <c r="T272" s="710" t="str">
        <f t="shared" si="24"/>
        <v>YAAA2Nw</v>
      </c>
      <c r="U272" s="753">
        <f>IF($S272,H272/VLOOKUP($M220,CropResidue!$H$94:$L$110,5,FALSE)/VLOOKUP($M220,CropResidue!$H$94:$L$110,4,FALSE)/VLOOKUP($M220,CropResidue!$H$94:$L$110,2,FALSE)*VLOOKUP($M220,CropResidue!$G$153:$H$169,2,FALSE),Crop!H272)</f>
        <v>0</v>
      </c>
      <c r="V272" s="753">
        <f>IF($S272,I272/VLOOKUP($M220,CropResidue!$H$94:$L$110,5,FALSE)/VLOOKUP($M220,CropResidue!$H$94:$L$110,4,FALSE)/VLOOKUP($M220,CropResidue!$H$94:$L$110,2,FALSE)*VLOOKUP($M220,CropResidue!$G$153:$H$169,2,FALSE),Crop!I272)</f>
        <v>0</v>
      </c>
      <c r="W272" s="753">
        <f>IF($S272,J272/VLOOKUP($M220,CropResidue!$H$94:$L$110,5,FALSE)/VLOOKUP($M220,CropResidue!$H$94:$L$110,4,FALSE)/VLOOKUP($M220,CropResidue!$H$94:$L$110,2,FALSE)*VLOOKUP($M220,CropResidue!$G$153:$H$169,2,FALSE),Crop!J272)</f>
        <v>0</v>
      </c>
      <c r="X272" s="753">
        <f>IF($S272,K272/VLOOKUP($M220,CropResidue!$H$94:$L$110,5,FALSE)/VLOOKUP($M220,CropResidue!$H$94:$L$110,4,FALSE)/VLOOKUP($M220,CropResidue!$H$94:$L$110,2,FALSE)*VLOOKUP($M220,CropResidue!$G$153:$H$169,2,FALSE),Crop!K272)</f>
        <v>0</v>
      </c>
      <c r="Y272" s="753">
        <f>IF($S272,L272/VLOOKUP($M220,CropResidue!$H$94:$L$110,5,FALSE)/VLOOKUP($M220,CropResidue!$H$94:$L$110,4,FALSE)/VLOOKUP($M220,CropResidue!$H$94:$L$110,2,FALSE)*VLOOKUP($M220,CropResidue!$G$153:$H$169,2,FALSE),Crop!L272)</f>
        <v>0</v>
      </c>
      <c r="Z272" s="753">
        <f>IF($S272,M272/VLOOKUP($M220,CropResidue!$H$94:$L$110,5,FALSE)/VLOOKUP($M220,CropResidue!$H$94:$L$110,4,FALSE)/VLOOKUP($M220,CropResidue!$H$94:$L$110,2,FALSE)*VLOOKUP($M220,CropResidue!$G$153:$H$169,2,FALSE),Crop!M272)</f>
        <v>0</v>
      </c>
      <c r="AA272" s="753">
        <f>IF($S272,N272/VLOOKUP($M220,CropResidue!$H$94:$L$110,5,FALSE)/VLOOKUP($M220,CropResidue!$H$94:$L$110,4,FALSE)/VLOOKUP($M220,CropResidue!$H$94:$L$110,2,FALSE)*VLOOKUP($M220,CropResidue!$G$153:$H$169,2,FALSE),Crop!N272)</f>
        <v>0</v>
      </c>
      <c r="AB272" s="753">
        <f>IF($S272,O272/VLOOKUP($M220,CropResidue!$H$94:$L$110,5,FALSE)/VLOOKUP($M220,CropResidue!$H$94:$L$110,4,FALSE)/VLOOKUP($M220,CropResidue!$H$94:$L$110,2,FALSE)*VLOOKUP($M220,CropResidue!$G$153:$H$169,2,FALSE),Crop!O272)</f>
        <v>0</v>
      </c>
      <c r="AC272" s="753">
        <f>IF($S272,P272/VLOOKUP($M220,CropResidue!$H$94:$L$110,5,FALSE)/VLOOKUP($M220,CropResidue!$H$94:$L$110,4,FALSE)/VLOOKUP($M220,CropResidue!$H$94:$L$110,2,FALSE)*VLOOKUP($M220,CropResidue!$G$153:$H$169,2,FALSE),Crop!P272)</f>
        <v>0</v>
      </c>
      <c r="AD272" s="753">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1">
        <v>0</v>
      </c>
      <c r="I273" s="709">
        <f t="shared" si="29"/>
        <v>0</v>
      </c>
      <c r="J273" s="709">
        <f t="shared" si="29"/>
        <v>0</v>
      </c>
      <c r="K273" s="709">
        <f t="shared" si="29"/>
        <v>0</v>
      </c>
      <c r="L273" s="709">
        <f t="shared" si="29"/>
        <v>0</v>
      </c>
      <c r="M273" s="709">
        <f t="shared" si="29"/>
        <v>0</v>
      </c>
      <c r="N273" s="709">
        <f t="shared" si="29"/>
        <v>0</v>
      </c>
      <c r="O273" s="709">
        <f t="shared" si="29"/>
        <v>0</v>
      </c>
      <c r="P273" s="709">
        <f t="shared" si="29"/>
        <v>0</v>
      </c>
      <c r="Q273" s="709">
        <f t="shared" si="29"/>
        <v>0</v>
      </c>
      <c r="S273" s="708" t="b">
        <v>0</v>
      </c>
      <c r="T273" s="710" t="str">
        <f t="shared" si="24"/>
        <v>YYAA2A1z</v>
      </c>
      <c r="U273" s="753">
        <f>IF($S273,H273/VLOOKUP($M221,CropResidue!$H$94:$L$110,5,FALSE)/VLOOKUP($M221,CropResidue!$H$94:$L$110,4,FALSE)/VLOOKUP($M221,CropResidue!$H$94:$L$110,2,FALSE)*VLOOKUP($M221,CropResidue!$G$153:$H$169,2,FALSE),Crop!H273)</f>
        <v>0</v>
      </c>
      <c r="V273" s="753">
        <f>IF($S273,I273/VLOOKUP($M221,CropResidue!$H$94:$L$110,5,FALSE)/VLOOKUP($M221,CropResidue!$H$94:$L$110,4,FALSE)/VLOOKUP($M221,CropResidue!$H$94:$L$110,2,FALSE)*VLOOKUP($M221,CropResidue!$G$153:$H$169,2,FALSE),Crop!I273)</f>
        <v>0</v>
      </c>
      <c r="W273" s="753">
        <f>IF($S273,J273/VLOOKUP($M221,CropResidue!$H$94:$L$110,5,FALSE)/VLOOKUP($M221,CropResidue!$H$94:$L$110,4,FALSE)/VLOOKUP($M221,CropResidue!$H$94:$L$110,2,FALSE)*VLOOKUP($M221,CropResidue!$G$153:$H$169,2,FALSE),Crop!J273)</f>
        <v>0</v>
      </c>
      <c r="X273" s="753">
        <f>IF($S273,K273/VLOOKUP($M221,CropResidue!$H$94:$L$110,5,FALSE)/VLOOKUP($M221,CropResidue!$H$94:$L$110,4,FALSE)/VLOOKUP($M221,CropResidue!$H$94:$L$110,2,FALSE)*VLOOKUP($M221,CropResidue!$G$153:$H$169,2,FALSE),Crop!K273)</f>
        <v>0</v>
      </c>
      <c r="Y273" s="753">
        <f>IF($S273,L273/VLOOKUP($M221,CropResidue!$H$94:$L$110,5,FALSE)/VLOOKUP($M221,CropResidue!$H$94:$L$110,4,FALSE)/VLOOKUP($M221,CropResidue!$H$94:$L$110,2,FALSE)*VLOOKUP($M221,CropResidue!$G$153:$H$169,2,FALSE),Crop!L273)</f>
        <v>0</v>
      </c>
      <c r="Z273" s="753">
        <f>IF($S273,M273/VLOOKUP($M221,CropResidue!$H$94:$L$110,5,FALSE)/VLOOKUP($M221,CropResidue!$H$94:$L$110,4,FALSE)/VLOOKUP($M221,CropResidue!$H$94:$L$110,2,FALSE)*VLOOKUP($M221,CropResidue!$G$153:$H$169,2,FALSE),Crop!M273)</f>
        <v>0</v>
      </c>
      <c r="AA273" s="753">
        <f>IF($S273,N273/VLOOKUP($M221,CropResidue!$H$94:$L$110,5,FALSE)/VLOOKUP($M221,CropResidue!$H$94:$L$110,4,FALSE)/VLOOKUP($M221,CropResidue!$H$94:$L$110,2,FALSE)*VLOOKUP($M221,CropResidue!$G$153:$H$169,2,FALSE),Crop!N273)</f>
        <v>0</v>
      </c>
      <c r="AB273" s="753">
        <f>IF($S273,O273/VLOOKUP($M221,CropResidue!$H$94:$L$110,5,FALSE)/VLOOKUP($M221,CropResidue!$H$94:$L$110,4,FALSE)/VLOOKUP($M221,CropResidue!$H$94:$L$110,2,FALSE)*VLOOKUP($M221,CropResidue!$G$153:$H$169,2,FALSE),Crop!O273)</f>
        <v>0</v>
      </c>
      <c r="AC273" s="753">
        <f>IF($S273,P273/VLOOKUP($M221,CropResidue!$H$94:$L$110,5,FALSE)/VLOOKUP($M221,CropResidue!$H$94:$L$110,4,FALSE)/VLOOKUP($M221,CropResidue!$H$94:$L$110,2,FALSE)*VLOOKUP($M221,CropResidue!$G$153:$H$169,2,FALSE),Crop!P273)</f>
        <v>0</v>
      </c>
      <c r="AD273" s="753">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1">
        <v>0</v>
      </c>
      <c r="I274" s="709">
        <f t="shared" si="29"/>
        <v>0</v>
      </c>
      <c r="J274" s="709">
        <f t="shared" si="29"/>
        <v>0</v>
      </c>
      <c r="K274" s="709">
        <f t="shared" si="29"/>
        <v>0</v>
      </c>
      <c r="L274" s="709">
        <f t="shared" si="29"/>
        <v>0</v>
      </c>
      <c r="M274" s="709">
        <f t="shared" si="29"/>
        <v>0</v>
      </c>
      <c r="N274" s="709">
        <f t="shared" si="29"/>
        <v>0</v>
      </c>
      <c r="O274" s="709">
        <f t="shared" si="29"/>
        <v>0</v>
      </c>
      <c r="P274" s="709">
        <f t="shared" si="29"/>
        <v>0</v>
      </c>
      <c r="Q274" s="709">
        <f t="shared" si="29"/>
        <v>0</v>
      </c>
      <c r="S274" s="708" t="b">
        <v>0</v>
      </c>
      <c r="T274" s="710" t="str">
        <f t="shared" si="24"/>
        <v>AYWA2A1a</v>
      </c>
      <c r="U274" s="753">
        <f>IF($S274,H274/VLOOKUP($M222,CropResidue!$H$94:$L$110,5,FALSE)/VLOOKUP($M222,CropResidue!$H$94:$L$110,4,FALSE)/VLOOKUP($M222,CropResidue!$H$94:$L$110,2,FALSE)*VLOOKUP($M222,CropResidue!$G$153:$H$169,2,FALSE),Crop!H274)</f>
        <v>0</v>
      </c>
      <c r="V274" s="753">
        <f>IF($S274,I274/VLOOKUP($M222,CropResidue!$H$94:$L$110,5,FALSE)/VLOOKUP($M222,CropResidue!$H$94:$L$110,4,FALSE)/VLOOKUP($M222,CropResidue!$H$94:$L$110,2,FALSE)*VLOOKUP($M222,CropResidue!$G$153:$H$169,2,FALSE),Crop!I274)</f>
        <v>0</v>
      </c>
      <c r="W274" s="753">
        <f>IF($S274,J274/VLOOKUP($M222,CropResidue!$H$94:$L$110,5,FALSE)/VLOOKUP($M222,CropResidue!$H$94:$L$110,4,FALSE)/VLOOKUP($M222,CropResidue!$H$94:$L$110,2,FALSE)*VLOOKUP($M222,CropResidue!$G$153:$H$169,2,FALSE),Crop!J274)</f>
        <v>0</v>
      </c>
      <c r="X274" s="753">
        <f>IF($S274,K274/VLOOKUP($M222,CropResidue!$H$94:$L$110,5,FALSE)/VLOOKUP($M222,CropResidue!$H$94:$L$110,4,FALSE)/VLOOKUP($M222,CropResidue!$H$94:$L$110,2,FALSE)*VLOOKUP($M222,CropResidue!$G$153:$H$169,2,FALSE),Crop!K274)</f>
        <v>0</v>
      </c>
      <c r="Y274" s="753">
        <f>IF($S274,L274/VLOOKUP($M222,CropResidue!$H$94:$L$110,5,FALSE)/VLOOKUP($M222,CropResidue!$H$94:$L$110,4,FALSE)/VLOOKUP($M222,CropResidue!$H$94:$L$110,2,FALSE)*VLOOKUP($M222,CropResidue!$G$153:$H$169,2,FALSE),Crop!L274)</f>
        <v>0</v>
      </c>
      <c r="Z274" s="753">
        <f>IF($S274,M274/VLOOKUP($M222,CropResidue!$H$94:$L$110,5,FALSE)/VLOOKUP($M222,CropResidue!$H$94:$L$110,4,FALSE)/VLOOKUP($M222,CropResidue!$H$94:$L$110,2,FALSE)*VLOOKUP($M222,CropResidue!$G$153:$H$169,2,FALSE),Crop!M274)</f>
        <v>0</v>
      </c>
      <c r="AA274" s="753">
        <f>IF($S274,N274/VLOOKUP($M222,CropResidue!$H$94:$L$110,5,FALSE)/VLOOKUP($M222,CropResidue!$H$94:$L$110,4,FALSE)/VLOOKUP($M222,CropResidue!$H$94:$L$110,2,FALSE)*VLOOKUP($M222,CropResidue!$G$153:$H$169,2,FALSE),Crop!N274)</f>
        <v>0</v>
      </c>
      <c r="AB274" s="753">
        <f>IF($S274,O274/VLOOKUP($M222,CropResidue!$H$94:$L$110,5,FALSE)/VLOOKUP($M222,CropResidue!$H$94:$L$110,4,FALSE)/VLOOKUP($M222,CropResidue!$H$94:$L$110,2,FALSE)*VLOOKUP($M222,CropResidue!$G$153:$H$169,2,FALSE),Crop!O274)</f>
        <v>0</v>
      </c>
      <c r="AC274" s="753">
        <f>IF($S274,P274/VLOOKUP($M222,CropResidue!$H$94:$L$110,5,FALSE)/VLOOKUP($M222,CropResidue!$H$94:$L$110,4,FALSE)/VLOOKUP($M222,CropResidue!$H$94:$L$110,2,FALSE)*VLOOKUP($M222,CropResidue!$G$153:$H$169,2,FALSE),Crop!P274)</f>
        <v>0</v>
      </c>
      <c r="AD274" s="753">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1">
        <v>0</v>
      </c>
      <c r="I275" s="709">
        <f t="shared" si="29"/>
        <v>0</v>
      </c>
      <c r="J275" s="709">
        <f t="shared" si="29"/>
        <v>0</v>
      </c>
      <c r="K275" s="709">
        <f t="shared" si="29"/>
        <v>0</v>
      </c>
      <c r="L275" s="709">
        <f t="shared" si="29"/>
        <v>0</v>
      </c>
      <c r="M275" s="709">
        <f t="shared" si="29"/>
        <v>0</v>
      </c>
      <c r="N275" s="709">
        <f t="shared" si="29"/>
        <v>0</v>
      </c>
      <c r="O275" s="709">
        <f t="shared" si="29"/>
        <v>0</v>
      </c>
      <c r="P275" s="709">
        <f t="shared" si="29"/>
        <v>0</v>
      </c>
      <c r="Q275" s="709">
        <f t="shared" si="29"/>
        <v>0</v>
      </c>
      <c r="S275" s="708" t="b">
        <v>0</v>
      </c>
      <c r="T275" s="710" t="str">
        <f t="shared" si="24"/>
        <v>AANWA1a</v>
      </c>
      <c r="U275" s="753">
        <f>IF($S275,H275/VLOOKUP($M223,CropResidue!$H$94:$L$110,5,FALSE)/VLOOKUP($M223,CropResidue!$H$94:$L$110,4,FALSE)/VLOOKUP($M223,CropResidue!$H$94:$L$110,2,FALSE)*VLOOKUP($M223,CropResidue!$G$153:$H$169,2,FALSE),Crop!H275)</f>
        <v>0</v>
      </c>
      <c r="V275" s="753">
        <f>IF($S275,I275/VLOOKUP($M223,CropResidue!$H$94:$L$110,5,FALSE)/VLOOKUP($M223,CropResidue!$H$94:$L$110,4,FALSE)/VLOOKUP($M223,CropResidue!$H$94:$L$110,2,FALSE)*VLOOKUP($M223,CropResidue!$G$153:$H$169,2,FALSE),Crop!I275)</f>
        <v>0</v>
      </c>
      <c r="W275" s="753">
        <f>IF($S275,J275/VLOOKUP($M223,CropResidue!$H$94:$L$110,5,FALSE)/VLOOKUP($M223,CropResidue!$H$94:$L$110,4,FALSE)/VLOOKUP($M223,CropResidue!$H$94:$L$110,2,FALSE)*VLOOKUP($M223,CropResidue!$G$153:$H$169,2,FALSE),Crop!J275)</f>
        <v>0</v>
      </c>
      <c r="X275" s="753">
        <f>IF($S275,K275/VLOOKUP($M223,CropResidue!$H$94:$L$110,5,FALSE)/VLOOKUP($M223,CropResidue!$H$94:$L$110,4,FALSE)/VLOOKUP($M223,CropResidue!$H$94:$L$110,2,FALSE)*VLOOKUP($M223,CropResidue!$G$153:$H$169,2,FALSE),Crop!K275)</f>
        <v>0</v>
      </c>
      <c r="Y275" s="753">
        <f>IF($S275,L275/VLOOKUP($M223,CropResidue!$H$94:$L$110,5,FALSE)/VLOOKUP($M223,CropResidue!$H$94:$L$110,4,FALSE)/VLOOKUP($M223,CropResidue!$H$94:$L$110,2,FALSE)*VLOOKUP($M223,CropResidue!$G$153:$H$169,2,FALSE),Crop!L275)</f>
        <v>0</v>
      </c>
      <c r="Z275" s="753">
        <f>IF($S275,M275/VLOOKUP($M223,CropResidue!$H$94:$L$110,5,FALSE)/VLOOKUP($M223,CropResidue!$H$94:$L$110,4,FALSE)/VLOOKUP($M223,CropResidue!$H$94:$L$110,2,FALSE)*VLOOKUP($M223,CropResidue!$G$153:$H$169,2,FALSE),Crop!M275)</f>
        <v>0</v>
      </c>
      <c r="AA275" s="753">
        <f>IF($S275,N275/VLOOKUP($M223,CropResidue!$H$94:$L$110,5,FALSE)/VLOOKUP($M223,CropResidue!$H$94:$L$110,4,FALSE)/VLOOKUP($M223,CropResidue!$H$94:$L$110,2,FALSE)*VLOOKUP($M223,CropResidue!$G$153:$H$169,2,FALSE),Crop!N275)</f>
        <v>0</v>
      </c>
      <c r="AB275" s="753">
        <f>IF($S275,O275/VLOOKUP($M223,CropResidue!$H$94:$L$110,5,FALSE)/VLOOKUP($M223,CropResidue!$H$94:$L$110,4,FALSE)/VLOOKUP($M223,CropResidue!$H$94:$L$110,2,FALSE)*VLOOKUP($M223,CropResidue!$G$153:$H$169,2,FALSE),Crop!O275)</f>
        <v>0</v>
      </c>
      <c r="AC275" s="753">
        <f>IF($S275,P275/VLOOKUP($M223,CropResidue!$H$94:$L$110,5,FALSE)/VLOOKUP($M223,CropResidue!$H$94:$L$110,4,FALSE)/VLOOKUP($M223,CropResidue!$H$94:$L$110,2,FALSE)*VLOOKUP($M223,CropResidue!$G$153:$H$169,2,FALSE),Crop!P275)</f>
        <v>0</v>
      </c>
      <c r="AD275" s="753">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1">
        <v>0</v>
      </c>
      <c r="I276" s="709">
        <f t="shared" si="29"/>
        <v>0</v>
      </c>
      <c r="J276" s="709">
        <f t="shared" si="29"/>
        <v>0</v>
      </c>
      <c r="K276" s="709">
        <f t="shared" si="29"/>
        <v>0</v>
      </c>
      <c r="L276" s="709">
        <f t="shared" si="29"/>
        <v>0</v>
      </c>
      <c r="M276" s="709">
        <f t="shared" si="29"/>
        <v>0</v>
      </c>
      <c r="N276" s="709">
        <f t="shared" si="29"/>
        <v>0</v>
      </c>
      <c r="O276" s="709">
        <f t="shared" si="29"/>
        <v>0</v>
      </c>
      <c r="P276" s="709">
        <f t="shared" si="29"/>
        <v>0</v>
      </c>
      <c r="Q276" s="709">
        <f t="shared" si="29"/>
        <v>0</v>
      </c>
      <c r="S276" s="708" t="b">
        <v>0</v>
      </c>
      <c r="T276" s="710" t="str">
        <f t="shared" si="24"/>
        <v>AAANWa</v>
      </c>
      <c r="U276" s="753">
        <f>IF($S276,H276/VLOOKUP($M224,CropResidue!$H$94:$L$110,5,FALSE)/VLOOKUP($M224,CropResidue!$H$94:$L$110,4,FALSE)/VLOOKUP($M224,CropResidue!$H$94:$L$110,2,FALSE)*VLOOKUP($M224,CropResidue!$G$153:$H$169,2,FALSE),Crop!H276)</f>
        <v>0</v>
      </c>
      <c r="V276" s="753">
        <f>IF($S276,I276/VLOOKUP($M224,CropResidue!$H$94:$L$110,5,FALSE)/VLOOKUP($M224,CropResidue!$H$94:$L$110,4,FALSE)/VLOOKUP($M224,CropResidue!$H$94:$L$110,2,FALSE)*VLOOKUP($M224,CropResidue!$G$153:$H$169,2,FALSE),Crop!I276)</f>
        <v>0</v>
      </c>
      <c r="W276" s="753">
        <f>IF($S276,J276/VLOOKUP($M224,CropResidue!$H$94:$L$110,5,FALSE)/VLOOKUP($M224,CropResidue!$H$94:$L$110,4,FALSE)/VLOOKUP($M224,CropResidue!$H$94:$L$110,2,FALSE)*VLOOKUP($M224,CropResidue!$G$153:$H$169,2,FALSE),Crop!J276)</f>
        <v>0</v>
      </c>
      <c r="X276" s="753">
        <f>IF($S276,K276/VLOOKUP($M224,CropResidue!$H$94:$L$110,5,FALSE)/VLOOKUP($M224,CropResidue!$H$94:$L$110,4,FALSE)/VLOOKUP($M224,CropResidue!$H$94:$L$110,2,FALSE)*VLOOKUP($M224,CropResidue!$G$153:$H$169,2,FALSE),Crop!K276)</f>
        <v>0</v>
      </c>
      <c r="Y276" s="753">
        <f>IF($S276,L276/VLOOKUP($M224,CropResidue!$H$94:$L$110,5,FALSE)/VLOOKUP($M224,CropResidue!$H$94:$L$110,4,FALSE)/VLOOKUP($M224,CropResidue!$H$94:$L$110,2,FALSE)*VLOOKUP($M224,CropResidue!$G$153:$H$169,2,FALSE),Crop!L276)</f>
        <v>0</v>
      </c>
      <c r="Z276" s="753">
        <f>IF($S276,M276/VLOOKUP($M224,CropResidue!$H$94:$L$110,5,FALSE)/VLOOKUP($M224,CropResidue!$H$94:$L$110,4,FALSE)/VLOOKUP($M224,CropResidue!$H$94:$L$110,2,FALSE)*VLOOKUP($M224,CropResidue!$G$153:$H$169,2,FALSE),Crop!M276)</f>
        <v>0</v>
      </c>
      <c r="AA276" s="753">
        <f>IF($S276,N276/VLOOKUP($M224,CropResidue!$H$94:$L$110,5,FALSE)/VLOOKUP($M224,CropResidue!$H$94:$L$110,4,FALSE)/VLOOKUP($M224,CropResidue!$H$94:$L$110,2,FALSE)*VLOOKUP($M224,CropResidue!$G$153:$H$169,2,FALSE),Crop!N276)</f>
        <v>0</v>
      </c>
      <c r="AB276" s="753">
        <f>IF($S276,O276/VLOOKUP($M224,CropResidue!$H$94:$L$110,5,FALSE)/VLOOKUP($M224,CropResidue!$H$94:$L$110,4,FALSE)/VLOOKUP($M224,CropResidue!$H$94:$L$110,2,FALSE)*VLOOKUP($M224,CropResidue!$G$153:$H$169,2,FALSE),Crop!O276)</f>
        <v>0</v>
      </c>
      <c r="AC276" s="753">
        <f>IF($S276,P276/VLOOKUP($M224,CropResidue!$H$94:$L$110,5,FALSE)/VLOOKUP($M224,CropResidue!$H$94:$L$110,4,FALSE)/VLOOKUP($M224,CropResidue!$H$94:$L$110,2,FALSE)*VLOOKUP($M224,CropResidue!$G$153:$H$169,2,FALSE),Crop!P276)</f>
        <v>0</v>
      </c>
      <c r="AD276" s="753">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1091</v>
      </c>
      <c r="I283" t="s">
        <v>406</v>
      </c>
      <c r="J283" t="s">
        <v>802</v>
      </c>
      <c r="K283" t="s">
        <v>803</v>
      </c>
      <c r="L283" t="s">
        <v>804</v>
      </c>
      <c r="M283" t="s">
        <v>805</v>
      </c>
      <c r="N283" t="s">
        <v>806</v>
      </c>
      <c r="O283" t="s">
        <v>807</v>
      </c>
      <c r="P283" t="s">
        <v>808</v>
      </c>
      <c r="Q283" t="s">
        <v>809</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1138</v>
      </c>
      <c r="I284" s="751">
        <v>0.85</v>
      </c>
      <c r="J284" s="751">
        <v>0.85</v>
      </c>
      <c r="K284" s="751">
        <v>0.85</v>
      </c>
      <c r="L284" s="751">
        <v>0.85</v>
      </c>
      <c r="M284" s="751">
        <v>1</v>
      </c>
      <c r="N284" s="751">
        <v>1</v>
      </c>
      <c r="O284" s="751">
        <v>1</v>
      </c>
      <c r="P284" s="751">
        <v>1</v>
      </c>
      <c r="Q284" s="751">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816</v>
      </c>
      <c r="H286" t="s">
        <v>833</v>
      </c>
      <c r="I286" t="s">
        <v>833</v>
      </c>
      <c r="J286" t="s">
        <v>406</v>
      </c>
      <c r="K286" t="s">
        <v>406</v>
      </c>
      <c r="L286" t="s">
        <v>802</v>
      </c>
      <c r="M286" t="s">
        <v>802</v>
      </c>
      <c r="N286" t="s">
        <v>803</v>
      </c>
      <c r="O286" t="s">
        <v>803</v>
      </c>
      <c r="P286" t="s">
        <v>804</v>
      </c>
      <c r="Q286" t="s">
        <v>804</v>
      </c>
      <c r="R286" t="s">
        <v>805</v>
      </c>
      <c r="S286" t="s">
        <v>805</v>
      </c>
      <c r="T286" t="s">
        <v>806</v>
      </c>
      <c r="U286" t="s">
        <v>806</v>
      </c>
      <c r="V286" t="s">
        <v>807</v>
      </c>
      <c r="W286" t="s">
        <v>807</v>
      </c>
      <c r="X286" t="s">
        <v>808</v>
      </c>
      <c r="Y286" t="s">
        <v>808</v>
      </c>
      <c r="Z286" t="s">
        <v>809</v>
      </c>
      <c r="AA286" t="s">
        <v>809</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815</v>
      </c>
      <c r="H287" t="s">
        <v>1090</v>
      </c>
      <c r="I287" t="s">
        <v>1072</v>
      </c>
      <c r="J287" t="s">
        <v>1090</v>
      </c>
      <c r="K287" t="s">
        <v>1072</v>
      </c>
      <c r="L287" t="s">
        <v>1090</v>
      </c>
      <c r="M287" t="s">
        <v>1072</v>
      </c>
      <c r="N287" t="s">
        <v>1090</v>
      </c>
      <c r="O287" t="s">
        <v>1072</v>
      </c>
      <c r="P287" t="s">
        <v>1090</v>
      </c>
      <c r="Q287" t="s">
        <v>1072</v>
      </c>
      <c r="R287" t="s">
        <v>1090</v>
      </c>
      <c r="S287" t="s">
        <v>1072</v>
      </c>
      <c r="T287" t="s">
        <v>1090</v>
      </c>
      <c r="U287" t="s">
        <v>1072</v>
      </c>
      <c r="V287" t="s">
        <v>1090</v>
      </c>
      <c r="W287" t="s">
        <v>1072</v>
      </c>
      <c r="X287" t="s">
        <v>1090</v>
      </c>
      <c r="Y287" t="s">
        <v>1072</v>
      </c>
      <c r="Z287" t="s">
        <v>1090</v>
      </c>
      <c r="AA287" t="s">
        <v>1072</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9">
        <f>$H288*HLOOKUP(J$286,$I$283:$Q$284,2)</f>
        <v>0</v>
      </c>
      <c r="K288" s="735">
        <f>$I288</f>
        <v>0</v>
      </c>
      <c r="L288" s="709">
        <f>$H288*HLOOKUP(L$286,$I$283:$Q$284,2)</f>
        <v>0</v>
      </c>
      <c r="M288" s="735">
        <f>$I288</f>
        <v>0</v>
      </c>
      <c r="N288" s="709">
        <f>$H288*HLOOKUP(N$286,$I$283:$Q$284,2)</f>
        <v>0</v>
      </c>
      <c r="O288" s="735">
        <f>$I288</f>
        <v>0</v>
      </c>
      <c r="P288" s="709">
        <f>$H288*HLOOKUP(P$286,$I$283:$Q$284,2)</f>
        <v>0</v>
      </c>
      <c r="Q288" s="735">
        <f>$I288</f>
        <v>0</v>
      </c>
      <c r="R288" s="709">
        <f>$H288*HLOOKUP(R$286,$I$283:$Q$284,2)</f>
        <v>0</v>
      </c>
      <c r="S288" s="735">
        <f>$I288</f>
        <v>0</v>
      </c>
      <c r="T288" s="709">
        <f>$H288*HLOOKUP(T$286,$I$283:$Q$284,2)</f>
        <v>0</v>
      </c>
      <c r="U288" s="735">
        <f>$I288</f>
        <v>0</v>
      </c>
      <c r="V288" s="709">
        <f>$H288*HLOOKUP(V$286,$I$283:$Q$284,2)</f>
        <v>0</v>
      </c>
      <c r="W288" s="735">
        <f>$I288</f>
        <v>0</v>
      </c>
      <c r="X288" s="709">
        <f>$H288*HLOOKUP(X$286,$I$283:$Q$284,2)</f>
        <v>0</v>
      </c>
      <c r="Y288" s="735">
        <f>$I288</f>
        <v>0</v>
      </c>
      <c r="Z288" s="709">
        <f>$H288*HLOOKUP(Z$286,$I$283:$Q$284,2)</f>
        <v>0</v>
      </c>
      <c r="AA288" s="735">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9">
        <f t="shared" ref="J289:J297" si="32">$H289*HLOOKUP(J$286,$I$283:$Q$284,2)</f>
        <v>0</v>
      </c>
      <c r="K289" s="735">
        <f t="shared" ref="K289:K297" si="33">$I289</f>
        <v>0</v>
      </c>
      <c r="L289" s="709">
        <f t="shared" ref="L289:L297" si="34">$H289*HLOOKUP(L$286,$I$283:$Q$284,2)</f>
        <v>0</v>
      </c>
      <c r="M289" s="735">
        <f t="shared" ref="M289:M297" si="35">$I289</f>
        <v>0</v>
      </c>
      <c r="N289" s="709">
        <f t="shared" ref="N289:N297" si="36">$H289*HLOOKUP(N$286,$I$283:$Q$284,2)</f>
        <v>0</v>
      </c>
      <c r="O289" s="735">
        <f t="shared" ref="O289:O297" si="37">$I289</f>
        <v>0</v>
      </c>
      <c r="P289" s="709">
        <f t="shared" ref="P289:P297" si="38">$H289*HLOOKUP(P$286,$I$283:$Q$284,2)</f>
        <v>0</v>
      </c>
      <c r="Q289" s="735">
        <f t="shared" ref="Q289:Q297" si="39">$I289</f>
        <v>0</v>
      </c>
      <c r="R289" s="709">
        <f t="shared" ref="R289:R297" si="40">$H289*HLOOKUP(R$286,$I$283:$Q$284,2)</f>
        <v>0</v>
      </c>
      <c r="S289" s="735">
        <f t="shared" ref="S289:S297" si="41">$I289</f>
        <v>0</v>
      </c>
      <c r="T289" s="709">
        <f t="shared" ref="T289:T297" si="42">$H289*HLOOKUP(T$286,$I$283:$Q$284,2)</f>
        <v>0</v>
      </c>
      <c r="U289" s="735">
        <f t="shared" ref="U289:U297" si="43">$I289</f>
        <v>0</v>
      </c>
      <c r="V289" s="709">
        <f t="shared" ref="V289:V297" si="44">$H289*HLOOKUP(V$286,$I$283:$Q$284,2)</f>
        <v>0</v>
      </c>
      <c r="W289" s="735">
        <f t="shared" ref="W289:W297" si="45">$I289</f>
        <v>0</v>
      </c>
      <c r="X289" s="709">
        <f t="shared" ref="X289:X297" si="46">$H289*HLOOKUP(X$286,$I$283:$Q$284,2)</f>
        <v>0</v>
      </c>
      <c r="Y289" s="735">
        <f t="shared" ref="Y289:Y297" si="47">$I289</f>
        <v>0</v>
      </c>
      <c r="Z289" s="709">
        <f t="shared" ref="Z289:Z297" si="48">$H289*HLOOKUP(Z$286,$I$283:$Q$284,2)</f>
        <v>0</v>
      </c>
      <c r="AA289" s="735">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9">
        <f t="shared" si="32"/>
        <v>0</v>
      </c>
      <c r="K290" s="735">
        <f t="shared" si="33"/>
        <v>0</v>
      </c>
      <c r="L290" s="709">
        <f t="shared" si="34"/>
        <v>0</v>
      </c>
      <c r="M290" s="735">
        <f t="shared" si="35"/>
        <v>0</v>
      </c>
      <c r="N290" s="709">
        <f t="shared" si="36"/>
        <v>0</v>
      </c>
      <c r="O290" s="735">
        <f t="shared" si="37"/>
        <v>0</v>
      </c>
      <c r="P290" s="709">
        <f t="shared" si="38"/>
        <v>0</v>
      </c>
      <c r="Q290" s="735">
        <f t="shared" si="39"/>
        <v>0</v>
      </c>
      <c r="R290" s="709">
        <f t="shared" si="40"/>
        <v>0</v>
      </c>
      <c r="S290" s="735">
        <f t="shared" si="41"/>
        <v>0</v>
      </c>
      <c r="T290" s="709">
        <f t="shared" si="42"/>
        <v>0</v>
      </c>
      <c r="U290" s="735">
        <f t="shared" si="43"/>
        <v>0</v>
      </c>
      <c r="V290" s="709">
        <f t="shared" si="44"/>
        <v>0</v>
      </c>
      <c r="W290" s="735">
        <f t="shared" si="45"/>
        <v>0</v>
      </c>
      <c r="X290" s="709">
        <f t="shared" si="46"/>
        <v>0</v>
      </c>
      <c r="Y290" s="735">
        <f t="shared" si="47"/>
        <v>0</v>
      </c>
      <c r="Z290" s="709">
        <f t="shared" si="48"/>
        <v>0</v>
      </c>
      <c r="AA290" s="735">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9">
        <f t="shared" si="32"/>
        <v>0</v>
      </c>
      <c r="K291" s="735">
        <f t="shared" si="33"/>
        <v>0</v>
      </c>
      <c r="L291" s="709">
        <f t="shared" si="34"/>
        <v>0</v>
      </c>
      <c r="M291" s="735">
        <f t="shared" si="35"/>
        <v>0</v>
      </c>
      <c r="N291" s="709">
        <f t="shared" si="36"/>
        <v>0</v>
      </c>
      <c r="O291" s="735">
        <f t="shared" si="37"/>
        <v>0</v>
      </c>
      <c r="P291" s="709">
        <f t="shared" si="38"/>
        <v>0</v>
      </c>
      <c r="Q291" s="735">
        <f t="shared" si="39"/>
        <v>0</v>
      </c>
      <c r="R291" s="709">
        <f t="shared" si="40"/>
        <v>0</v>
      </c>
      <c r="S291" s="735">
        <f t="shared" si="41"/>
        <v>0</v>
      </c>
      <c r="T291" s="709">
        <f t="shared" si="42"/>
        <v>0</v>
      </c>
      <c r="U291" s="735">
        <f t="shared" si="43"/>
        <v>0</v>
      </c>
      <c r="V291" s="709">
        <f t="shared" si="44"/>
        <v>0</v>
      </c>
      <c r="W291" s="735">
        <f t="shared" si="45"/>
        <v>0</v>
      </c>
      <c r="X291" s="709">
        <f t="shared" si="46"/>
        <v>0</v>
      </c>
      <c r="Y291" s="735">
        <f t="shared" si="47"/>
        <v>0</v>
      </c>
      <c r="Z291" s="709">
        <f t="shared" si="48"/>
        <v>0</v>
      </c>
      <c r="AA291" s="735">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9">
        <f t="shared" si="32"/>
        <v>0</v>
      </c>
      <c r="K292" s="735">
        <f t="shared" si="33"/>
        <v>0</v>
      </c>
      <c r="L292" s="709">
        <f t="shared" si="34"/>
        <v>0</v>
      </c>
      <c r="M292" s="735">
        <f t="shared" si="35"/>
        <v>0</v>
      </c>
      <c r="N292" s="709">
        <f t="shared" si="36"/>
        <v>0</v>
      </c>
      <c r="O292" s="735">
        <f t="shared" si="37"/>
        <v>0</v>
      </c>
      <c r="P292" s="709">
        <f t="shared" si="38"/>
        <v>0</v>
      </c>
      <c r="Q292" s="735">
        <f t="shared" si="39"/>
        <v>0</v>
      </c>
      <c r="R292" s="709">
        <f t="shared" si="40"/>
        <v>0</v>
      </c>
      <c r="S292" s="735">
        <f t="shared" si="41"/>
        <v>0</v>
      </c>
      <c r="T292" s="709">
        <f t="shared" si="42"/>
        <v>0</v>
      </c>
      <c r="U292" s="735">
        <f t="shared" si="43"/>
        <v>0</v>
      </c>
      <c r="V292" s="709">
        <f t="shared" si="44"/>
        <v>0</v>
      </c>
      <c r="W292" s="735">
        <f t="shared" si="45"/>
        <v>0</v>
      </c>
      <c r="X292" s="709">
        <f t="shared" si="46"/>
        <v>0</v>
      </c>
      <c r="Y292" s="735">
        <f t="shared" si="47"/>
        <v>0</v>
      </c>
      <c r="Z292" s="709">
        <f t="shared" si="48"/>
        <v>0</v>
      </c>
      <c r="AA292" s="735">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9">
        <f t="shared" si="32"/>
        <v>0</v>
      </c>
      <c r="K293" s="735">
        <f t="shared" si="33"/>
        <v>0</v>
      </c>
      <c r="L293" s="709">
        <f t="shared" si="34"/>
        <v>0</v>
      </c>
      <c r="M293" s="735">
        <f t="shared" si="35"/>
        <v>0</v>
      </c>
      <c r="N293" s="709">
        <f t="shared" si="36"/>
        <v>0</v>
      </c>
      <c r="O293" s="735">
        <f t="shared" si="37"/>
        <v>0</v>
      </c>
      <c r="P293" s="709">
        <f t="shared" si="38"/>
        <v>0</v>
      </c>
      <c r="Q293" s="735">
        <f t="shared" si="39"/>
        <v>0</v>
      </c>
      <c r="R293" s="709">
        <f t="shared" si="40"/>
        <v>0</v>
      </c>
      <c r="S293" s="735">
        <f t="shared" si="41"/>
        <v>0</v>
      </c>
      <c r="T293" s="709">
        <f t="shared" si="42"/>
        <v>0</v>
      </c>
      <c r="U293" s="735">
        <f t="shared" si="43"/>
        <v>0</v>
      </c>
      <c r="V293" s="709">
        <f t="shared" si="44"/>
        <v>0</v>
      </c>
      <c r="W293" s="735">
        <f t="shared" si="45"/>
        <v>0</v>
      </c>
      <c r="X293" s="709">
        <f t="shared" si="46"/>
        <v>0</v>
      </c>
      <c r="Y293" s="735">
        <f t="shared" si="47"/>
        <v>0</v>
      </c>
      <c r="Z293" s="709">
        <f t="shared" si="48"/>
        <v>0</v>
      </c>
      <c r="AA293" s="735">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9">
        <f t="shared" si="32"/>
        <v>0</v>
      </c>
      <c r="K294" s="735">
        <f t="shared" si="33"/>
        <v>0</v>
      </c>
      <c r="L294" s="709">
        <f t="shared" si="34"/>
        <v>0</v>
      </c>
      <c r="M294" s="735">
        <f t="shared" si="35"/>
        <v>0</v>
      </c>
      <c r="N294" s="709">
        <f t="shared" si="36"/>
        <v>0</v>
      </c>
      <c r="O294" s="735">
        <f t="shared" si="37"/>
        <v>0</v>
      </c>
      <c r="P294" s="709">
        <f t="shared" si="38"/>
        <v>0</v>
      </c>
      <c r="Q294" s="735">
        <f t="shared" si="39"/>
        <v>0</v>
      </c>
      <c r="R294" s="709">
        <f t="shared" si="40"/>
        <v>0</v>
      </c>
      <c r="S294" s="735">
        <f t="shared" si="41"/>
        <v>0</v>
      </c>
      <c r="T294" s="709">
        <f t="shared" si="42"/>
        <v>0</v>
      </c>
      <c r="U294" s="735">
        <f t="shared" si="43"/>
        <v>0</v>
      </c>
      <c r="V294" s="709">
        <f t="shared" si="44"/>
        <v>0</v>
      </c>
      <c r="W294" s="735">
        <f t="shared" si="45"/>
        <v>0</v>
      </c>
      <c r="X294" s="709">
        <f t="shared" si="46"/>
        <v>0</v>
      </c>
      <c r="Y294" s="735">
        <f t="shared" si="47"/>
        <v>0</v>
      </c>
      <c r="Z294" s="709">
        <f t="shared" si="48"/>
        <v>0</v>
      </c>
      <c r="AA294" s="735">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9">
        <f t="shared" si="32"/>
        <v>0</v>
      </c>
      <c r="K295" s="735">
        <f t="shared" si="33"/>
        <v>0</v>
      </c>
      <c r="L295" s="709">
        <f t="shared" si="34"/>
        <v>0</v>
      </c>
      <c r="M295" s="735">
        <f t="shared" si="35"/>
        <v>0</v>
      </c>
      <c r="N295" s="709">
        <f t="shared" si="36"/>
        <v>0</v>
      </c>
      <c r="O295" s="735">
        <f t="shared" si="37"/>
        <v>0</v>
      </c>
      <c r="P295" s="709">
        <f t="shared" si="38"/>
        <v>0</v>
      </c>
      <c r="Q295" s="735">
        <f t="shared" si="39"/>
        <v>0</v>
      </c>
      <c r="R295" s="709">
        <f t="shared" si="40"/>
        <v>0</v>
      </c>
      <c r="S295" s="735">
        <f t="shared" si="41"/>
        <v>0</v>
      </c>
      <c r="T295" s="709">
        <f t="shared" si="42"/>
        <v>0</v>
      </c>
      <c r="U295" s="735">
        <f t="shared" si="43"/>
        <v>0</v>
      </c>
      <c r="V295" s="709">
        <f t="shared" si="44"/>
        <v>0</v>
      </c>
      <c r="W295" s="735">
        <f t="shared" si="45"/>
        <v>0</v>
      </c>
      <c r="X295" s="709">
        <f t="shared" si="46"/>
        <v>0</v>
      </c>
      <c r="Y295" s="735">
        <f t="shared" si="47"/>
        <v>0</v>
      </c>
      <c r="Z295" s="709">
        <f t="shared" si="48"/>
        <v>0</v>
      </c>
      <c r="AA295" s="735">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9">
        <f t="shared" si="32"/>
        <v>0</v>
      </c>
      <c r="K296" s="735">
        <f t="shared" si="33"/>
        <v>0</v>
      </c>
      <c r="L296" s="709">
        <f t="shared" si="34"/>
        <v>0</v>
      </c>
      <c r="M296" s="735">
        <f t="shared" si="35"/>
        <v>0</v>
      </c>
      <c r="N296" s="709">
        <f t="shared" si="36"/>
        <v>0</v>
      </c>
      <c r="O296" s="735">
        <f t="shared" si="37"/>
        <v>0</v>
      </c>
      <c r="P296" s="709">
        <f t="shared" si="38"/>
        <v>0</v>
      </c>
      <c r="Q296" s="735">
        <f t="shared" si="39"/>
        <v>0</v>
      </c>
      <c r="R296" s="709">
        <f t="shared" si="40"/>
        <v>0</v>
      </c>
      <c r="S296" s="735">
        <f t="shared" si="41"/>
        <v>0</v>
      </c>
      <c r="T296" s="709">
        <f t="shared" si="42"/>
        <v>0</v>
      </c>
      <c r="U296" s="735">
        <f t="shared" si="43"/>
        <v>0</v>
      </c>
      <c r="V296" s="709">
        <f t="shared" si="44"/>
        <v>0</v>
      </c>
      <c r="W296" s="735">
        <f t="shared" si="45"/>
        <v>0</v>
      </c>
      <c r="X296" s="709">
        <f t="shared" si="46"/>
        <v>0</v>
      </c>
      <c r="Y296" s="735">
        <f t="shared" si="47"/>
        <v>0</v>
      </c>
      <c r="Z296" s="709">
        <f t="shared" si="48"/>
        <v>0</v>
      </c>
      <c r="AA296" s="735">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9">
        <f t="shared" si="32"/>
        <v>0</v>
      </c>
      <c r="K297" s="735">
        <f t="shared" si="33"/>
        <v>0</v>
      </c>
      <c r="L297" s="709">
        <f t="shared" si="34"/>
        <v>0</v>
      </c>
      <c r="M297" s="735">
        <f t="shared" si="35"/>
        <v>0</v>
      </c>
      <c r="N297" s="709">
        <f t="shared" si="36"/>
        <v>0</v>
      </c>
      <c r="O297" s="735">
        <f t="shared" si="37"/>
        <v>0</v>
      </c>
      <c r="P297" s="709">
        <f t="shared" si="38"/>
        <v>0</v>
      </c>
      <c r="Q297" s="735">
        <f t="shared" si="39"/>
        <v>0</v>
      </c>
      <c r="R297" s="709">
        <f t="shared" si="40"/>
        <v>0</v>
      </c>
      <c r="S297" s="735">
        <f t="shared" si="41"/>
        <v>0</v>
      </c>
      <c r="T297" s="709">
        <f t="shared" si="42"/>
        <v>0</v>
      </c>
      <c r="U297" s="735">
        <f t="shared" si="43"/>
        <v>0</v>
      </c>
      <c r="V297" s="709">
        <f t="shared" si="44"/>
        <v>0</v>
      </c>
      <c r="W297" s="735">
        <f t="shared" si="45"/>
        <v>0</v>
      </c>
      <c r="X297" s="709">
        <f t="shared" si="46"/>
        <v>0</v>
      </c>
      <c r="Y297" s="735">
        <f t="shared" si="47"/>
        <v>0</v>
      </c>
      <c r="Z297" s="709">
        <f t="shared" si="48"/>
        <v>0</v>
      </c>
      <c r="AA297" s="735">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9">
        <f>$H298*HLOOKUP(J$286,$I$283:$Q$284,2)</f>
        <v>0</v>
      </c>
      <c r="K298" s="735">
        <f>$I298</f>
        <v>0</v>
      </c>
      <c r="L298" s="709">
        <f>$H298*HLOOKUP(L$286,$I$283:$Q$284,2)</f>
        <v>0</v>
      </c>
      <c r="M298" s="735">
        <f>$I298</f>
        <v>0</v>
      </c>
      <c r="N298" s="709">
        <f>$H298*HLOOKUP(N$286,$I$283:$Q$284,2)</f>
        <v>0</v>
      </c>
      <c r="O298" s="735">
        <f>$I298</f>
        <v>0</v>
      </c>
      <c r="P298" s="709">
        <f>$H298*HLOOKUP(P$286,$I$283:$Q$284,2)</f>
        <v>0</v>
      </c>
      <c r="Q298" s="735">
        <f>$I298</f>
        <v>0</v>
      </c>
      <c r="R298" s="709">
        <f>$H298*HLOOKUP(R$286,$I$283:$Q$284,2)</f>
        <v>0</v>
      </c>
      <c r="S298" s="735">
        <f>$I298</f>
        <v>0</v>
      </c>
      <c r="T298" s="709">
        <f>$H298*HLOOKUP(T$286,$I$283:$Q$284,2)</f>
        <v>0</v>
      </c>
      <c r="U298" s="735">
        <f>$I298</f>
        <v>0</v>
      </c>
      <c r="V298" s="709">
        <f>$H298*HLOOKUP(V$286,$I$283:$Q$284,2)</f>
        <v>0</v>
      </c>
      <c r="W298" s="735">
        <f>$I298</f>
        <v>0</v>
      </c>
      <c r="X298" s="709">
        <f>$H298*HLOOKUP(X$286,$I$283:$Q$284,2)</f>
        <v>0</v>
      </c>
      <c r="Y298" s="735">
        <f>$I298</f>
        <v>0</v>
      </c>
      <c r="Z298" s="709">
        <f>$H298*HLOOKUP(Z$286,$I$283:$Q$284,2)</f>
        <v>0</v>
      </c>
      <c r="AA298" s="735">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9">
        <f t="shared" ref="J299:X334" si="50">$H299*HLOOKUP(J$286,$I$283:$Q$284,2)</f>
        <v>0</v>
      </c>
      <c r="K299" s="735">
        <f t="shared" ref="K299:Y334" si="51">$I299</f>
        <v>0</v>
      </c>
      <c r="L299" s="709">
        <f t="shared" si="50"/>
        <v>0</v>
      </c>
      <c r="M299" s="735">
        <f t="shared" si="51"/>
        <v>0</v>
      </c>
      <c r="N299" s="709">
        <f t="shared" si="50"/>
        <v>0</v>
      </c>
      <c r="O299" s="735">
        <f t="shared" si="51"/>
        <v>0</v>
      </c>
      <c r="P299" s="709">
        <f t="shared" si="50"/>
        <v>0</v>
      </c>
      <c r="Q299" s="735">
        <f t="shared" si="51"/>
        <v>0</v>
      </c>
      <c r="R299" s="709">
        <f t="shared" si="50"/>
        <v>0</v>
      </c>
      <c r="S299" s="735">
        <f t="shared" si="51"/>
        <v>0</v>
      </c>
      <c r="T299" s="709">
        <f t="shared" si="50"/>
        <v>0</v>
      </c>
      <c r="U299" s="735">
        <f t="shared" si="51"/>
        <v>0</v>
      </c>
      <c r="V299" s="709">
        <f t="shared" si="50"/>
        <v>0</v>
      </c>
      <c r="W299" s="735">
        <f t="shared" si="51"/>
        <v>0</v>
      </c>
      <c r="X299" s="709">
        <f t="shared" si="50"/>
        <v>0</v>
      </c>
      <c r="Y299" s="735">
        <f t="shared" si="51"/>
        <v>0</v>
      </c>
      <c r="Z299" s="709">
        <f t="shared" ref="Z299:Z334" si="52">$H299*HLOOKUP(Z$286,$I$283:$Q$284,2)</f>
        <v>0</v>
      </c>
      <c r="AA299" s="735">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9">
        <f t="shared" si="50"/>
        <v>48.092999999999996</v>
      </c>
      <c r="K300" s="735">
        <f t="shared" si="51"/>
        <v>13.5</v>
      </c>
      <c r="L300" s="709">
        <f t="shared" si="50"/>
        <v>48.092999999999996</v>
      </c>
      <c r="M300" s="735">
        <f t="shared" si="51"/>
        <v>13.5</v>
      </c>
      <c r="N300" s="709">
        <f t="shared" si="50"/>
        <v>48.092999999999996</v>
      </c>
      <c r="O300" s="735">
        <f t="shared" si="51"/>
        <v>13.5</v>
      </c>
      <c r="P300" s="709">
        <f t="shared" si="50"/>
        <v>48.092999999999996</v>
      </c>
      <c r="Q300" s="735">
        <f t="shared" si="51"/>
        <v>13.5</v>
      </c>
      <c r="R300" s="709">
        <f t="shared" si="50"/>
        <v>56.58</v>
      </c>
      <c r="S300" s="735">
        <f t="shared" si="51"/>
        <v>13.5</v>
      </c>
      <c r="T300" s="709">
        <f t="shared" si="50"/>
        <v>56.58</v>
      </c>
      <c r="U300" s="735">
        <f t="shared" si="51"/>
        <v>13.5</v>
      </c>
      <c r="V300" s="709">
        <f t="shared" si="50"/>
        <v>56.58</v>
      </c>
      <c r="W300" s="735">
        <f t="shared" si="51"/>
        <v>13.5</v>
      </c>
      <c r="X300" s="709">
        <f t="shared" si="50"/>
        <v>56.58</v>
      </c>
      <c r="Y300" s="735">
        <f t="shared" si="51"/>
        <v>13.5</v>
      </c>
      <c r="Z300" s="709">
        <f t="shared" si="52"/>
        <v>56.58</v>
      </c>
      <c r="AA300" s="735">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9">
        <f t="shared" si="50"/>
        <v>48.092999999999996</v>
      </c>
      <c r="K301" s="735">
        <f t="shared" si="51"/>
        <v>13.5</v>
      </c>
      <c r="L301" s="709">
        <f t="shared" si="50"/>
        <v>48.092999999999996</v>
      </c>
      <c r="M301" s="735">
        <f t="shared" si="51"/>
        <v>13.5</v>
      </c>
      <c r="N301" s="709">
        <f t="shared" si="50"/>
        <v>48.092999999999996</v>
      </c>
      <c r="O301" s="735">
        <f t="shared" si="51"/>
        <v>13.5</v>
      </c>
      <c r="P301" s="709">
        <f t="shared" si="50"/>
        <v>48.092999999999996</v>
      </c>
      <c r="Q301" s="735">
        <f t="shared" si="51"/>
        <v>13.5</v>
      </c>
      <c r="R301" s="709">
        <f t="shared" si="50"/>
        <v>56.58</v>
      </c>
      <c r="S301" s="735">
        <f t="shared" si="51"/>
        <v>13.5</v>
      </c>
      <c r="T301" s="709">
        <f t="shared" si="50"/>
        <v>56.58</v>
      </c>
      <c r="U301" s="735">
        <f t="shared" si="51"/>
        <v>13.5</v>
      </c>
      <c r="V301" s="709">
        <f t="shared" si="50"/>
        <v>56.58</v>
      </c>
      <c r="W301" s="735">
        <f t="shared" si="51"/>
        <v>13.5</v>
      </c>
      <c r="X301" s="709">
        <f t="shared" si="50"/>
        <v>56.58</v>
      </c>
      <c r="Y301" s="735">
        <f t="shared" si="51"/>
        <v>13.5</v>
      </c>
      <c r="Z301" s="709">
        <f t="shared" si="52"/>
        <v>56.58</v>
      </c>
      <c r="AA301" s="735">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9">
        <f t="shared" si="50"/>
        <v>0</v>
      </c>
      <c r="K302" s="735">
        <f t="shared" si="51"/>
        <v>0</v>
      </c>
      <c r="L302" s="709">
        <f t="shared" si="50"/>
        <v>0</v>
      </c>
      <c r="M302" s="735">
        <f t="shared" si="51"/>
        <v>0</v>
      </c>
      <c r="N302" s="709">
        <f t="shared" si="50"/>
        <v>0</v>
      </c>
      <c r="O302" s="735">
        <f t="shared" si="51"/>
        <v>0</v>
      </c>
      <c r="P302" s="709">
        <f t="shared" si="50"/>
        <v>0</v>
      </c>
      <c r="Q302" s="735">
        <f t="shared" si="51"/>
        <v>0</v>
      </c>
      <c r="R302" s="709">
        <f t="shared" si="50"/>
        <v>0</v>
      </c>
      <c r="S302" s="735">
        <f t="shared" si="51"/>
        <v>0</v>
      </c>
      <c r="T302" s="709">
        <f t="shared" si="50"/>
        <v>0</v>
      </c>
      <c r="U302" s="735">
        <f t="shared" si="51"/>
        <v>0</v>
      </c>
      <c r="V302" s="709">
        <f t="shared" si="50"/>
        <v>0</v>
      </c>
      <c r="W302" s="735">
        <f t="shared" si="51"/>
        <v>0</v>
      </c>
      <c r="X302" s="709">
        <f t="shared" ref="X302:X334" si="54">$H302*HLOOKUP(X$286,$I$283:$Q$284,2)</f>
        <v>0</v>
      </c>
      <c r="Y302" s="735">
        <f t="shared" si="51"/>
        <v>0</v>
      </c>
      <c r="Z302" s="709">
        <f t="shared" si="52"/>
        <v>0</v>
      </c>
      <c r="AA302" s="735">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9">
        <f t="shared" si="50"/>
        <v>20.030250000000002</v>
      </c>
      <c r="K303" s="735">
        <f t="shared" si="51"/>
        <v>6.75</v>
      </c>
      <c r="L303" s="709">
        <f t="shared" si="50"/>
        <v>20.030250000000002</v>
      </c>
      <c r="M303" s="735">
        <f t="shared" si="51"/>
        <v>6.75</v>
      </c>
      <c r="N303" s="709">
        <f t="shared" si="50"/>
        <v>20.030250000000002</v>
      </c>
      <c r="O303" s="735">
        <f t="shared" si="51"/>
        <v>6.75</v>
      </c>
      <c r="P303" s="709">
        <f t="shared" si="50"/>
        <v>20.030250000000002</v>
      </c>
      <c r="Q303" s="735">
        <f t="shared" si="51"/>
        <v>6.75</v>
      </c>
      <c r="R303" s="709">
        <f t="shared" si="50"/>
        <v>23.565000000000001</v>
      </c>
      <c r="S303" s="735">
        <f t="shared" si="51"/>
        <v>6.75</v>
      </c>
      <c r="T303" s="709">
        <f t="shared" si="50"/>
        <v>23.565000000000001</v>
      </c>
      <c r="U303" s="735">
        <f t="shared" si="51"/>
        <v>6.75</v>
      </c>
      <c r="V303" s="709">
        <f t="shared" si="50"/>
        <v>23.565000000000001</v>
      </c>
      <c r="W303" s="735">
        <f t="shared" si="51"/>
        <v>6.75</v>
      </c>
      <c r="X303" s="709">
        <f t="shared" si="54"/>
        <v>23.565000000000001</v>
      </c>
      <c r="Y303" s="735">
        <f t="shared" si="51"/>
        <v>6.75</v>
      </c>
      <c r="Z303" s="709">
        <f t="shared" si="52"/>
        <v>23.565000000000001</v>
      </c>
      <c r="AA303" s="735">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9">
        <f t="shared" si="50"/>
        <v>73.422999999999988</v>
      </c>
      <c r="K304" s="735">
        <f t="shared" si="51"/>
        <v>13.5</v>
      </c>
      <c r="L304" s="709">
        <f t="shared" si="50"/>
        <v>73.422999999999988</v>
      </c>
      <c r="M304" s="735">
        <f t="shared" si="51"/>
        <v>13.5</v>
      </c>
      <c r="N304" s="709">
        <f t="shared" si="50"/>
        <v>73.422999999999988</v>
      </c>
      <c r="O304" s="735">
        <f t="shared" si="51"/>
        <v>13.5</v>
      </c>
      <c r="P304" s="709">
        <f t="shared" si="50"/>
        <v>73.422999999999988</v>
      </c>
      <c r="Q304" s="735">
        <f t="shared" si="51"/>
        <v>13.5</v>
      </c>
      <c r="R304" s="709">
        <f t="shared" si="50"/>
        <v>86.38</v>
      </c>
      <c r="S304" s="735">
        <f t="shared" si="51"/>
        <v>13.5</v>
      </c>
      <c r="T304" s="709">
        <f t="shared" si="50"/>
        <v>86.38</v>
      </c>
      <c r="U304" s="735">
        <f t="shared" si="51"/>
        <v>13.5</v>
      </c>
      <c r="V304" s="709">
        <f t="shared" si="50"/>
        <v>86.38</v>
      </c>
      <c r="W304" s="735">
        <f t="shared" si="51"/>
        <v>13.5</v>
      </c>
      <c r="X304" s="709">
        <f t="shared" si="54"/>
        <v>86.38</v>
      </c>
      <c r="Y304" s="735">
        <f t="shared" si="51"/>
        <v>13.5</v>
      </c>
      <c r="Z304" s="709">
        <f t="shared" si="52"/>
        <v>86.38</v>
      </c>
      <c r="AA304" s="735">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9">
        <f t="shared" si="50"/>
        <v>51.951999999999998</v>
      </c>
      <c r="K305" s="735">
        <f t="shared" si="51"/>
        <v>43.7</v>
      </c>
      <c r="L305" s="709">
        <f t="shared" si="50"/>
        <v>51.951999999999998</v>
      </c>
      <c r="M305" s="735">
        <f t="shared" si="51"/>
        <v>43.7</v>
      </c>
      <c r="N305" s="709">
        <f t="shared" si="50"/>
        <v>51.951999999999998</v>
      </c>
      <c r="O305" s="735">
        <f t="shared" si="51"/>
        <v>43.7</v>
      </c>
      <c r="P305" s="709">
        <f t="shared" si="50"/>
        <v>51.951999999999998</v>
      </c>
      <c r="Q305" s="735">
        <f t="shared" si="51"/>
        <v>43.7</v>
      </c>
      <c r="R305" s="709">
        <f t="shared" si="50"/>
        <v>61.12</v>
      </c>
      <c r="S305" s="735">
        <f t="shared" si="51"/>
        <v>43.7</v>
      </c>
      <c r="T305" s="709">
        <f t="shared" si="50"/>
        <v>61.12</v>
      </c>
      <c r="U305" s="735">
        <f t="shared" si="51"/>
        <v>43.7</v>
      </c>
      <c r="V305" s="709">
        <f t="shared" si="50"/>
        <v>61.12</v>
      </c>
      <c r="W305" s="735">
        <f t="shared" si="51"/>
        <v>43.7</v>
      </c>
      <c r="X305" s="709">
        <f t="shared" si="54"/>
        <v>61.12</v>
      </c>
      <c r="Y305" s="735">
        <f t="shared" si="51"/>
        <v>43.7</v>
      </c>
      <c r="Z305" s="709">
        <f t="shared" si="52"/>
        <v>61.12</v>
      </c>
      <c r="AA305" s="735">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9">
        <f t="shared" si="50"/>
        <v>93.508499999999998</v>
      </c>
      <c r="K306" s="735">
        <f t="shared" si="51"/>
        <v>43.7</v>
      </c>
      <c r="L306" s="709">
        <f t="shared" si="50"/>
        <v>93.508499999999998</v>
      </c>
      <c r="M306" s="735">
        <f t="shared" si="51"/>
        <v>43.7</v>
      </c>
      <c r="N306" s="709">
        <f t="shared" si="50"/>
        <v>93.508499999999998</v>
      </c>
      <c r="O306" s="735">
        <f t="shared" si="51"/>
        <v>43.7</v>
      </c>
      <c r="P306" s="709">
        <f t="shared" si="50"/>
        <v>93.508499999999998</v>
      </c>
      <c r="Q306" s="735">
        <f t="shared" si="51"/>
        <v>43.7</v>
      </c>
      <c r="R306" s="709">
        <f t="shared" si="50"/>
        <v>110.01</v>
      </c>
      <c r="S306" s="735">
        <f t="shared" si="51"/>
        <v>43.7</v>
      </c>
      <c r="T306" s="709">
        <f t="shared" si="50"/>
        <v>110.01</v>
      </c>
      <c r="U306" s="735">
        <f t="shared" si="51"/>
        <v>43.7</v>
      </c>
      <c r="V306" s="709">
        <f t="shared" si="50"/>
        <v>110.01</v>
      </c>
      <c r="W306" s="735">
        <f t="shared" si="51"/>
        <v>43.7</v>
      </c>
      <c r="X306" s="709">
        <f t="shared" si="54"/>
        <v>110.01</v>
      </c>
      <c r="Y306" s="735">
        <f t="shared" si="51"/>
        <v>43.7</v>
      </c>
      <c r="Z306" s="709">
        <f t="shared" si="52"/>
        <v>110.01</v>
      </c>
      <c r="AA306" s="735">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9">
        <f t="shared" si="50"/>
        <v>93.508499999999998</v>
      </c>
      <c r="K307" s="735">
        <f t="shared" si="51"/>
        <v>43.7</v>
      </c>
      <c r="L307" s="709">
        <f t="shared" si="50"/>
        <v>93.508499999999998</v>
      </c>
      <c r="M307" s="735">
        <f t="shared" si="51"/>
        <v>43.7</v>
      </c>
      <c r="N307" s="709">
        <f t="shared" si="50"/>
        <v>93.508499999999998</v>
      </c>
      <c r="O307" s="735">
        <f t="shared" si="51"/>
        <v>43.7</v>
      </c>
      <c r="P307" s="709">
        <f t="shared" si="50"/>
        <v>93.508499999999998</v>
      </c>
      <c r="Q307" s="735">
        <f t="shared" si="51"/>
        <v>43.7</v>
      </c>
      <c r="R307" s="709">
        <f t="shared" si="50"/>
        <v>110.01</v>
      </c>
      <c r="S307" s="735">
        <f t="shared" si="51"/>
        <v>43.7</v>
      </c>
      <c r="T307" s="709">
        <f t="shared" si="50"/>
        <v>110.01</v>
      </c>
      <c r="U307" s="735">
        <f t="shared" si="51"/>
        <v>43.7</v>
      </c>
      <c r="V307" s="709">
        <f t="shared" si="50"/>
        <v>110.01</v>
      </c>
      <c r="W307" s="735">
        <f t="shared" si="51"/>
        <v>43.7</v>
      </c>
      <c r="X307" s="709">
        <f t="shared" si="54"/>
        <v>110.01</v>
      </c>
      <c r="Y307" s="735">
        <f t="shared" si="51"/>
        <v>43.7</v>
      </c>
      <c r="Z307" s="709">
        <f t="shared" si="52"/>
        <v>110.01</v>
      </c>
      <c r="AA307" s="735">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9">
        <f t="shared" si="50"/>
        <v>70.677500000000009</v>
      </c>
      <c r="K308" s="735">
        <f t="shared" si="51"/>
        <v>11.5</v>
      </c>
      <c r="L308" s="709">
        <f t="shared" si="50"/>
        <v>70.677500000000009</v>
      </c>
      <c r="M308" s="735">
        <f t="shared" si="51"/>
        <v>11.5</v>
      </c>
      <c r="N308" s="709">
        <f t="shared" si="50"/>
        <v>70.677500000000009</v>
      </c>
      <c r="O308" s="735">
        <f t="shared" si="51"/>
        <v>11.5</v>
      </c>
      <c r="P308" s="709">
        <f t="shared" si="50"/>
        <v>70.677500000000009</v>
      </c>
      <c r="Q308" s="735">
        <f t="shared" si="51"/>
        <v>11.5</v>
      </c>
      <c r="R308" s="709">
        <f t="shared" si="50"/>
        <v>83.15</v>
      </c>
      <c r="S308" s="735">
        <f t="shared" si="51"/>
        <v>11.5</v>
      </c>
      <c r="T308" s="709">
        <f t="shared" si="50"/>
        <v>83.15</v>
      </c>
      <c r="U308" s="735">
        <f t="shared" si="51"/>
        <v>11.5</v>
      </c>
      <c r="V308" s="709">
        <f t="shared" si="50"/>
        <v>83.15</v>
      </c>
      <c r="W308" s="735">
        <f t="shared" si="51"/>
        <v>11.5</v>
      </c>
      <c r="X308" s="709">
        <f t="shared" si="54"/>
        <v>83.15</v>
      </c>
      <c r="Y308" s="735">
        <f t="shared" si="51"/>
        <v>11.5</v>
      </c>
      <c r="Z308" s="709">
        <f t="shared" si="52"/>
        <v>83.15</v>
      </c>
      <c r="AA308" s="735">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9">
        <f t="shared" si="50"/>
        <v>73.422999999999988</v>
      </c>
      <c r="K309" s="735">
        <f t="shared" si="51"/>
        <v>36.9</v>
      </c>
      <c r="L309" s="709">
        <f t="shared" si="50"/>
        <v>73.422999999999988</v>
      </c>
      <c r="M309" s="735">
        <f t="shared" si="51"/>
        <v>36.9</v>
      </c>
      <c r="N309" s="709">
        <f t="shared" si="50"/>
        <v>73.422999999999988</v>
      </c>
      <c r="O309" s="735">
        <f t="shared" si="51"/>
        <v>36.9</v>
      </c>
      <c r="P309" s="709">
        <f t="shared" si="50"/>
        <v>73.422999999999988</v>
      </c>
      <c r="Q309" s="735">
        <f t="shared" si="51"/>
        <v>36.9</v>
      </c>
      <c r="R309" s="709">
        <f t="shared" si="50"/>
        <v>86.38</v>
      </c>
      <c r="S309" s="735">
        <f t="shared" si="51"/>
        <v>36.9</v>
      </c>
      <c r="T309" s="709">
        <f t="shared" si="50"/>
        <v>86.38</v>
      </c>
      <c r="U309" s="735">
        <f t="shared" si="51"/>
        <v>36.9</v>
      </c>
      <c r="V309" s="709">
        <f t="shared" si="50"/>
        <v>86.38</v>
      </c>
      <c r="W309" s="735">
        <f t="shared" si="51"/>
        <v>36.9</v>
      </c>
      <c r="X309" s="709">
        <f t="shared" si="54"/>
        <v>86.38</v>
      </c>
      <c r="Y309" s="735">
        <f t="shared" si="51"/>
        <v>36.9</v>
      </c>
      <c r="Z309" s="709">
        <f t="shared" si="52"/>
        <v>86.38</v>
      </c>
      <c r="AA309" s="735">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9">
        <f t="shared" si="50"/>
        <v>59.04099999999999</v>
      </c>
      <c r="K310" s="735">
        <f t="shared" si="51"/>
        <v>0</v>
      </c>
      <c r="L310" s="709">
        <f t="shared" si="50"/>
        <v>59.04099999999999</v>
      </c>
      <c r="M310" s="735">
        <f t="shared" si="51"/>
        <v>0</v>
      </c>
      <c r="N310" s="709">
        <f t="shared" si="50"/>
        <v>59.04099999999999</v>
      </c>
      <c r="O310" s="735">
        <f t="shared" si="51"/>
        <v>0</v>
      </c>
      <c r="P310" s="709">
        <f t="shared" si="50"/>
        <v>59.04099999999999</v>
      </c>
      <c r="Q310" s="735">
        <f t="shared" si="51"/>
        <v>0</v>
      </c>
      <c r="R310" s="709">
        <f t="shared" si="50"/>
        <v>69.459999999999994</v>
      </c>
      <c r="S310" s="735">
        <f t="shared" si="51"/>
        <v>0</v>
      </c>
      <c r="T310" s="709">
        <f t="shared" si="50"/>
        <v>69.459999999999994</v>
      </c>
      <c r="U310" s="735">
        <f t="shared" si="51"/>
        <v>0</v>
      </c>
      <c r="V310" s="709">
        <f t="shared" si="50"/>
        <v>69.459999999999994</v>
      </c>
      <c r="W310" s="735">
        <f t="shared" si="51"/>
        <v>0</v>
      </c>
      <c r="X310" s="709">
        <f t="shared" si="54"/>
        <v>69.459999999999994</v>
      </c>
      <c r="Y310" s="735">
        <f t="shared" si="51"/>
        <v>0</v>
      </c>
      <c r="Z310" s="709">
        <f t="shared" si="52"/>
        <v>69.459999999999994</v>
      </c>
      <c r="AA310" s="735">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9">
        <f t="shared" si="50"/>
        <v>65.926000000000002</v>
      </c>
      <c r="K311" s="735">
        <f t="shared" si="51"/>
        <v>11.5</v>
      </c>
      <c r="L311" s="709">
        <f t="shared" si="50"/>
        <v>65.926000000000002</v>
      </c>
      <c r="M311" s="735">
        <f t="shared" si="51"/>
        <v>11.5</v>
      </c>
      <c r="N311" s="709">
        <f t="shared" si="50"/>
        <v>65.926000000000002</v>
      </c>
      <c r="O311" s="735">
        <f t="shared" si="51"/>
        <v>11.5</v>
      </c>
      <c r="P311" s="709">
        <f t="shared" si="50"/>
        <v>65.926000000000002</v>
      </c>
      <c r="Q311" s="735">
        <f t="shared" si="51"/>
        <v>11.5</v>
      </c>
      <c r="R311" s="709">
        <f t="shared" si="50"/>
        <v>77.56</v>
      </c>
      <c r="S311" s="735">
        <f t="shared" si="51"/>
        <v>11.5</v>
      </c>
      <c r="T311" s="709">
        <f t="shared" si="50"/>
        <v>77.56</v>
      </c>
      <c r="U311" s="735">
        <f t="shared" si="51"/>
        <v>11.5</v>
      </c>
      <c r="V311" s="709">
        <f t="shared" si="50"/>
        <v>77.56</v>
      </c>
      <c r="W311" s="735">
        <f t="shared" si="51"/>
        <v>11.5</v>
      </c>
      <c r="X311" s="709">
        <f t="shared" si="54"/>
        <v>77.56</v>
      </c>
      <c r="Y311" s="735">
        <f t="shared" si="51"/>
        <v>11.5</v>
      </c>
      <c r="Z311" s="709">
        <f t="shared" si="52"/>
        <v>77.56</v>
      </c>
      <c r="AA311" s="735">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9">
        <f t="shared" si="50"/>
        <v>48.092999999999996</v>
      </c>
      <c r="K312" s="735">
        <f t="shared" si="51"/>
        <v>13.5</v>
      </c>
      <c r="L312" s="709">
        <f t="shared" si="50"/>
        <v>48.092999999999996</v>
      </c>
      <c r="M312" s="735">
        <f t="shared" si="51"/>
        <v>13.5</v>
      </c>
      <c r="N312" s="709">
        <f t="shared" si="50"/>
        <v>48.092999999999996</v>
      </c>
      <c r="O312" s="735">
        <f t="shared" si="51"/>
        <v>13.5</v>
      </c>
      <c r="P312" s="709">
        <f t="shared" si="50"/>
        <v>48.092999999999996</v>
      </c>
      <c r="Q312" s="735">
        <f t="shared" si="51"/>
        <v>13.5</v>
      </c>
      <c r="R312" s="709">
        <f t="shared" si="50"/>
        <v>56.58</v>
      </c>
      <c r="S312" s="735">
        <f t="shared" si="51"/>
        <v>13.5</v>
      </c>
      <c r="T312" s="709">
        <f t="shared" si="50"/>
        <v>56.58</v>
      </c>
      <c r="U312" s="735">
        <f t="shared" si="51"/>
        <v>13.5</v>
      </c>
      <c r="V312" s="709">
        <f t="shared" si="50"/>
        <v>56.58</v>
      </c>
      <c r="W312" s="735">
        <f t="shared" si="51"/>
        <v>13.5</v>
      </c>
      <c r="X312" s="709">
        <f t="shared" si="54"/>
        <v>56.58</v>
      </c>
      <c r="Y312" s="735">
        <f t="shared" si="51"/>
        <v>13.5</v>
      </c>
      <c r="Z312" s="709">
        <f t="shared" si="52"/>
        <v>56.58</v>
      </c>
      <c r="AA312" s="735">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9">
        <f t="shared" si="50"/>
        <v>0</v>
      </c>
      <c r="K313" s="735">
        <f t="shared" si="51"/>
        <v>0</v>
      </c>
      <c r="L313" s="709">
        <f t="shared" si="50"/>
        <v>0</v>
      </c>
      <c r="M313" s="735">
        <f t="shared" si="51"/>
        <v>0</v>
      </c>
      <c r="N313" s="709">
        <f t="shared" si="50"/>
        <v>0</v>
      </c>
      <c r="O313" s="735">
        <f t="shared" si="51"/>
        <v>0</v>
      </c>
      <c r="P313" s="709">
        <f t="shared" si="50"/>
        <v>0</v>
      </c>
      <c r="Q313" s="735">
        <f t="shared" si="51"/>
        <v>0</v>
      </c>
      <c r="R313" s="709">
        <f t="shared" si="50"/>
        <v>0</v>
      </c>
      <c r="S313" s="735">
        <f t="shared" si="51"/>
        <v>0</v>
      </c>
      <c r="T313" s="709">
        <f t="shared" si="50"/>
        <v>0</v>
      </c>
      <c r="U313" s="735">
        <f t="shared" si="51"/>
        <v>0</v>
      </c>
      <c r="V313" s="709">
        <f t="shared" si="50"/>
        <v>0</v>
      </c>
      <c r="W313" s="735">
        <f t="shared" si="51"/>
        <v>0</v>
      </c>
      <c r="X313" s="709">
        <f t="shared" si="54"/>
        <v>0</v>
      </c>
      <c r="Y313" s="735">
        <f t="shared" si="51"/>
        <v>0</v>
      </c>
      <c r="Z313" s="709">
        <f t="shared" si="52"/>
        <v>0</v>
      </c>
      <c r="AA313" s="735">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9">
        <f t="shared" si="50"/>
        <v>0</v>
      </c>
      <c r="K314" s="735">
        <f t="shared" si="51"/>
        <v>0</v>
      </c>
      <c r="L314" s="709">
        <f t="shared" si="50"/>
        <v>0</v>
      </c>
      <c r="M314" s="735">
        <f t="shared" si="51"/>
        <v>0</v>
      </c>
      <c r="N314" s="709">
        <f t="shared" si="50"/>
        <v>0</v>
      </c>
      <c r="O314" s="735">
        <f t="shared" si="51"/>
        <v>0</v>
      </c>
      <c r="P314" s="709">
        <f t="shared" si="50"/>
        <v>0</v>
      </c>
      <c r="Q314" s="735">
        <f t="shared" si="51"/>
        <v>0</v>
      </c>
      <c r="R314" s="709">
        <f t="shared" si="50"/>
        <v>0</v>
      </c>
      <c r="S314" s="735">
        <f t="shared" si="51"/>
        <v>0</v>
      </c>
      <c r="T314" s="709">
        <f t="shared" si="50"/>
        <v>0</v>
      </c>
      <c r="U314" s="735">
        <f t="shared" si="51"/>
        <v>0</v>
      </c>
      <c r="V314" s="709">
        <f t="shared" si="50"/>
        <v>0</v>
      </c>
      <c r="W314" s="735">
        <f t="shared" si="51"/>
        <v>0</v>
      </c>
      <c r="X314" s="709">
        <f t="shared" si="54"/>
        <v>0</v>
      </c>
      <c r="Y314" s="735">
        <f t="shared" si="51"/>
        <v>0</v>
      </c>
      <c r="Z314" s="709">
        <f t="shared" si="52"/>
        <v>0</v>
      </c>
      <c r="AA314" s="735">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9">
        <f t="shared" si="50"/>
        <v>0</v>
      </c>
      <c r="K315" s="735">
        <f t="shared" si="51"/>
        <v>0</v>
      </c>
      <c r="L315" s="709">
        <f t="shared" si="50"/>
        <v>0</v>
      </c>
      <c r="M315" s="735">
        <f t="shared" si="51"/>
        <v>0</v>
      </c>
      <c r="N315" s="709">
        <f t="shared" si="50"/>
        <v>0</v>
      </c>
      <c r="O315" s="735">
        <f t="shared" si="51"/>
        <v>0</v>
      </c>
      <c r="P315" s="709">
        <f t="shared" si="50"/>
        <v>0</v>
      </c>
      <c r="Q315" s="735">
        <f t="shared" si="51"/>
        <v>0</v>
      </c>
      <c r="R315" s="709">
        <f t="shared" si="50"/>
        <v>0</v>
      </c>
      <c r="S315" s="735">
        <f t="shared" si="51"/>
        <v>0</v>
      </c>
      <c r="T315" s="709">
        <f t="shared" si="50"/>
        <v>0</v>
      </c>
      <c r="U315" s="735">
        <f t="shared" si="51"/>
        <v>0</v>
      </c>
      <c r="V315" s="709">
        <f t="shared" si="50"/>
        <v>0</v>
      </c>
      <c r="W315" s="735">
        <f t="shared" si="51"/>
        <v>0</v>
      </c>
      <c r="X315" s="709">
        <f t="shared" si="54"/>
        <v>0</v>
      </c>
      <c r="Y315" s="735">
        <f t="shared" si="51"/>
        <v>0</v>
      </c>
      <c r="Z315" s="709">
        <f t="shared" si="52"/>
        <v>0</v>
      </c>
      <c r="AA315" s="735">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9">
        <f t="shared" si="50"/>
        <v>0</v>
      </c>
      <c r="K316" s="735">
        <f t="shared" si="51"/>
        <v>0</v>
      </c>
      <c r="L316" s="709">
        <f t="shared" si="50"/>
        <v>0</v>
      </c>
      <c r="M316" s="735">
        <f t="shared" si="51"/>
        <v>0</v>
      </c>
      <c r="N316" s="709">
        <f t="shared" si="50"/>
        <v>0</v>
      </c>
      <c r="O316" s="735">
        <f t="shared" si="51"/>
        <v>0</v>
      </c>
      <c r="P316" s="709">
        <f t="shared" si="50"/>
        <v>0</v>
      </c>
      <c r="Q316" s="735">
        <f t="shared" si="51"/>
        <v>0</v>
      </c>
      <c r="R316" s="709">
        <f t="shared" si="50"/>
        <v>0</v>
      </c>
      <c r="S316" s="735">
        <f t="shared" si="51"/>
        <v>0</v>
      </c>
      <c r="T316" s="709">
        <f t="shared" si="50"/>
        <v>0</v>
      </c>
      <c r="U316" s="735">
        <f t="shared" si="51"/>
        <v>0</v>
      </c>
      <c r="V316" s="709">
        <f t="shared" si="50"/>
        <v>0</v>
      </c>
      <c r="W316" s="735">
        <f t="shared" si="51"/>
        <v>0</v>
      </c>
      <c r="X316" s="709">
        <f t="shared" si="54"/>
        <v>0</v>
      </c>
      <c r="Y316" s="735">
        <f t="shared" si="51"/>
        <v>0</v>
      </c>
      <c r="Z316" s="709">
        <f t="shared" si="52"/>
        <v>0</v>
      </c>
      <c r="AA316" s="735">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9">
        <f t="shared" si="50"/>
        <v>0</v>
      </c>
      <c r="K317" s="735">
        <f t="shared" si="51"/>
        <v>0</v>
      </c>
      <c r="L317" s="709">
        <f t="shared" si="50"/>
        <v>0</v>
      </c>
      <c r="M317" s="735">
        <f t="shared" si="51"/>
        <v>0</v>
      </c>
      <c r="N317" s="709">
        <f t="shared" si="50"/>
        <v>0</v>
      </c>
      <c r="O317" s="735">
        <f t="shared" si="51"/>
        <v>0</v>
      </c>
      <c r="P317" s="709">
        <f t="shared" si="50"/>
        <v>0</v>
      </c>
      <c r="Q317" s="735">
        <f t="shared" si="51"/>
        <v>0</v>
      </c>
      <c r="R317" s="709">
        <f t="shared" si="50"/>
        <v>0</v>
      </c>
      <c r="S317" s="735">
        <f t="shared" si="51"/>
        <v>0</v>
      </c>
      <c r="T317" s="709">
        <f t="shared" si="50"/>
        <v>0</v>
      </c>
      <c r="U317" s="735">
        <f t="shared" si="51"/>
        <v>0</v>
      </c>
      <c r="V317" s="709">
        <f t="shared" si="50"/>
        <v>0</v>
      </c>
      <c r="W317" s="735">
        <f t="shared" si="51"/>
        <v>0</v>
      </c>
      <c r="X317" s="709">
        <f t="shared" si="54"/>
        <v>0</v>
      </c>
      <c r="Y317" s="735">
        <f t="shared" si="51"/>
        <v>0</v>
      </c>
      <c r="Z317" s="709">
        <f t="shared" si="52"/>
        <v>0</v>
      </c>
      <c r="AA317" s="735">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9">
        <f t="shared" si="50"/>
        <v>89.691999999999993</v>
      </c>
      <c r="K318" s="735">
        <f t="shared" ref="K318:Y321" si="55">$I318</f>
        <v>43.7</v>
      </c>
      <c r="L318" s="709">
        <f t="shared" si="50"/>
        <v>89.691999999999993</v>
      </c>
      <c r="M318" s="735">
        <f t="shared" si="55"/>
        <v>43.7</v>
      </c>
      <c r="N318" s="709">
        <f t="shared" si="50"/>
        <v>89.691999999999993</v>
      </c>
      <c r="O318" s="735">
        <f t="shared" si="55"/>
        <v>43.7</v>
      </c>
      <c r="P318" s="709">
        <f t="shared" si="50"/>
        <v>89.691999999999993</v>
      </c>
      <c r="Q318" s="735">
        <f t="shared" si="55"/>
        <v>43.7</v>
      </c>
      <c r="R318" s="709">
        <f t="shared" si="50"/>
        <v>105.52</v>
      </c>
      <c r="S318" s="735">
        <f t="shared" si="55"/>
        <v>43.7</v>
      </c>
      <c r="T318" s="709">
        <f t="shared" si="50"/>
        <v>105.52</v>
      </c>
      <c r="U318" s="735">
        <f t="shared" si="55"/>
        <v>43.7</v>
      </c>
      <c r="V318" s="709">
        <f t="shared" si="50"/>
        <v>105.52</v>
      </c>
      <c r="W318" s="735">
        <f t="shared" si="55"/>
        <v>43.7</v>
      </c>
      <c r="X318" s="709">
        <f t="shared" si="54"/>
        <v>105.52</v>
      </c>
      <c r="Y318" s="735">
        <f t="shared" si="55"/>
        <v>43.7</v>
      </c>
      <c r="Z318" s="709">
        <f t="shared" si="52"/>
        <v>105.52</v>
      </c>
      <c r="AA318" s="735">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9">
        <f t="shared" si="50"/>
        <v>150.6285</v>
      </c>
      <c r="K319" s="735">
        <f t="shared" si="55"/>
        <v>92.01</v>
      </c>
      <c r="L319" s="709">
        <f t="shared" si="50"/>
        <v>150.6285</v>
      </c>
      <c r="M319" s="735">
        <f t="shared" si="55"/>
        <v>92.01</v>
      </c>
      <c r="N319" s="709">
        <f t="shared" si="50"/>
        <v>150.6285</v>
      </c>
      <c r="O319" s="735">
        <f t="shared" si="55"/>
        <v>92.01</v>
      </c>
      <c r="P319" s="709">
        <f t="shared" si="50"/>
        <v>150.6285</v>
      </c>
      <c r="Q319" s="735">
        <f t="shared" si="55"/>
        <v>92.01</v>
      </c>
      <c r="R319" s="709">
        <f t="shared" si="50"/>
        <v>177.21</v>
      </c>
      <c r="S319" s="735">
        <f t="shared" si="55"/>
        <v>92.01</v>
      </c>
      <c r="T319" s="709">
        <f t="shared" si="50"/>
        <v>177.21</v>
      </c>
      <c r="U319" s="735">
        <f t="shared" si="55"/>
        <v>92.01</v>
      </c>
      <c r="V319" s="709">
        <f t="shared" si="50"/>
        <v>177.21</v>
      </c>
      <c r="W319" s="735">
        <f t="shared" si="55"/>
        <v>92.01</v>
      </c>
      <c r="X319" s="709">
        <f t="shared" si="54"/>
        <v>177.21</v>
      </c>
      <c r="Y319" s="735">
        <f t="shared" si="55"/>
        <v>92.01</v>
      </c>
      <c r="Z319" s="709">
        <f t="shared" si="52"/>
        <v>177.21</v>
      </c>
      <c r="AA319" s="738">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9">
        <f t="shared" si="50"/>
        <v>90.048999999999992</v>
      </c>
      <c r="K320" s="735">
        <f t="shared" si="55"/>
        <v>11.5</v>
      </c>
      <c r="L320" s="709">
        <f t="shared" si="50"/>
        <v>90.048999999999992</v>
      </c>
      <c r="M320" s="735">
        <f t="shared" si="55"/>
        <v>11.5</v>
      </c>
      <c r="N320" s="709">
        <f t="shared" si="50"/>
        <v>90.048999999999992</v>
      </c>
      <c r="O320" s="735">
        <f t="shared" si="55"/>
        <v>11.5</v>
      </c>
      <c r="P320" s="709">
        <f t="shared" si="50"/>
        <v>90.048999999999992</v>
      </c>
      <c r="Q320" s="735">
        <f t="shared" si="55"/>
        <v>11.5</v>
      </c>
      <c r="R320" s="709">
        <f t="shared" si="50"/>
        <v>105.94</v>
      </c>
      <c r="S320" s="735">
        <f t="shared" si="55"/>
        <v>11.5</v>
      </c>
      <c r="T320" s="709">
        <f t="shared" si="50"/>
        <v>105.94</v>
      </c>
      <c r="U320" s="735">
        <f t="shared" si="55"/>
        <v>11.5</v>
      </c>
      <c r="V320" s="709">
        <f t="shared" si="50"/>
        <v>105.94</v>
      </c>
      <c r="W320" s="735">
        <f t="shared" si="55"/>
        <v>11.5</v>
      </c>
      <c r="X320" s="709">
        <f t="shared" si="54"/>
        <v>105.94</v>
      </c>
      <c r="Y320" s="735">
        <f t="shared" si="55"/>
        <v>11.5</v>
      </c>
      <c r="Z320" s="709">
        <f t="shared" si="52"/>
        <v>105.94</v>
      </c>
      <c r="AA320" s="735">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9">
        <f t="shared" si="50"/>
        <v>73.422999999999988</v>
      </c>
      <c r="K321" s="735">
        <f t="shared" si="55"/>
        <v>36.880000000000003</v>
      </c>
      <c r="L321" s="709">
        <f t="shared" si="50"/>
        <v>73.422999999999988</v>
      </c>
      <c r="M321" s="735">
        <f t="shared" si="55"/>
        <v>36.880000000000003</v>
      </c>
      <c r="N321" s="709">
        <f t="shared" si="50"/>
        <v>73.422999999999988</v>
      </c>
      <c r="O321" s="735">
        <f t="shared" si="55"/>
        <v>36.880000000000003</v>
      </c>
      <c r="P321" s="709">
        <f t="shared" si="50"/>
        <v>73.422999999999988</v>
      </c>
      <c r="Q321" s="735">
        <f t="shared" si="55"/>
        <v>36.880000000000003</v>
      </c>
      <c r="R321" s="709">
        <f t="shared" si="50"/>
        <v>86.38</v>
      </c>
      <c r="S321" s="735">
        <f t="shared" si="55"/>
        <v>36.880000000000003</v>
      </c>
      <c r="T321" s="709">
        <f t="shared" si="50"/>
        <v>86.38</v>
      </c>
      <c r="U321" s="735">
        <f t="shared" si="55"/>
        <v>36.880000000000003</v>
      </c>
      <c r="V321" s="709">
        <f t="shared" si="50"/>
        <v>86.38</v>
      </c>
      <c r="W321" s="735">
        <f t="shared" si="55"/>
        <v>36.880000000000003</v>
      </c>
      <c r="X321" s="709">
        <f t="shared" si="54"/>
        <v>86.38</v>
      </c>
      <c r="Y321" s="735">
        <f t="shared" si="55"/>
        <v>36.880000000000003</v>
      </c>
      <c r="Z321" s="709">
        <f t="shared" si="52"/>
        <v>86.38</v>
      </c>
      <c r="AA321" s="735">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9">
        <f t="shared" si="50"/>
        <v>0</v>
      </c>
      <c r="K322" s="735">
        <f t="shared" si="51"/>
        <v>0</v>
      </c>
      <c r="L322" s="709">
        <f t="shared" si="50"/>
        <v>0</v>
      </c>
      <c r="M322" s="735">
        <f t="shared" si="51"/>
        <v>0</v>
      </c>
      <c r="N322" s="709">
        <f t="shared" si="50"/>
        <v>0</v>
      </c>
      <c r="O322" s="735">
        <f t="shared" si="51"/>
        <v>0</v>
      </c>
      <c r="P322" s="709">
        <f t="shared" si="50"/>
        <v>0</v>
      </c>
      <c r="Q322" s="735">
        <f t="shared" si="51"/>
        <v>0</v>
      </c>
      <c r="R322" s="709">
        <f t="shared" si="50"/>
        <v>0</v>
      </c>
      <c r="S322" s="735">
        <f t="shared" si="51"/>
        <v>0</v>
      </c>
      <c r="T322" s="709">
        <f t="shared" si="50"/>
        <v>0</v>
      </c>
      <c r="U322" s="735">
        <f t="shared" si="51"/>
        <v>0</v>
      </c>
      <c r="V322" s="709">
        <f t="shared" si="50"/>
        <v>0</v>
      </c>
      <c r="W322" s="735">
        <f t="shared" si="51"/>
        <v>0</v>
      </c>
      <c r="X322" s="709">
        <f t="shared" si="54"/>
        <v>0</v>
      </c>
      <c r="Y322" s="735">
        <f t="shared" si="51"/>
        <v>0</v>
      </c>
      <c r="Z322" s="709">
        <f t="shared" si="52"/>
        <v>0</v>
      </c>
      <c r="AA322" s="735">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9">
        <f t="shared" si="50"/>
        <v>0</v>
      </c>
      <c r="K323" s="735">
        <f t="shared" si="51"/>
        <v>0</v>
      </c>
      <c r="L323" s="709">
        <f t="shared" si="50"/>
        <v>0</v>
      </c>
      <c r="M323" s="735">
        <f t="shared" si="51"/>
        <v>0</v>
      </c>
      <c r="N323" s="709">
        <f t="shared" si="50"/>
        <v>0</v>
      </c>
      <c r="O323" s="735">
        <f t="shared" si="51"/>
        <v>0</v>
      </c>
      <c r="P323" s="709">
        <f t="shared" si="50"/>
        <v>0</v>
      </c>
      <c r="Q323" s="735">
        <f t="shared" si="51"/>
        <v>0</v>
      </c>
      <c r="R323" s="709">
        <f t="shared" si="50"/>
        <v>0</v>
      </c>
      <c r="S323" s="735">
        <f t="shared" si="51"/>
        <v>0</v>
      </c>
      <c r="T323" s="709">
        <f t="shared" si="50"/>
        <v>0</v>
      </c>
      <c r="U323" s="735">
        <f t="shared" si="51"/>
        <v>0</v>
      </c>
      <c r="V323" s="709">
        <f t="shared" si="50"/>
        <v>0</v>
      </c>
      <c r="W323" s="735">
        <f t="shared" si="51"/>
        <v>0</v>
      </c>
      <c r="X323" s="709">
        <f t="shared" si="54"/>
        <v>0</v>
      </c>
      <c r="Y323" s="735">
        <f t="shared" si="51"/>
        <v>0</v>
      </c>
      <c r="Z323" s="709">
        <f t="shared" si="52"/>
        <v>0</v>
      </c>
      <c r="AA323" s="735">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9">
        <f t="shared" si="50"/>
        <v>0</v>
      </c>
      <c r="K324" s="735">
        <f t="shared" si="51"/>
        <v>0</v>
      </c>
      <c r="L324" s="709">
        <f t="shared" si="50"/>
        <v>0</v>
      </c>
      <c r="M324" s="735">
        <f t="shared" si="51"/>
        <v>0</v>
      </c>
      <c r="N324" s="709">
        <f t="shared" si="50"/>
        <v>0</v>
      </c>
      <c r="O324" s="735">
        <f t="shared" si="51"/>
        <v>0</v>
      </c>
      <c r="P324" s="709">
        <f t="shared" si="50"/>
        <v>0</v>
      </c>
      <c r="Q324" s="735">
        <f t="shared" si="51"/>
        <v>0</v>
      </c>
      <c r="R324" s="709">
        <f t="shared" si="50"/>
        <v>0</v>
      </c>
      <c r="S324" s="735">
        <f t="shared" si="51"/>
        <v>0</v>
      </c>
      <c r="T324" s="709">
        <f t="shared" si="50"/>
        <v>0</v>
      </c>
      <c r="U324" s="735">
        <f t="shared" si="51"/>
        <v>0</v>
      </c>
      <c r="V324" s="709">
        <f t="shared" si="50"/>
        <v>0</v>
      </c>
      <c r="W324" s="735">
        <f t="shared" si="51"/>
        <v>0</v>
      </c>
      <c r="X324" s="709">
        <f t="shared" si="54"/>
        <v>0</v>
      </c>
      <c r="Y324" s="735">
        <f t="shared" si="51"/>
        <v>0</v>
      </c>
      <c r="Z324" s="709">
        <f t="shared" si="52"/>
        <v>0</v>
      </c>
      <c r="AA324" s="735">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9">
        <f t="shared" si="50"/>
        <v>0</v>
      </c>
      <c r="K325" s="735">
        <f t="shared" si="51"/>
        <v>0</v>
      </c>
      <c r="L325" s="709">
        <f t="shared" si="50"/>
        <v>0</v>
      </c>
      <c r="M325" s="735">
        <f t="shared" si="51"/>
        <v>0</v>
      </c>
      <c r="N325" s="709">
        <f t="shared" si="50"/>
        <v>0</v>
      </c>
      <c r="O325" s="735">
        <f t="shared" si="51"/>
        <v>0</v>
      </c>
      <c r="P325" s="709">
        <f t="shared" si="50"/>
        <v>0</v>
      </c>
      <c r="Q325" s="735">
        <f t="shared" si="51"/>
        <v>0</v>
      </c>
      <c r="R325" s="709">
        <f t="shared" si="50"/>
        <v>0</v>
      </c>
      <c r="S325" s="735">
        <f t="shared" si="51"/>
        <v>0</v>
      </c>
      <c r="T325" s="709">
        <f t="shared" si="50"/>
        <v>0</v>
      </c>
      <c r="U325" s="735">
        <f t="shared" si="51"/>
        <v>0</v>
      </c>
      <c r="V325" s="709">
        <f t="shared" si="50"/>
        <v>0</v>
      </c>
      <c r="W325" s="735">
        <f t="shared" si="51"/>
        <v>0</v>
      </c>
      <c r="X325" s="709">
        <f t="shared" si="54"/>
        <v>0</v>
      </c>
      <c r="Y325" s="735">
        <f t="shared" si="51"/>
        <v>0</v>
      </c>
      <c r="Z325" s="709">
        <f t="shared" si="52"/>
        <v>0</v>
      </c>
      <c r="AA325" s="735">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9">
        <f t="shared" si="50"/>
        <v>0</v>
      </c>
      <c r="K326" s="735">
        <f t="shared" si="51"/>
        <v>0</v>
      </c>
      <c r="L326" s="709">
        <f t="shared" si="50"/>
        <v>0</v>
      </c>
      <c r="M326" s="735">
        <f t="shared" si="51"/>
        <v>0</v>
      </c>
      <c r="N326" s="709">
        <f t="shared" si="50"/>
        <v>0</v>
      </c>
      <c r="O326" s="735">
        <f t="shared" si="51"/>
        <v>0</v>
      </c>
      <c r="P326" s="709">
        <f t="shared" si="50"/>
        <v>0</v>
      </c>
      <c r="Q326" s="735">
        <f t="shared" si="51"/>
        <v>0</v>
      </c>
      <c r="R326" s="709">
        <f t="shared" si="50"/>
        <v>0</v>
      </c>
      <c r="S326" s="735">
        <f t="shared" si="51"/>
        <v>0</v>
      </c>
      <c r="T326" s="709">
        <f t="shared" si="50"/>
        <v>0</v>
      </c>
      <c r="U326" s="735">
        <f t="shared" si="51"/>
        <v>0</v>
      </c>
      <c r="V326" s="709">
        <f t="shared" si="50"/>
        <v>0</v>
      </c>
      <c r="W326" s="735">
        <f t="shared" si="51"/>
        <v>0</v>
      </c>
      <c r="X326" s="709">
        <f t="shared" si="54"/>
        <v>0</v>
      </c>
      <c r="Y326" s="735">
        <f t="shared" si="51"/>
        <v>0</v>
      </c>
      <c r="Z326" s="709">
        <f t="shared" si="52"/>
        <v>0</v>
      </c>
      <c r="AA326" s="735">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9">
        <f t="shared" si="50"/>
        <v>0</v>
      </c>
      <c r="K327" s="735">
        <f t="shared" si="51"/>
        <v>0</v>
      </c>
      <c r="L327" s="709">
        <f t="shared" si="50"/>
        <v>0</v>
      </c>
      <c r="M327" s="735">
        <f t="shared" si="51"/>
        <v>0</v>
      </c>
      <c r="N327" s="709">
        <f t="shared" si="50"/>
        <v>0</v>
      </c>
      <c r="O327" s="735">
        <f t="shared" si="51"/>
        <v>0</v>
      </c>
      <c r="P327" s="709">
        <f t="shared" si="50"/>
        <v>0</v>
      </c>
      <c r="Q327" s="735">
        <f t="shared" si="51"/>
        <v>0</v>
      </c>
      <c r="R327" s="709">
        <f t="shared" si="50"/>
        <v>0</v>
      </c>
      <c r="S327" s="735">
        <f t="shared" si="51"/>
        <v>0</v>
      </c>
      <c r="T327" s="709">
        <f t="shared" si="50"/>
        <v>0</v>
      </c>
      <c r="U327" s="735">
        <f t="shared" si="51"/>
        <v>0</v>
      </c>
      <c r="V327" s="709">
        <f t="shared" si="50"/>
        <v>0</v>
      </c>
      <c r="W327" s="735">
        <f t="shared" si="51"/>
        <v>0</v>
      </c>
      <c r="X327" s="709">
        <f t="shared" si="54"/>
        <v>0</v>
      </c>
      <c r="Y327" s="735">
        <f t="shared" si="51"/>
        <v>0</v>
      </c>
      <c r="Z327" s="709">
        <f t="shared" si="52"/>
        <v>0</v>
      </c>
      <c r="AA327" s="735">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9">
        <f t="shared" si="50"/>
        <v>0</v>
      </c>
      <c r="K328" s="735">
        <f t="shared" si="51"/>
        <v>0</v>
      </c>
      <c r="L328" s="709">
        <f t="shared" si="50"/>
        <v>0</v>
      </c>
      <c r="M328" s="735">
        <f t="shared" si="51"/>
        <v>0</v>
      </c>
      <c r="N328" s="709">
        <f t="shared" si="50"/>
        <v>0</v>
      </c>
      <c r="O328" s="735">
        <f t="shared" si="51"/>
        <v>0</v>
      </c>
      <c r="P328" s="709">
        <f t="shared" si="50"/>
        <v>0</v>
      </c>
      <c r="Q328" s="735">
        <f t="shared" si="51"/>
        <v>0</v>
      </c>
      <c r="R328" s="709">
        <f t="shared" si="50"/>
        <v>0</v>
      </c>
      <c r="S328" s="735">
        <f t="shared" si="51"/>
        <v>0</v>
      </c>
      <c r="T328" s="709">
        <f t="shared" si="50"/>
        <v>0</v>
      </c>
      <c r="U328" s="735">
        <f t="shared" si="51"/>
        <v>0</v>
      </c>
      <c r="V328" s="709">
        <f t="shared" si="50"/>
        <v>0</v>
      </c>
      <c r="W328" s="735">
        <f t="shared" si="51"/>
        <v>0</v>
      </c>
      <c r="X328" s="709">
        <f t="shared" si="54"/>
        <v>0</v>
      </c>
      <c r="Y328" s="735">
        <f t="shared" si="51"/>
        <v>0</v>
      </c>
      <c r="Z328" s="709">
        <f t="shared" si="52"/>
        <v>0</v>
      </c>
      <c r="AA328" s="735">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9">
        <f t="shared" si="50"/>
        <v>0</v>
      </c>
      <c r="K329" s="735">
        <f t="shared" si="51"/>
        <v>0</v>
      </c>
      <c r="L329" s="709">
        <f t="shared" si="50"/>
        <v>0</v>
      </c>
      <c r="M329" s="735">
        <f t="shared" si="51"/>
        <v>0</v>
      </c>
      <c r="N329" s="709">
        <f t="shared" si="50"/>
        <v>0</v>
      </c>
      <c r="O329" s="735">
        <f t="shared" si="51"/>
        <v>0</v>
      </c>
      <c r="P329" s="709">
        <f t="shared" si="50"/>
        <v>0</v>
      </c>
      <c r="Q329" s="735">
        <f t="shared" si="51"/>
        <v>0</v>
      </c>
      <c r="R329" s="709">
        <f t="shared" si="50"/>
        <v>0</v>
      </c>
      <c r="S329" s="735">
        <f t="shared" si="51"/>
        <v>0</v>
      </c>
      <c r="T329" s="709">
        <f t="shared" si="50"/>
        <v>0</v>
      </c>
      <c r="U329" s="735">
        <f t="shared" si="51"/>
        <v>0</v>
      </c>
      <c r="V329" s="709">
        <f t="shared" si="50"/>
        <v>0</v>
      </c>
      <c r="W329" s="735">
        <f t="shared" si="51"/>
        <v>0</v>
      </c>
      <c r="X329" s="709">
        <f t="shared" si="54"/>
        <v>0</v>
      </c>
      <c r="Y329" s="735">
        <f t="shared" si="51"/>
        <v>0</v>
      </c>
      <c r="Z329" s="709">
        <f t="shared" si="52"/>
        <v>0</v>
      </c>
      <c r="AA329" s="735">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9">
        <f t="shared" si="50"/>
        <v>0</v>
      </c>
      <c r="K330" s="735">
        <f t="shared" si="51"/>
        <v>0</v>
      </c>
      <c r="L330" s="709">
        <f t="shared" si="50"/>
        <v>0</v>
      </c>
      <c r="M330" s="735">
        <f t="shared" si="51"/>
        <v>0</v>
      </c>
      <c r="N330" s="709">
        <f t="shared" si="50"/>
        <v>0</v>
      </c>
      <c r="O330" s="735">
        <f t="shared" si="51"/>
        <v>0</v>
      </c>
      <c r="P330" s="709">
        <f t="shared" si="50"/>
        <v>0</v>
      </c>
      <c r="Q330" s="735">
        <f t="shared" si="51"/>
        <v>0</v>
      </c>
      <c r="R330" s="709">
        <f t="shared" si="50"/>
        <v>0</v>
      </c>
      <c r="S330" s="735">
        <f t="shared" si="51"/>
        <v>0</v>
      </c>
      <c r="T330" s="709">
        <f t="shared" si="50"/>
        <v>0</v>
      </c>
      <c r="U330" s="735">
        <f t="shared" si="51"/>
        <v>0</v>
      </c>
      <c r="V330" s="709">
        <f t="shared" si="50"/>
        <v>0</v>
      </c>
      <c r="W330" s="735">
        <f t="shared" si="51"/>
        <v>0</v>
      </c>
      <c r="X330" s="709">
        <f t="shared" si="54"/>
        <v>0</v>
      </c>
      <c r="Y330" s="735">
        <f t="shared" si="51"/>
        <v>0</v>
      </c>
      <c r="Z330" s="709">
        <f t="shared" si="52"/>
        <v>0</v>
      </c>
      <c r="AA330" s="735">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9">
        <f t="shared" si="50"/>
        <v>0</v>
      </c>
      <c r="K331" s="735">
        <f t="shared" si="51"/>
        <v>0</v>
      </c>
      <c r="L331" s="709">
        <f t="shared" si="50"/>
        <v>0</v>
      </c>
      <c r="M331" s="735">
        <f t="shared" si="51"/>
        <v>0</v>
      </c>
      <c r="N331" s="709">
        <f t="shared" si="50"/>
        <v>0</v>
      </c>
      <c r="O331" s="735">
        <f t="shared" si="51"/>
        <v>0</v>
      </c>
      <c r="P331" s="709">
        <f t="shared" si="50"/>
        <v>0</v>
      </c>
      <c r="Q331" s="735">
        <f t="shared" si="51"/>
        <v>0</v>
      </c>
      <c r="R331" s="709">
        <f t="shared" si="50"/>
        <v>0</v>
      </c>
      <c r="S331" s="735">
        <f t="shared" si="51"/>
        <v>0</v>
      </c>
      <c r="T331" s="709">
        <f t="shared" si="50"/>
        <v>0</v>
      </c>
      <c r="U331" s="735">
        <f t="shared" si="51"/>
        <v>0</v>
      </c>
      <c r="V331" s="709">
        <f t="shared" si="50"/>
        <v>0</v>
      </c>
      <c r="W331" s="735">
        <f t="shared" si="51"/>
        <v>0</v>
      </c>
      <c r="X331" s="709">
        <f t="shared" si="54"/>
        <v>0</v>
      </c>
      <c r="Y331" s="735">
        <f t="shared" si="51"/>
        <v>0</v>
      </c>
      <c r="Z331" s="709">
        <f t="shared" si="52"/>
        <v>0</v>
      </c>
      <c r="AA331" s="735">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9">
        <f t="shared" si="50"/>
        <v>0</v>
      </c>
      <c r="K332" s="735">
        <f t="shared" si="51"/>
        <v>0</v>
      </c>
      <c r="L332" s="709">
        <f t="shared" si="50"/>
        <v>0</v>
      </c>
      <c r="M332" s="735">
        <f t="shared" si="51"/>
        <v>0</v>
      </c>
      <c r="N332" s="709">
        <f t="shared" si="50"/>
        <v>0</v>
      </c>
      <c r="O332" s="735">
        <f t="shared" si="51"/>
        <v>0</v>
      </c>
      <c r="P332" s="709">
        <f t="shared" si="50"/>
        <v>0</v>
      </c>
      <c r="Q332" s="735">
        <f t="shared" si="51"/>
        <v>0</v>
      </c>
      <c r="R332" s="709">
        <f t="shared" si="50"/>
        <v>0</v>
      </c>
      <c r="S332" s="735">
        <f t="shared" si="51"/>
        <v>0</v>
      </c>
      <c r="T332" s="709">
        <f t="shared" si="50"/>
        <v>0</v>
      </c>
      <c r="U332" s="735">
        <f t="shared" si="51"/>
        <v>0</v>
      </c>
      <c r="V332" s="709">
        <f t="shared" si="50"/>
        <v>0</v>
      </c>
      <c r="W332" s="735">
        <f t="shared" si="51"/>
        <v>0</v>
      </c>
      <c r="X332" s="709">
        <f t="shared" si="54"/>
        <v>0</v>
      </c>
      <c r="Y332" s="735">
        <f t="shared" si="51"/>
        <v>0</v>
      </c>
      <c r="Z332" s="709">
        <f t="shared" si="52"/>
        <v>0</v>
      </c>
      <c r="AA332" s="735">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9">
        <f t="shared" si="50"/>
        <v>0</v>
      </c>
      <c r="K333" s="735">
        <f t="shared" si="51"/>
        <v>0</v>
      </c>
      <c r="L333" s="709">
        <f t="shared" si="50"/>
        <v>0</v>
      </c>
      <c r="M333" s="735">
        <f t="shared" si="51"/>
        <v>0</v>
      </c>
      <c r="N333" s="709">
        <f t="shared" si="50"/>
        <v>0</v>
      </c>
      <c r="O333" s="735">
        <f t="shared" si="51"/>
        <v>0</v>
      </c>
      <c r="P333" s="709">
        <f t="shared" si="50"/>
        <v>0</v>
      </c>
      <c r="Q333" s="735">
        <f t="shared" si="51"/>
        <v>0</v>
      </c>
      <c r="R333" s="709">
        <f t="shared" si="50"/>
        <v>0</v>
      </c>
      <c r="S333" s="735">
        <f t="shared" si="51"/>
        <v>0</v>
      </c>
      <c r="T333" s="709">
        <f t="shared" si="50"/>
        <v>0</v>
      </c>
      <c r="U333" s="735">
        <f t="shared" si="51"/>
        <v>0</v>
      </c>
      <c r="V333" s="709">
        <f t="shared" si="50"/>
        <v>0</v>
      </c>
      <c r="W333" s="735">
        <f t="shared" si="51"/>
        <v>0</v>
      </c>
      <c r="X333" s="709">
        <f t="shared" si="54"/>
        <v>0</v>
      </c>
      <c r="Y333" s="735">
        <f t="shared" si="51"/>
        <v>0</v>
      </c>
      <c r="Z333" s="709">
        <f t="shared" si="52"/>
        <v>0</v>
      </c>
      <c r="AA333" s="735">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9">
        <f t="shared" si="50"/>
        <v>0</v>
      </c>
      <c r="K334" s="735">
        <f t="shared" si="51"/>
        <v>0</v>
      </c>
      <c r="L334" s="709">
        <f t="shared" si="50"/>
        <v>0</v>
      </c>
      <c r="M334" s="735">
        <f t="shared" si="51"/>
        <v>0</v>
      </c>
      <c r="N334" s="709">
        <f t="shared" si="50"/>
        <v>0</v>
      </c>
      <c r="O334" s="735">
        <f t="shared" si="51"/>
        <v>0</v>
      </c>
      <c r="P334" s="709">
        <f t="shared" si="50"/>
        <v>0</v>
      </c>
      <c r="Q334" s="735">
        <f t="shared" si="51"/>
        <v>0</v>
      </c>
      <c r="R334" s="709">
        <f t="shared" si="50"/>
        <v>0</v>
      </c>
      <c r="S334" s="735">
        <f t="shared" si="51"/>
        <v>0</v>
      </c>
      <c r="T334" s="709">
        <f t="shared" si="50"/>
        <v>0</v>
      </c>
      <c r="U334" s="735">
        <f t="shared" si="51"/>
        <v>0</v>
      </c>
      <c r="V334" s="709">
        <f t="shared" si="50"/>
        <v>0</v>
      </c>
      <c r="W334" s="735">
        <f t="shared" si="51"/>
        <v>0</v>
      </c>
      <c r="X334" s="709">
        <f t="shared" si="54"/>
        <v>0</v>
      </c>
      <c r="Y334" s="735">
        <f t="shared" ref="Y334" si="56">$I334</f>
        <v>0</v>
      </c>
      <c r="Z334" s="709">
        <f t="shared" si="52"/>
        <v>0</v>
      </c>
      <c r="AA334" s="735">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812</v>
      </c>
      <c r="I336" t="s">
        <v>1139</v>
      </c>
      <c r="J336" t="s">
        <v>406</v>
      </c>
      <c r="K336" t="s">
        <v>802</v>
      </c>
      <c r="L336" t="s">
        <v>803</v>
      </c>
      <c r="M336" t="s">
        <v>804</v>
      </c>
      <c r="N336" t="s">
        <v>805</v>
      </c>
      <c r="O336" t="s">
        <v>806</v>
      </c>
      <c r="P336" t="s">
        <v>807</v>
      </c>
      <c r="Q336" t="s">
        <v>808</v>
      </c>
      <c r="R336" t="s">
        <v>809</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1132</v>
      </c>
      <c r="J337" s="751">
        <v>2</v>
      </c>
      <c r="K337" s="751">
        <v>2</v>
      </c>
      <c r="L337" s="751">
        <v>2</v>
      </c>
      <c r="M337" s="751">
        <v>2</v>
      </c>
      <c r="N337" s="751">
        <v>1</v>
      </c>
      <c r="O337" s="751">
        <v>1</v>
      </c>
      <c r="P337" s="751">
        <v>1</v>
      </c>
      <c r="Q337" s="751">
        <v>1</v>
      </c>
      <c r="R337" s="751">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1133</v>
      </c>
      <c r="J338" s="751">
        <v>1</v>
      </c>
      <c r="K338" s="751">
        <v>1</v>
      </c>
      <c r="L338" s="751">
        <v>1</v>
      </c>
      <c r="M338" s="751">
        <v>1</v>
      </c>
      <c r="N338" s="751">
        <v>1</v>
      </c>
      <c r="O338" s="751">
        <v>1</v>
      </c>
      <c r="P338" s="751">
        <v>1</v>
      </c>
      <c r="Q338" s="751">
        <v>1</v>
      </c>
      <c r="R338" s="751">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1134</v>
      </c>
      <c r="J339" s="751">
        <v>1</v>
      </c>
      <c r="K339" s="751">
        <v>1</v>
      </c>
      <c r="L339" s="751">
        <v>1</v>
      </c>
      <c r="M339" s="751">
        <v>1</v>
      </c>
      <c r="N339" s="751">
        <v>1</v>
      </c>
      <c r="O339" s="751">
        <v>1</v>
      </c>
      <c r="P339" s="751">
        <v>1</v>
      </c>
      <c r="Q339" s="751">
        <v>1</v>
      </c>
      <c r="R339" s="751">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1072</v>
      </c>
      <c r="J340" s="751">
        <v>1</v>
      </c>
      <c r="K340" s="751">
        <v>1</v>
      </c>
      <c r="L340" s="751">
        <v>1</v>
      </c>
      <c r="M340" s="751">
        <v>1</v>
      </c>
      <c r="N340" s="751">
        <v>1</v>
      </c>
      <c r="O340" s="751">
        <v>1</v>
      </c>
      <c r="P340" s="751">
        <v>1</v>
      </c>
      <c r="Q340" s="751">
        <v>1</v>
      </c>
      <c r="R340" s="751">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816</v>
      </c>
      <c r="H342" t="s">
        <v>833</v>
      </c>
      <c r="I342" t="s">
        <v>833</v>
      </c>
      <c r="J342" t="s">
        <v>833</v>
      </c>
      <c r="K342" t="s">
        <v>833</v>
      </c>
      <c r="L342" t="s">
        <v>406</v>
      </c>
      <c r="M342" t="s">
        <v>406</v>
      </c>
      <c r="N342" t="s">
        <v>406</v>
      </c>
      <c r="O342" t="s">
        <v>406</v>
      </c>
      <c r="P342" t="s">
        <v>802</v>
      </c>
      <c r="Q342" t="s">
        <v>802</v>
      </c>
      <c r="R342" t="s">
        <v>802</v>
      </c>
      <c r="S342" t="s">
        <v>802</v>
      </c>
      <c r="T342" t="s">
        <v>803</v>
      </c>
      <c r="U342" t="s">
        <v>803</v>
      </c>
      <c r="V342" t="s">
        <v>803</v>
      </c>
      <c r="W342" t="s">
        <v>803</v>
      </c>
      <c r="X342" t="s">
        <v>804</v>
      </c>
      <c r="Y342" t="s">
        <v>804</v>
      </c>
      <c r="Z342" t="s">
        <v>804</v>
      </c>
      <c r="AA342" t="s">
        <v>804</v>
      </c>
      <c r="AB342" t="s">
        <v>805</v>
      </c>
      <c r="AC342" t="s">
        <v>805</v>
      </c>
      <c r="AD342" t="s">
        <v>805</v>
      </c>
      <c r="AE342" t="s">
        <v>805</v>
      </c>
      <c r="AF342" t="s">
        <v>806</v>
      </c>
      <c r="AG342" t="s">
        <v>806</v>
      </c>
      <c r="AH342" t="s">
        <v>806</v>
      </c>
      <c r="AI342" t="s">
        <v>806</v>
      </c>
      <c r="AJ342" t="s">
        <v>807</v>
      </c>
      <c r="AK342" t="s">
        <v>807</v>
      </c>
      <c r="AL342" t="s">
        <v>807</v>
      </c>
      <c r="AM342" t="s">
        <v>807</v>
      </c>
      <c r="AN342" t="s">
        <v>808</v>
      </c>
      <c r="AO342" t="s">
        <v>808</v>
      </c>
      <c r="AP342" t="s">
        <v>808</v>
      </c>
      <c r="AQ342" t="s">
        <v>808</v>
      </c>
      <c r="AR342" t="s">
        <v>809</v>
      </c>
      <c r="AS342" t="s">
        <v>809</v>
      </c>
      <c r="AT342" t="s">
        <v>809</v>
      </c>
      <c r="AU342" t="s">
        <v>809</v>
      </c>
      <c r="AV342" s="196"/>
      <c r="AW342" s="196"/>
      <c r="AX342" s="17"/>
      <c r="AY342" s="9"/>
      <c r="AZ342" s="9"/>
      <c r="BA342" s="9"/>
    </row>
    <row r="343" spans="1:53" ht="15" outlineLevel="1" x14ac:dyDescent="0.25">
      <c r="A343" s="7"/>
      <c r="B343" s="8"/>
      <c r="C343" s="18"/>
      <c r="D343" s="18"/>
      <c r="E343" s="18"/>
      <c r="F343" s="27"/>
      <c r="G343" s="27" t="s">
        <v>815</v>
      </c>
      <c r="H343" t="s">
        <v>1132</v>
      </c>
      <c r="I343" t="s">
        <v>1133</v>
      </c>
      <c r="J343" t="s">
        <v>1134</v>
      </c>
      <c r="K343" t="s">
        <v>1072</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2" cm="1">
        <f t="array" ref="L344">INDEX($H344:$K344,0,MATCH(L$343,$H$343:$K$343,0))*INDEX($J$337:$R$340,MATCH(L$343,$I$337:$I$340,0),MATCH(L$342,$J$336:$R$336,0))</f>
        <v>0</v>
      </c>
      <c r="M344" s="752" cm="1">
        <f t="array" ref="M344">INDEX($H344:$K344,0,MATCH(M$343,$H$343:$K$343,0))*INDEX($J$337:$R$340,MATCH(M$343,$I$337:$I$340,0),MATCH(M$342,$J$336:$R$336,0))</f>
        <v>0</v>
      </c>
      <c r="N344" s="752" cm="1">
        <f t="array" ref="N344">INDEX($H344:$K344,0,MATCH(N$343,$H$343:$K$343,0))*INDEX($J$337:$R$340,MATCH(N$343,$I$337:$I$340,0),MATCH(N$342,$J$336:$R$336,0))</f>
        <v>0</v>
      </c>
      <c r="O344" s="752" cm="1">
        <f t="array" ref="O344">INDEX($H344:$K344,0,MATCH(O$343,$H$343:$K$343,0))*INDEX($J$337:$R$340,MATCH(O$343,$I$337:$I$340,0),MATCH(O$342,$J$336:$R$336,0))</f>
        <v>0</v>
      </c>
      <c r="P344" s="752" cm="1">
        <f t="array" ref="P344">INDEX($H344:$K344,0,MATCH(P$343,$H$343:$K$343,0))*INDEX($J$337:$R$340,MATCH(P$343,$I$337:$I$340,0),MATCH(P$342,$J$336:$R$336,0))</f>
        <v>0</v>
      </c>
      <c r="Q344" s="752" cm="1">
        <f t="array" ref="Q344">INDEX($H344:$K344,0,MATCH(Q$343,$H$343:$K$343,0))*INDEX($J$337:$R$340,MATCH(Q$343,$I$337:$I$340,0),MATCH(Q$342,$J$336:$R$336,0))</f>
        <v>0</v>
      </c>
      <c r="R344" s="752" cm="1">
        <f t="array" ref="R344">INDEX($H344:$K344,0,MATCH(R$343,$H$343:$K$343,0))*INDEX($J$337:$R$340,MATCH(R$343,$I$337:$I$340,0),MATCH(R$342,$J$336:$R$336,0))</f>
        <v>0</v>
      </c>
      <c r="S344" s="752" cm="1">
        <f t="array" ref="S344">INDEX($H344:$K344,0,MATCH(S$343,$H$343:$K$343,0))*INDEX($J$337:$R$340,MATCH(S$343,$I$337:$I$340,0),MATCH(S$342,$J$336:$R$336,0))</f>
        <v>0</v>
      </c>
      <c r="T344" s="752" cm="1">
        <f t="array" ref="T344">INDEX($H344:$K344,0,MATCH(T$343,$H$343:$K$343,0))*INDEX($J$337:$R$340,MATCH(T$343,$I$337:$I$340,0),MATCH(T$342,$J$336:$R$336,0))</f>
        <v>0</v>
      </c>
      <c r="U344" s="752" cm="1">
        <f t="array" ref="U344">INDEX($H344:$K344,0,MATCH(U$343,$H$343:$K$343,0))*INDEX($J$337:$R$340,MATCH(U$343,$I$337:$I$340,0),MATCH(U$342,$J$336:$R$336,0))</f>
        <v>0</v>
      </c>
      <c r="V344" s="752" cm="1">
        <f t="array" ref="V344">INDEX($H344:$K344,0,MATCH(V$343,$H$343:$K$343,0))*INDEX($J$337:$R$340,MATCH(V$343,$I$337:$I$340,0),MATCH(V$342,$J$336:$R$336,0))</f>
        <v>0</v>
      </c>
      <c r="W344" s="752" cm="1">
        <f t="array" ref="W344">INDEX($H344:$K344,0,MATCH(W$343,$H$343:$K$343,0))*INDEX($J$337:$R$340,MATCH(W$343,$I$337:$I$340,0),MATCH(W$342,$J$336:$R$336,0))</f>
        <v>0</v>
      </c>
      <c r="X344" s="752" cm="1">
        <f t="array" ref="X344">INDEX($H344:$K344,0,MATCH(X$343,$H$343:$K$343,0))*INDEX($J$337:$R$340,MATCH(X$343,$I$337:$I$340,0),MATCH(X$342,$J$336:$R$336,0))</f>
        <v>0</v>
      </c>
      <c r="Y344" s="752" cm="1">
        <f t="array" ref="Y344">INDEX($H344:$K344,0,MATCH(Y$343,$H$343:$K$343,0))*INDEX($J$337:$R$340,MATCH(Y$343,$I$337:$I$340,0),MATCH(Y$342,$J$336:$R$336,0))</f>
        <v>0</v>
      </c>
      <c r="Z344" s="752" cm="1">
        <f t="array" ref="Z344">INDEX($H344:$K344,0,MATCH(Z$343,$H$343:$K$343,0))*INDEX($J$337:$R$340,MATCH(Z$343,$I$337:$I$340,0),MATCH(Z$342,$J$336:$R$336,0))</f>
        <v>0</v>
      </c>
      <c r="AA344" s="752" cm="1">
        <f t="array" ref="AA344">INDEX($H344:$K344,0,MATCH(AA$343,$H$343:$K$343,0))*INDEX($J$337:$R$340,MATCH(AA$343,$I$337:$I$340,0),MATCH(AA$342,$J$336:$R$336,0))</f>
        <v>0</v>
      </c>
      <c r="AB344" s="752" cm="1">
        <f t="array" ref="AB344">INDEX($H344:$K344,0,MATCH(AB$343,$H$343:$K$343,0))*INDEX($J$337:$R$340,MATCH(AB$343,$I$337:$I$340,0),MATCH(AB$342,$J$336:$R$336,0))</f>
        <v>0</v>
      </c>
      <c r="AC344" s="752" cm="1">
        <f t="array" ref="AC344">INDEX($H344:$K344,0,MATCH(AC$343,$H$343:$K$343,0))*INDEX($J$337:$R$340,MATCH(AC$343,$I$337:$I$340,0),MATCH(AC$342,$J$336:$R$336,0))</f>
        <v>0</v>
      </c>
      <c r="AD344" s="752" cm="1">
        <f t="array" ref="AD344">INDEX($H344:$K344,0,MATCH(AD$343,$H$343:$K$343,0))*INDEX($J$337:$R$340,MATCH(AD$343,$I$337:$I$340,0),MATCH(AD$342,$J$336:$R$336,0))</f>
        <v>0</v>
      </c>
      <c r="AE344" s="752" cm="1">
        <f t="array" ref="AE344">INDEX($H344:$K344,0,MATCH(AE$343,$H$343:$K$343,0))*INDEX($J$337:$R$340,MATCH(AE$343,$I$337:$I$340,0),MATCH(AE$342,$J$336:$R$336,0))</f>
        <v>0</v>
      </c>
      <c r="AF344" s="752" cm="1">
        <f t="array" ref="AF344">INDEX($H344:$K344,0,MATCH(AF$343,$H$343:$K$343,0))*INDEX($J$337:$R$340,MATCH(AF$343,$I$337:$I$340,0),MATCH(AF$342,$J$336:$R$336,0))</f>
        <v>0</v>
      </c>
      <c r="AG344" s="752" cm="1">
        <f t="array" ref="AG344">INDEX($H344:$K344,0,MATCH(AG$343,$H$343:$K$343,0))*INDEX($J$337:$R$340,MATCH(AG$343,$I$337:$I$340,0),MATCH(AG$342,$J$336:$R$336,0))</f>
        <v>0</v>
      </c>
      <c r="AH344" s="752" cm="1">
        <f t="array" ref="AH344">INDEX($H344:$K344,0,MATCH(AH$343,$H$343:$K$343,0))*INDEX($J$337:$R$340,MATCH(AH$343,$I$337:$I$340,0),MATCH(AH$342,$J$336:$R$336,0))</f>
        <v>0</v>
      </c>
      <c r="AI344" s="752" cm="1">
        <f t="array" ref="AI344">INDEX($H344:$K344,0,MATCH(AI$343,$H$343:$K$343,0))*INDEX($J$337:$R$340,MATCH(AI$343,$I$337:$I$340,0),MATCH(AI$342,$J$336:$R$336,0))</f>
        <v>0</v>
      </c>
      <c r="AJ344" s="752" cm="1">
        <f t="array" ref="AJ344">INDEX($H344:$K344,0,MATCH(AJ$343,$H$343:$K$343,0))*INDEX($J$337:$R$340,MATCH(AJ$343,$I$337:$I$340,0),MATCH(AJ$342,$J$336:$R$336,0))</f>
        <v>0</v>
      </c>
      <c r="AK344" s="752" cm="1">
        <f t="array" ref="AK344">INDEX($H344:$K344,0,MATCH(AK$343,$H$343:$K$343,0))*INDEX($J$337:$R$340,MATCH(AK$343,$I$337:$I$340,0),MATCH(AK$342,$J$336:$R$336,0))</f>
        <v>0</v>
      </c>
      <c r="AL344" s="752" cm="1">
        <f t="array" ref="AL344">INDEX($H344:$K344,0,MATCH(AL$343,$H$343:$K$343,0))*INDEX($J$337:$R$340,MATCH(AL$343,$I$337:$I$340,0),MATCH(AL$342,$J$336:$R$336,0))</f>
        <v>0</v>
      </c>
      <c r="AM344" s="752" cm="1">
        <f t="array" ref="AM344">INDEX($H344:$K344,0,MATCH(AM$343,$H$343:$K$343,0))*INDEX($J$337:$R$340,MATCH(AM$343,$I$337:$I$340,0),MATCH(AM$342,$J$336:$R$336,0))</f>
        <v>0</v>
      </c>
      <c r="AN344" s="752" cm="1">
        <f t="array" ref="AN344">INDEX($H344:$K344,0,MATCH(AN$343,$H$343:$K$343,0))*INDEX($J$337:$R$340,MATCH(AN$343,$I$337:$I$340,0),MATCH(AN$342,$J$336:$R$336,0))</f>
        <v>0</v>
      </c>
      <c r="AO344" s="752" cm="1">
        <f t="array" ref="AO344">INDEX($H344:$K344,0,MATCH(AO$343,$H$343:$K$343,0))*INDEX($J$337:$R$340,MATCH(AO$343,$I$337:$I$340,0),MATCH(AO$342,$J$336:$R$336,0))</f>
        <v>0</v>
      </c>
      <c r="AP344" s="752" cm="1">
        <f t="array" ref="AP344">INDEX($H344:$K344,0,MATCH(AP$343,$H$343:$K$343,0))*INDEX($J$337:$R$340,MATCH(AP$343,$I$337:$I$340,0),MATCH(AP$342,$J$336:$R$336,0))</f>
        <v>0</v>
      </c>
      <c r="AQ344" s="752" cm="1">
        <f t="array" ref="AQ344">INDEX($H344:$K344,0,MATCH(AQ$343,$H$343:$K$343,0))*INDEX($J$337:$R$340,MATCH(AQ$343,$I$337:$I$340,0),MATCH(AQ$342,$J$336:$R$336,0))</f>
        <v>0</v>
      </c>
      <c r="AR344" s="752" cm="1">
        <f t="array" ref="AR344">INDEX($H344:$K344,0,MATCH(AR$343,$H$343:$K$343,0))*INDEX($J$337:$R$340,MATCH(AR$343,$I$337:$I$340,0),MATCH(AR$342,$J$336:$R$336,0))</f>
        <v>0</v>
      </c>
      <c r="AS344" s="752" cm="1">
        <f t="array" ref="AS344">INDEX($H344:$K344,0,MATCH(AS$343,$H$343:$K$343,0))*INDEX($J$337:$R$340,MATCH(AS$343,$I$337:$I$340,0),MATCH(AS$342,$J$336:$R$336,0))</f>
        <v>0</v>
      </c>
      <c r="AT344" s="752" cm="1">
        <f t="array" ref="AT344">INDEX($H344:$K344,0,MATCH(AT$343,$H$343:$K$343,0))*INDEX($J$337:$R$340,MATCH(AT$343,$I$337:$I$340,0),MATCH(AT$342,$J$336:$R$336,0))</f>
        <v>0</v>
      </c>
      <c r="AU344" s="752"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2" cm="1">
        <f t="array" ref="L345">INDEX($H345:$K345,0,MATCH(L$343,$H$343:$K$343,0))*INDEX($J$337:$R$340,MATCH(L$343,$I$337:$I$340,0),MATCH(L$342,$J$336:$R$336,0))</f>
        <v>0</v>
      </c>
      <c r="M345" s="752" cm="1">
        <f t="array" ref="M345">INDEX($H345:$K345,0,MATCH(M$343,$H$343:$K$343,0))*INDEX($J$337:$R$340,MATCH(M$343,$I$337:$I$340,0),MATCH(M$342,$J$336:$R$336,0))</f>
        <v>0</v>
      </c>
      <c r="N345" s="752" cm="1">
        <f t="array" ref="N345">INDEX($H345:$K345,0,MATCH(N$343,$H$343:$K$343,0))*INDEX($J$337:$R$340,MATCH(N$343,$I$337:$I$340,0),MATCH(N$342,$J$336:$R$336,0))</f>
        <v>0</v>
      </c>
      <c r="O345" s="752" cm="1">
        <f t="array" ref="O345">INDEX($H345:$K345,0,MATCH(O$343,$H$343:$K$343,0))*INDEX($J$337:$R$340,MATCH(O$343,$I$337:$I$340,0),MATCH(O$342,$J$336:$R$336,0))</f>
        <v>0</v>
      </c>
      <c r="P345" s="752" cm="1">
        <f t="array" ref="P345">INDEX($H345:$K345,0,MATCH(P$343,$H$343:$K$343,0))*INDEX($J$337:$R$340,MATCH(P$343,$I$337:$I$340,0),MATCH(P$342,$J$336:$R$336,0))</f>
        <v>0</v>
      </c>
      <c r="Q345" s="752" cm="1">
        <f t="array" ref="Q345">INDEX($H345:$K345,0,MATCH(Q$343,$H$343:$K$343,0))*INDEX($J$337:$R$340,MATCH(Q$343,$I$337:$I$340,0),MATCH(Q$342,$J$336:$R$336,0))</f>
        <v>0</v>
      </c>
      <c r="R345" s="752" cm="1">
        <f t="array" ref="R345">INDEX($H345:$K345,0,MATCH(R$343,$H$343:$K$343,0))*INDEX($J$337:$R$340,MATCH(R$343,$I$337:$I$340,0),MATCH(R$342,$J$336:$R$336,0))</f>
        <v>0</v>
      </c>
      <c r="S345" s="752" cm="1">
        <f t="array" ref="S345">INDEX($H345:$K345,0,MATCH(S$343,$H$343:$K$343,0))*INDEX($J$337:$R$340,MATCH(S$343,$I$337:$I$340,0),MATCH(S$342,$J$336:$R$336,0))</f>
        <v>0</v>
      </c>
      <c r="T345" s="752" cm="1">
        <f t="array" ref="T345">INDEX($H345:$K345,0,MATCH(T$343,$H$343:$K$343,0))*INDEX($J$337:$R$340,MATCH(T$343,$I$337:$I$340,0),MATCH(T$342,$J$336:$R$336,0))</f>
        <v>0</v>
      </c>
      <c r="U345" s="752" cm="1">
        <f t="array" ref="U345">INDEX($H345:$K345,0,MATCH(U$343,$H$343:$K$343,0))*INDEX($J$337:$R$340,MATCH(U$343,$I$337:$I$340,0),MATCH(U$342,$J$336:$R$336,0))</f>
        <v>0</v>
      </c>
      <c r="V345" s="752" cm="1">
        <f t="array" ref="V345">INDEX($H345:$K345,0,MATCH(V$343,$H$343:$K$343,0))*INDEX($J$337:$R$340,MATCH(V$343,$I$337:$I$340,0),MATCH(V$342,$J$336:$R$336,0))</f>
        <v>0</v>
      </c>
      <c r="W345" s="752" cm="1">
        <f t="array" ref="W345">INDEX($H345:$K345,0,MATCH(W$343,$H$343:$K$343,0))*INDEX($J$337:$R$340,MATCH(W$343,$I$337:$I$340,0),MATCH(W$342,$J$336:$R$336,0))</f>
        <v>0</v>
      </c>
      <c r="X345" s="752" cm="1">
        <f t="array" ref="X345">INDEX($H345:$K345,0,MATCH(X$343,$H$343:$K$343,0))*INDEX($J$337:$R$340,MATCH(X$343,$I$337:$I$340,0),MATCH(X$342,$J$336:$R$336,0))</f>
        <v>0</v>
      </c>
      <c r="Y345" s="752" cm="1">
        <f t="array" ref="Y345">INDEX($H345:$K345,0,MATCH(Y$343,$H$343:$K$343,0))*INDEX($J$337:$R$340,MATCH(Y$343,$I$337:$I$340,0),MATCH(Y$342,$J$336:$R$336,0))</f>
        <v>0</v>
      </c>
      <c r="Z345" s="752" cm="1">
        <f t="array" ref="Z345">INDEX($H345:$K345,0,MATCH(Z$343,$H$343:$K$343,0))*INDEX($J$337:$R$340,MATCH(Z$343,$I$337:$I$340,0),MATCH(Z$342,$J$336:$R$336,0))</f>
        <v>0</v>
      </c>
      <c r="AA345" s="752" cm="1">
        <f t="array" ref="AA345">INDEX($H345:$K345,0,MATCH(AA$343,$H$343:$K$343,0))*INDEX($J$337:$R$340,MATCH(AA$343,$I$337:$I$340,0),MATCH(AA$342,$J$336:$R$336,0))</f>
        <v>0</v>
      </c>
      <c r="AB345" s="752" cm="1">
        <f t="array" ref="AB345">INDEX($H345:$K345,0,MATCH(AB$343,$H$343:$K$343,0))*INDEX($J$337:$R$340,MATCH(AB$343,$I$337:$I$340,0),MATCH(AB$342,$J$336:$R$336,0))</f>
        <v>0</v>
      </c>
      <c r="AC345" s="752" cm="1">
        <f t="array" ref="AC345">INDEX($H345:$K345,0,MATCH(AC$343,$H$343:$K$343,0))*INDEX($J$337:$R$340,MATCH(AC$343,$I$337:$I$340,0),MATCH(AC$342,$J$336:$R$336,0))</f>
        <v>0</v>
      </c>
      <c r="AD345" s="752" cm="1">
        <f t="array" ref="AD345">INDEX($H345:$K345,0,MATCH(AD$343,$H$343:$K$343,0))*INDEX($J$337:$R$340,MATCH(AD$343,$I$337:$I$340,0),MATCH(AD$342,$J$336:$R$336,0))</f>
        <v>0</v>
      </c>
      <c r="AE345" s="752" cm="1">
        <f t="array" ref="AE345">INDEX($H345:$K345,0,MATCH(AE$343,$H$343:$K$343,0))*INDEX($J$337:$R$340,MATCH(AE$343,$I$337:$I$340,0),MATCH(AE$342,$J$336:$R$336,0))</f>
        <v>0</v>
      </c>
      <c r="AF345" s="752" cm="1">
        <f t="array" ref="AF345">INDEX($H345:$K345,0,MATCH(AF$343,$H$343:$K$343,0))*INDEX($J$337:$R$340,MATCH(AF$343,$I$337:$I$340,0),MATCH(AF$342,$J$336:$R$336,0))</f>
        <v>0</v>
      </c>
      <c r="AG345" s="752" cm="1">
        <f t="array" ref="AG345">INDEX($H345:$K345,0,MATCH(AG$343,$H$343:$K$343,0))*INDEX($J$337:$R$340,MATCH(AG$343,$I$337:$I$340,0),MATCH(AG$342,$J$336:$R$336,0))</f>
        <v>0</v>
      </c>
      <c r="AH345" s="752" cm="1">
        <f t="array" ref="AH345">INDEX($H345:$K345,0,MATCH(AH$343,$H$343:$K$343,0))*INDEX($J$337:$R$340,MATCH(AH$343,$I$337:$I$340,0),MATCH(AH$342,$J$336:$R$336,0))</f>
        <v>0</v>
      </c>
      <c r="AI345" s="752" cm="1">
        <f t="array" ref="AI345">INDEX($H345:$K345,0,MATCH(AI$343,$H$343:$K$343,0))*INDEX($J$337:$R$340,MATCH(AI$343,$I$337:$I$340,0),MATCH(AI$342,$J$336:$R$336,0))</f>
        <v>0</v>
      </c>
      <c r="AJ345" s="752" cm="1">
        <f t="array" ref="AJ345">INDEX($H345:$K345,0,MATCH(AJ$343,$H$343:$K$343,0))*INDEX($J$337:$R$340,MATCH(AJ$343,$I$337:$I$340,0),MATCH(AJ$342,$J$336:$R$336,0))</f>
        <v>0</v>
      </c>
      <c r="AK345" s="752" cm="1">
        <f t="array" ref="AK345">INDEX($H345:$K345,0,MATCH(AK$343,$H$343:$K$343,0))*INDEX($J$337:$R$340,MATCH(AK$343,$I$337:$I$340,0),MATCH(AK$342,$J$336:$R$336,0))</f>
        <v>0</v>
      </c>
      <c r="AL345" s="752" cm="1">
        <f t="array" ref="AL345">INDEX($H345:$K345,0,MATCH(AL$343,$H$343:$K$343,0))*INDEX($J$337:$R$340,MATCH(AL$343,$I$337:$I$340,0),MATCH(AL$342,$J$336:$R$336,0))</f>
        <v>0</v>
      </c>
      <c r="AM345" s="752" cm="1">
        <f t="array" ref="AM345">INDEX($H345:$K345,0,MATCH(AM$343,$H$343:$K$343,0))*INDEX($J$337:$R$340,MATCH(AM$343,$I$337:$I$340,0),MATCH(AM$342,$J$336:$R$336,0))</f>
        <v>0</v>
      </c>
      <c r="AN345" s="752" cm="1">
        <f t="array" ref="AN345">INDEX($H345:$K345,0,MATCH(AN$343,$H$343:$K$343,0))*INDEX($J$337:$R$340,MATCH(AN$343,$I$337:$I$340,0),MATCH(AN$342,$J$336:$R$336,0))</f>
        <v>0</v>
      </c>
      <c r="AO345" s="752" cm="1">
        <f t="array" ref="AO345">INDEX($H345:$K345,0,MATCH(AO$343,$H$343:$K$343,0))*INDEX($J$337:$R$340,MATCH(AO$343,$I$337:$I$340,0),MATCH(AO$342,$J$336:$R$336,0))</f>
        <v>0</v>
      </c>
      <c r="AP345" s="752" cm="1">
        <f t="array" ref="AP345">INDEX($H345:$K345,0,MATCH(AP$343,$H$343:$K$343,0))*INDEX($J$337:$R$340,MATCH(AP$343,$I$337:$I$340,0),MATCH(AP$342,$J$336:$R$336,0))</f>
        <v>0</v>
      </c>
      <c r="AQ345" s="752" cm="1">
        <f t="array" ref="AQ345">INDEX($H345:$K345,0,MATCH(AQ$343,$H$343:$K$343,0))*INDEX($J$337:$R$340,MATCH(AQ$343,$I$337:$I$340,0),MATCH(AQ$342,$J$336:$R$336,0))</f>
        <v>0</v>
      </c>
      <c r="AR345" s="752" cm="1">
        <f t="array" ref="AR345">INDEX($H345:$K345,0,MATCH(AR$343,$H$343:$K$343,0))*INDEX($J$337:$R$340,MATCH(AR$343,$I$337:$I$340,0),MATCH(AR$342,$J$336:$R$336,0))</f>
        <v>0</v>
      </c>
      <c r="AS345" s="752" cm="1">
        <f t="array" ref="AS345">INDEX($H345:$K345,0,MATCH(AS$343,$H$343:$K$343,0))*INDEX($J$337:$R$340,MATCH(AS$343,$I$337:$I$340,0),MATCH(AS$342,$J$336:$R$336,0))</f>
        <v>0</v>
      </c>
      <c r="AT345" s="752" cm="1">
        <f t="array" ref="AT345">INDEX($H345:$K345,0,MATCH(AT$343,$H$343:$K$343,0))*INDEX($J$337:$R$340,MATCH(AT$343,$I$337:$I$340,0),MATCH(AT$342,$J$336:$R$336,0))</f>
        <v>0</v>
      </c>
      <c r="AU345" s="752"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2" cm="1">
        <f t="array" ref="L346">INDEX($H346:$K346,0,MATCH(L$343,$H$343:$K$343,0))*INDEX($J$337:$R$340,MATCH(L$343,$I$337:$I$340,0),MATCH(L$342,$J$336:$R$336,0))</f>
        <v>0</v>
      </c>
      <c r="M346" s="752" cm="1">
        <f t="array" ref="M346">INDEX($H346:$K346,0,MATCH(M$343,$H$343:$K$343,0))*INDEX($J$337:$R$340,MATCH(M$343,$I$337:$I$340,0),MATCH(M$342,$J$336:$R$336,0))</f>
        <v>0</v>
      </c>
      <c r="N346" s="752" cm="1">
        <f t="array" ref="N346">INDEX($H346:$K346,0,MATCH(N$343,$H$343:$K$343,0))*INDEX($J$337:$R$340,MATCH(N$343,$I$337:$I$340,0),MATCH(N$342,$J$336:$R$336,0))</f>
        <v>0</v>
      </c>
      <c r="O346" s="752" cm="1">
        <f t="array" ref="O346">INDEX($H346:$K346,0,MATCH(O$343,$H$343:$K$343,0))*INDEX($J$337:$R$340,MATCH(O$343,$I$337:$I$340,0),MATCH(O$342,$J$336:$R$336,0))</f>
        <v>0</v>
      </c>
      <c r="P346" s="752" cm="1">
        <f t="array" ref="P346">INDEX($H346:$K346,0,MATCH(P$343,$H$343:$K$343,0))*INDEX($J$337:$R$340,MATCH(P$343,$I$337:$I$340,0),MATCH(P$342,$J$336:$R$336,0))</f>
        <v>0</v>
      </c>
      <c r="Q346" s="752" cm="1">
        <f t="array" ref="Q346">INDEX($H346:$K346,0,MATCH(Q$343,$H$343:$K$343,0))*INDEX($J$337:$R$340,MATCH(Q$343,$I$337:$I$340,0),MATCH(Q$342,$J$336:$R$336,0))</f>
        <v>0</v>
      </c>
      <c r="R346" s="752" cm="1">
        <f t="array" ref="R346">INDEX($H346:$K346,0,MATCH(R$343,$H$343:$K$343,0))*INDEX($J$337:$R$340,MATCH(R$343,$I$337:$I$340,0),MATCH(R$342,$J$336:$R$336,0))</f>
        <v>0</v>
      </c>
      <c r="S346" s="752" cm="1">
        <f t="array" ref="S346">INDEX($H346:$K346,0,MATCH(S$343,$H$343:$K$343,0))*INDEX($J$337:$R$340,MATCH(S$343,$I$337:$I$340,0),MATCH(S$342,$J$336:$R$336,0))</f>
        <v>0</v>
      </c>
      <c r="T346" s="752" cm="1">
        <f t="array" ref="T346">INDEX($H346:$K346,0,MATCH(T$343,$H$343:$K$343,0))*INDEX($J$337:$R$340,MATCH(T$343,$I$337:$I$340,0),MATCH(T$342,$J$336:$R$336,0))</f>
        <v>0</v>
      </c>
      <c r="U346" s="752" cm="1">
        <f t="array" ref="U346">INDEX($H346:$K346,0,MATCH(U$343,$H$343:$K$343,0))*INDEX($J$337:$R$340,MATCH(U$343,$I$337:$I$340,0),MATCH(U$342,$J$336:$R$336,0))</f>
        <v>0</v>
      </c>
      <c r="V346" s="752" cm="1">
        <f t="array" ref="V346">INDEX($H346:$K346,0,MATCH(V$343,$H$343:$K$343,0))*INDEX($J$337:$R$340,MATCH(V$343,$I$337:$I$340,0),MATCH(V$342,$J$336:$R$336,0))</f>
        <v>0</v>
      </c>
      <c r="W346" s="752" cm="1">
        <f t="array" ref="W346">INDEX($H346:$K346,0,MATCH(W$343,$H$343:$K$343,0))*INDEX($J$337:$R$340,MATCH(W$343,$I$337:$I$340,0),MATCH(W$342,$J$336:$R$336,0))</f>
        <v>0</v>
      </c>
      <c r="X346" s="752" cm="1">
        <f t="array" ref="X346">INDEX($H346:$K346,0,MATCH(X$343,$H$343:$K$343,0))*INDEX($J$337:$R$340,MATCH(X$343,$I$337:$I$340,0),MATCH(X$342,$J$336:$R$336,0))</f>
        <v>0</v>
      </c>
      <c r="Y346" s="752" cm="1">
        <f t="array" ref="Y346">INDEX($H346:$K346,0,MATCH(Y$343,$H$343:$K$343,0))*INDEX($J$337:$R$340,MATCH(Y$343,$I$337:$I$340,0),MATCH(Y$342,$J$336:$R$336,0))</f>
        <v>0</v>
      </c>
      <c r="Z346" s="752" cm="1">
        <f t="array" ref="Z346">INDEX($H346:$K346,0,MATCH(Z$343,$H$343:$K$343,0))*INDEX($J$337:$R$340,MATCH(Z$343,$I$337:$I$340,0),MATCH(Z$342,$J$336:$R$336,0))</f>
        <v>0</v>
      </c>
      <c r="AA346" s="752" cm="1">
        <f t="array" ref="AA346">INDEX($H346:$K346,0,MATCH(AA$343,$H$343:$K$343,0))*INDEX($J$337:$R$340,MATCH(AA$343,$I$337:$I$340,0),MATCH(AA$342,$J$336:$R$336,0))</f>
        <v>0</v>
      </c>
      <c r="AB346" s="752" cm="1">
        <f t="array" ref="AB346">INDEX($H346:$K346,0,MATCH(AB$343,$H$343:$K$343,0))*INDEX($J$337:$R$340,MATCH(AB$343,$I$337:$I$340,0),MATCH(AB$342,$J$336:$R$336,0))</f>
        <v>0</v>
      </c>
      <c r="AC346" s="752" cm="1">
        <f t="array" ref="AC346">INDEX($H346:$K346,0,MATCH(AC$343,$H$343:$K$343,0))*INDEX($J$337:$R$340,MATCH(AC$343,$I$337:$I$340,0),MATCH(AC$342,$J$336:$R$336,0))</f>
        <v>0</v>
      </c>
      <c r="AD346" s="752" cm="1">
        <f t="array" ref="AD346">INDEX($H346:$K346,0,MATCH(AD$343,$H$343:$K$343,0))*INDEX($J$337:$R$340,MATCH(AD$343,$I$337:$I$340,0),MATCH(AD$342,$J$336:$R$336,0))</f>
        <v>0</v>
      </c>
      <c r="AE346" s="752" cm="1">
        <f t="array" ref="AE346">INDEX($H346:$K346,0,MATCH(AE$343,$H$343:$K$343,0))*INDEX($J$337:$R$340,MATCH(AE$343,$I$337:$I$340,0),MATCH(AE$342,$J$336:$R$336,0))</f>
        <v>0</v>
      </c>
      <c r="AF346" s="752" cm="1">
        <f t="array" ref="AF346">INDEX($H346:$K346,0,MATCH(AF$343,$H$343:$K$343,0))*INDEX($J$337:$R$340,MATCH(AF$343,$I$337:$I$340,0),MATCH(AF$342,$J$336:$R$336,0))</f>
        <v>0</v>
      </c>
      <c r="AG346" s="752" cm="1">
        <f t="array" ref="AG346">INDEX($H346:$K346,0,MATCH(AG$343,$H$343:$K$343,0))*INDEX($J$337:$R$340,MATCH(AG$343,$I$337:$I$340,0),MATCH(AG$342,$J$336:$R$336,0))</f>
        <v>0</v>
      </c>
      <c r="AH346" s="752" cm="1">
        <f t="array" ref="AH346">INDEX($H346:$K346,0,MATCH(AH$343,$H$343:$K$343,0))*INDEX($J$337:$R$340,MATCH(AH$343,$I$337:$I$340,0),MATCH(AH$342,$J$336:$R$336,0))</f>
        <v>0</v>
      </c>
      <c r="AI346" s="752" cm="1">
        <f t="array" ref="AI346">INDEX($H346:$K346,0,MATCH(AI$343,$H$343:$K$343,0))*INDEX($J$337:$R$340,MATCH(AI$343,$I$337:$I$340,0),MATCH(AI$342,$J$336:$R$336,0))</f>
        <v>0</v>
      </c>
      <c r="AJ346" s="752" cm="1">
        <f t="array" ref="AJ346">INDEX($H346:$K346,0,MATCH(AJ$343,$H$343:$K$343,0))*INDEX($J$337:$R$340,MATCH(AJ$343,$I$337:$I$340,0),MATCH(AJ$342,$J$336:$R$336,0))</f>
        <v>0</v>
      </c>
      <c r="AK346" s="752" cm="1">
        <f t="array" ref="AK346">INDEX($H346:$K346,0,MATCH(AK$343,$H$343:$K$343,0))*INDEX($J$337:$R$340,MATCH(AK$343,$I$337:$I$340,0),MATCH(AK$342,$J$336:$R$336,0))</f>
        <v>0</v>
      </c>
      <c r="AL346" s="752" cm="1">
        <f t="array" ref="AL346">INDEX($H346:$K346,0,MATCH(AL$343,$H$343:$K$343,0))*INDEX($J$337:$R$340,MATCH(AL$343,$I$337:$I$340,0),MATCH(AL$342,$J$336:$R$336,0))</f>
        <v>0</v>
      </c>
      <c r="AM346" s="752" cm="1">
        <f t="array" ref="AM346">INDEX($H346:$K346,0,MATCH(AM$343,$H$343:$K$343,0))*INDEX($J$337:$R$340,MATCH(AM$343,$I$337:$I$340,0),MATCH(AM$342,$J$336:$R$336,0))</f>
        <v>0</v>
      </c>
      <c r="AN346" s="752" cm="1">
        <f t="array" ref="AN346">INDEX($H346:$K346,0,MATCH(AN$343,$H$343:$K$343,0))*INDEX($J$337:$R$340,MATCH(AN$343,$I$337:$I$340,0),MATCH(AN$342,$J$336:$R$336,0))</f>
        <v>0</v>
      </c>
      <c r="AO346" s="752" cm="1">
        <f t="array" ref="AO346">INDEX($H346:$K346,0,MATCH(AO$343,$H$343:$K$343,0))*INDEX($J$337:$R$340,MATCH(AO$343,$I$337:$I$340,0),MATCH(AO$342,$J$336:$R$336,0))</f>
        <v>0</v>
      </c>
      <c r="AP346" s="752" cm="1">
        <f t="array" ref="AP346">INDEX($H346:$K346,0,MATCH(AP$343,$H$343:$K$343,0))*INDEX($J$337:$R$340,MATCH(AP$343,$I$337:$I$340,0),MATCH(AP$342,$J$336:$R$336,0))</f>
        <v>0</v>
      </c>
      <c r="AQ346" s="752" cm="1">
        <f t="array" ref="AQ346">INDEX($H346:$K346,0,MATCH(AQ$343,$H$343:$K$343,0))*INDEX($J$337:$R$340,MATCH(AQ$343,$I$337:$I$340,0),MATCH(AQ$342,$J$336:$R$336,0))</f>
        <v>0</v>
      </c>
      <c r="AR346" s="752" cm="1">
        <f t="array" ref="AR346">INDEX($H346:$K346,0,MATCH(AR$343,$H$343:$K$343,0))*INDEX($J$337:$R$340,MATCH(AR$343,$I$337:$I$340,0),MATCH(AR$342,$J$336:$R$336,0))</f>
        <v>0</v>
      </c>
      <c r="AS346" s="752" cm="1">
        <f t="array" ref="AS346">INDEX($H346:$K346,0,MATCH(AS$343,$H$343:$K$343,0))*INDEX($J$337:$R$340,MATCH(AS$343,$I$337:$I$340,0),MATCH(AS$342,$J$336:$R$336,0))</f>
        <v>0</v>
      </c>
      <c r="AT346" s="752" cm="1">
        <f t="array" ref="AT346">INDEX($H346:$K346,0,MATCH(AT$343,$H$343:$K$343,0))*INDEX($J$337:$R$340,MATCH(AT$343,$I$337:$I$340,0),MATCH(AT$342,$J$336:$R$336,0))</f>
        <v>0</v>
      </c>
      <c r="AU346" s="752"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2" cm="1">
        <f t="array" ref="L347">INDEX($H347:$K347,0,MATCH(L$343,$H$343:$K$343,0))*INDEX($J$337:$R$340,MATCH(L$343,$I$337:$I$340,0),MATCH(L$342,$J$336:$R$336,0))</f>
        <v>0</v>
      </c>
      <c r="M347" s="752" cm="1">
        <f t="array" ref="M347">INDEX($H347:$K347,0,MATCH(M$343,$H$343:$K$343,0))*INDEX($J$337:$R$340,MATCH(M$343,$I$337:$I$340,0),MATCH(M$342,$J$336:$R$336,0))</f>
        <v>0</v>
      </c>
      <c r="N347" s="752" cm="1">
        <f t="array" ref="N347">INDEX($H347:$K347,0,MATCH(N$343,$H$343:$K$343,0))*INDEX($J$337:$R$340,MATCH(N$343,$I$337:$I$340,0),MATCH(N$342,$J$336:$R$336,0))</f>
        <v>0</v>
      </c>
      <c r="O347" s="752" cm="1">
        <f t="array" ref="O347">INDEX($H347:$K347,0,MATCH(O$343,$H$343:$K$343,0))*INDEX($J$337:$R$340,MATCH(O$343,$I$337:$I$340,0),MATCH(O$342,$J$336:$R$336,0))</f>
        <v>0</v>
      </c>
      <c r="P347" s="752" cm="1">
        <f t="array" ref="P347">INDEX($H347:$K347,0,MATCH(P$343,$H$343:$K$343,0))*INDEX($J$337:$R$340,MATCH(P$343,$I$337:$I$340,0),MATCH(P$342,$J$336:$R$336,0))</f>
        <v>0</v>
      </c>
      <c r="Q347" s="752" cm="1">
        <f t="array" ref="Q347">INDEX($H347:$K347,0,MATCH(Q$343,$H$343:$K$343,0))*INDEX($J$337:$R$340,MATCH(Q$343,$I$337:$I$340,0),MATCH(Q$342,$J$336:$R$336,0))</f>
        <v>0</v>
      </c>
      <c r="R347" s="752" cm="1">
        <f t="array" ref="R347">INDEX($H347:$K347,0,MATCH(R$343,$H$343:$K$343,0))*INDEX($J$337:$R$340,MATCH(R$343,$I$337:$I$340,0),MATCH(R$342,$J$336:$R$336,0))</f>
        <v>0</v>
      </c>
      <c r="S347" s="752" cm="1">
        <f t="array" ref="S347">INDEX($H347:$K347,0,MATCH(S$343,$H$343:$K$343,0))*INDEX($J$337:$R$340,MATCH(S$343,$I$337:$I$340,0),MATCH(S$342,$J$336:$R$336,0))</f>
        <v>0</v>
      </c>
      <c r="T347" s="752" cm="1">
        <f t="array" ref="T347">INDEX($H347:$K347,0,MATCH(T$343,$H$343:$K$343,0))*INDEX($J$337:$R$340,MATCH(T$343,$I$337:$I$340,0),MATCH(T$342,$J$336:$R$336,0))</f>
        <v>0</v>
      </c>
      <c r="U347" s="752" cm="1">
        <f t="array" ref="U347">INDEX($H347:$K347,0,MATCH(U$343,$H$343:$K$343,0))*INDEX($J$337:$R$340,MATCH(U$343,$I$337:$I$340,0),MATCH(U$342,$J$336:$R$336,0))</f>
        <v>0</v>
      </c>
      <c r="V347" s="752" cm="1">
        <f t="array" ref="V347">INDEX($H347:$K347,0,MATCH(V$343,$H$343:$K$343,0))*INDEX($J$337:$R$340,MATCH(V$343,$I$337:$I$340,0),MATCH(V$342,$J$336:$R$336,0))</f>
        <v>0</v>
      </c>
      <c r="W347" s="752" cm="1">
        <f t="array" ref="W347">INDEX($H347:$K347,0,MATCH(W$343,$H$343:$K$343,0))*INDEX($J$337:$R$340,MATCH(W$343,$I$337:$I$340,0),MATCH(W$342,$J$336:$R$336,0))</f>
        <v>0</v>
      </c>
      <c r="X347" s="752" cm="1">
        <f t="array" ref="X347">INDEX($H347:$K347,0,MATCH(X$343,$H$343:$K$343,0))*INDEX($J$337:$R$340,MATCH(X$343,$I$337:$I$340,0),MATCH(X$342,$J$336:$R$336,0))</f>
        <v>0</v>
      </c>
      <c r="Y347" s="752" cm="1">
        <f t="array" ref="Y347">INDEX($H347:$K347,0,MATCH(Y$343,$H$343:$K$343,0))*INDEX($J$337:$R$340,MATCH(Y$343,$I$337:$I$340,0),MATCH(Y$342,$J$336:$R$336,0))</f>
        <v>0</v>
      </c>
      <c r="Z347" s="752" cm="1">
        <f t="array" ref="Z347">INDEX($H347:$K347,0,MATCH(Z$343,$H$343:$K$343,0))*INDEX($J$337:$R$340,MATCH(Z$343,$I$337:$I$340,0),MATCH(Z$342,$J$336:$R$336,0))</f>
        <v>0</v>
      </c>
      <c r="AA347" s="752" cm="1">
        <f t="array" ref="AA347">INDEX($H347:$K347,0,MATCH(AA$343,$H$343:$K$343,0))*INDEX($J$337:$R$340,MATCH(AA$343,$I$337:$I$340,0),MATCH(AA$342,$J$336:$R$336,0))</f>
        <v>0</v>
      </c>
      <c r="AB347" s="752" cm="1">
        <f t="array" ref="AB347">INDEX($H347:$K347,0,MATCH(AB$343,$H$343:$K$343,0))*INDEX($J$337:$R$340,MATCH(AB$343,$I$337:$I$340,0),MATCH(AB$342,$J$336:$R$336,0))</f>
        <v>0</v>
      </c>
      <c r="AC347" s="752" cm="1">
        <f t="array" ref="AC347">INDEX($H347:$K347,0,MATCH(AC$343,$H$343:$K$343,0))*INDEX($J$337:$R$340,MATCH(AC$343,$I$337:$I$340,0),MATCH(AC$342,$J$336:$R$336,0))</f>
        <v>0</v>
      </c>
      <c r="AD347" s="752" cm="1">
        <f t="array" ref="AD347">INDEX($H347:$K347,0,MATCH(AD$343,$H$343:$K$343,0))*INDEX($J$337:$R$340,MATCH(AD$343,$I$337:$I$340,0),MATCH(AD$342,$J$336:$R$336,0))</f>
        <v>0</v>
      </c>
      <c r="AE347" s="752" cm="1">
        <f t="array" ref="AE347">INDEX($H347:$K347,0,MATCH(AE$343,$H$343:$K$343,0))*INDEX($J$337:$R$340,MATCH(AE$343,$I$337:$I$340,0),MATCH(AE$342,$J$336:$R$336,0))</f>
        <v>0</v>
      </c>
      <c r="AF347" s="752" cm="1">
        <f t="array" ref="AF347">INDEX($H347:$K347,0,MATCH(AF$343,$H$343:$K$343,0))*INDEX($J$337:$R$340,MATCH(AF$343,$I$337:$I$340,0),MATCH(AF$342,$J$336:$R$336,0))</f>
        <v>0</v>
      </c>
      <c r="AG347" s="752" cm="1">
        <f t="array" ref="AG347">INDEX($H347:$K347,0,MATCH(AG$343,$H$343:$K$343,0))*INDEX($J$337:$R$340,MATCH(AG$343,$I$337:$I$340,0),MATCH(AG$342,$J$336:$R$336,0))</f>
        <v>0</v>
      </c>
      <c r="AH347" s="752" cm="1">
        <f t="array" ref="AH347">INDEX($H347:$K347,0,MATCH(AH$343,$H$343:$K$343,0))*INDEX($J$337:$R$340,MATCH(AH$343,$I$337:$I$340,0),MATCH(AH$342,$J$336:$R$336,0))</f>
        <v>0</v>
      </c>
      <c r="AI347" s="752" cm="1">
        <f t="array" ref="AI347">INDEX($H347:$K347,0,MATCH(AI$343,$H$343:$K$343,0))*INDEX($J$337:$R$340,MATCH(AI$343,$I$337:$I$340,0),MATCH(AI$342,$J$336:$R$336,0))</f>
        <v>0</v>
      </c>
      <c r="AJ347" s="752" cm="1">
        <f t="array" ref="AJ347">INDEX($H347:$K347,0,MATCH(AJ$343,$H$343:$K$343,0))*INDEX($J$337:$R$340,MATCH(AJ$343,$I$337:$I$340,0),MATCH(AJ$342,$J$336:$R$336,0))</f>
        <v>0</v>
      </c>
      <c r="AK347" s="752" cm="1">
        <f t="array" ref="AK347">INDEX($H347:$K347,0,MATCH(AK$343,$H$343:$K$343,0))*INDEX($J$337:$R$340,MATCH(AK$343,$I$337:$I$340,0),MATCH(AK$342,$J$336:$R$336,0))</f>
        <v>0</v>
      </c>
      <c r="AL347" s="752" cm="1">
        <f t="array" ref="AL347">INDEX($H347:$K347,0,MATCH(AL$343,$H$343:$K$343,0))*INDEX($J$337:$R$340,MATCH(AL$343,$I$337:$I$340,0),MATCH(AL$342,$J$336:$R$336,0))</f>
        <v>0</v>
      </c>
      <c r="AM347" s="752" cm="1">
        <f t="array" ref="AM347">INDEX($H347:$K347,0,MATCH(AM$343,$H$343:$K$343,0))*INDEX($J$337:$R$340,MATCH(AM$343,$I$337:$I$340,0),MATCH(AM$342,$J$336:$R$336,0))</f>
        <v>0</v>
      </c>
      <c r="AN347" s="752" cm="1">
        <f t="array" ref="AN347">INDEX($H347:$K347,0,MATCH(AN$343,$H$343:$K$343,0))*INDEX($J$337:$R$340,MATCH(AN$343,$I$337:$I$340,0),MATCH(AN$342,$J$336:$R$336,0))</f>
        <v>0</v>
      </c>
      <c r="AO347" s="752" cm="1">
        <f t="array" ref="AO347">INDEX($H347:$K347,0,MATCH(AO$343,$H$343:$K$343,0))*INDEX($J$337:$R$340,MATCH(AO$343,$I$337:$I$340,0),MATCH(AO$342,$J$336:$R$336,0))</f>
        <v>0</v>
      </c>
      <c r="AP347" s="752" cm="1">
        <f t="array" ref="AP347">INDEX($H347:$K347,0,MATCH(AP$343,$H$343:$K$343,0))*INDEX($J$337:$R$340,MATCH(AP$343,$I$337:$I$340,0),MATCH(AP$342,$J$336:$R$336,0))</f>
        <v>0</v>
      </c>
      <c r="AQ347" s="752" cm="1">
        <f t="array" ref="AQ347">INDEX($H347:$K347,0,MATCH(AQ$343,$H$343:$K$343,0))*INDEX($J$337:$R$340,MATCH(AQ$343,$I$337:$I$340,0),MATCH(AQ$342,$J$336:$R$336,0))</f>
        <v>0</v>
      </c>
      <c r="AR347" s="752" cm="1">
        <f t="array" ref="AR347">INDEX($H347:$K347,0,MATCH(AR$343,$H$343:$K$343,0))*INDEX($J$337:$R$340,MATCH(AR$343,$I$337:$I$340,0),MATCH(AR$342,$J$336:$R$336,0))</f>
        <v>0</v>
      </c>
      <c r="AS347" s="752" cm="1">
        <f t="array" ref="AS347">INDEX($H347:$K347,0,MATCH(AS$343,$H$343:$K$343,0))*INDEX($J$337:$R$340,MATCH(AS$343,$I$337:$I$340,0),MATCH(AS$342,$J$336:$R$336,0))</f>
        <v>0</v>
      </c>
      <c r="AT347" s="752" cm="1">
        <f t="array" ref="AT347">INDEX($H347:$K347,0,MATCH(AT$343,$H$343:$K$343,0))*INDEX($J$337:$R$340,MATCH(AT$343,$I$337:$I$340,0),MATCH(AT$342,$J$336:$R$336,0))</f>
        <v>0</v>
      </c>
      <c r="AU347" s="752"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2" cm="1">
        <f t="array" ref="L348">INDEX($H348:$K348,0,MATCH(L$343,$H$343:$K$343,0))*INDEX($J$337:$R$340,MATCH(L$343,$I$337:$I$340,0),MATCH(L$342,$J$336:$R$336,0))</f>
        <v>0</v>
      </c>
      <c r="M348" s="752" cm="1">
        <f t="array" ref="M348">INDEX($H348:$K348,0,MATCH(M$343,$H$343:$K$343,0))*INDEX($J$337:$R$340,MATCH(M$343,$I$337:$I$340,0),MATCH(M$342,$J$336:$R$336,0))</f>
        <v>0</v>
      </c>
      <c r="N348" s="752" cm="1">
        <f t="array" ref="N348">INDEX($H348:$K348,0,MATCH(N$343,$H$343:$K$343,0))*INDEX($J$337:$R$340,MATCH(N$343,$I$337:$I$340,0),MATCH(N$342,$J$336:$R$336,0))</f>
        <v>0</v>
      </c>
      <c r="O348" s="752" cm="1">
        <f t="array" ref="O348">INDEX($H348:$K348,0,MATCH(O$343,$H$343:$K$343,0))*INDEX($J$337:$R$340,MATCH(O$343,$I$337:$I$340,0),MATCH(O$342,$J$336:$R$336,0))</f>
        <v>0</v>
      </c>
      <c r="P348" s="752" cm="1">
        <f t="array" ref="P348">INDEX($H348:$K348,0,MATCH(P$343,$H$343:$K$343,0))*INDEX($J$337:$R$340,MATCH(P$343,$I$337:$I$340,0),MATCH(P$342,$J$336:$R$336,0))</f>
        <v>0</v>
      </c>
      <c r="Q348" s="752" cm="1">
        <f t="array" ref="Q348">INDEX($H348:$K348,0,MATCH(Q$343,$H$343:$K$343,0))*INDEX($J$337:$R$340,MATCH(Q$343,$I$337:$I$340,0),MATCH(Q$342,$J$336:$R$336,0))</f>
        <v>0</v>
      </c>
      <c r="R348" s="752" cm="1">
        <f t="array" ref="R348">INDEX($H348:$K348,0,MATCH(R$343,$H$343:$K$343,0))*INDEX($J$337:$R$340,MATCH(R$343,$I$337:$I$340,0),MATCH(R$342,$J$336:$R$336,0))</f>
        <v>0</v>
      </c>
      <c r="S348" s="752" cm="1">
        <f t="array" ref="S348">INDEX($H348:$K348,0,MATCH(S$343,$H$343:$K$343,0))*INDEX($J$337:$R$340,MATCH(S$343,$I$337:$I$340,0),MATCH(S$342,$J$336:$R$336,0))</f>
        <v>0</v>
      </c>
      <c r="T348" s="752" cm="1">
        <f t="array" ref="T348">INDEX($H348:$K348,0,MATCH(T$343,$H$343:$K$343,0))*INDEX($J$337:$R$340,MATCH(T$343,$I$337:$I$340,0),MATCH(T$342,$J$336:$R$336,0))</f>
        <v>0</v>
      </c>
      <c r="U348" s="752" cm="1">
        <f t="array" ref="U348">INDEX($H348:$K348,0,MATCH(U$343,$H$343:$K$343,0))*INDEX($J$337:$R$340,MATCH(U$343,$I$337:$I$340,0),MATCH(U$342,$J$336:$R$336,0))</f>
        <v>0</v>
      </c>
      <c r="V348" s="752" cm="1">
        <f t="array" ref="V348">INDEX($H348:$K348,0,MATCH(V$343,$H$343:$K$343,0))*INDEX($J$337:$R$340,MATCH(V$343,$I$337:$I$340,0),MATCH(V$342,$J$336:$R$336,0))</f>
        <v>0</v>
      </c>
      <c r="W348" s="752" cm="1">
        <f t="array" ref="W348">INDEX($H348:$K348,0,MATCH(W$343,$H$343:$K$343,0))*INDEX($J$337:$R$340,MATCH(W$343,$I$337:$I$340,0),MATCH(W$342,$J$336:$R$336,0))</f>
        <v>0</v>
      </c>
      <c r="X348" s="752" cm="1">
        <f t="array" ref="X348">INDEX($H348:$K348,0,MATCH(X$343,$H$343:$K$343,0))*INDEX($J$337:$R$340,MATCH(X$343,$I$337:$I$340,0),MATCH(X$342,$J$336:$R$336,0))</f>
        <v>0</v>
      </c>
      <c r="Y348" s="752" cm="1">
        <f t="array" ref="Y348">INDEX($H348:$K348,0,MATCH(Y$343,$H$343:$K$343,0))*INDEX($J$337:$R$340,MATCH(Y$343,$I$337:$I$340,0),MATCH(Y$342,$J$336:$R$336,0))</f>
        <v>0</v>
      </c>
      <c r="Z348" s="752" cm="1">
        <f t="array" ref="Z348">INDEX($H348:$K348,0,MATCH(Z$343,$H$343:$K$343,0))*INDEX($J$337:$R$340,MATCH(Z$343,$I$337:$I$340,0),MATCH(Z$342,$J$336:$R$336,0))</f>
        <v>0</v>
      </c>
      <c r="AA348" s="752" cm="1">
        <f t="array" ref="AA348">INDEX($H348:$K348,0,MATCH(AA$343,$H$343:$K$343,0))*INDEX($J$337:$R$340,MATCH(AA$343,$I$337:$I$340,0),MATCH(AA$342,$J$336:$R$336,0))</f>
        <v>0</v>
      </c>
      <c r="AB348" s="752" cm="1">
        <f t="array" ref="AB348">INDEX($H348:$K348,0,MATCH(AB$343,$H$343:$K$343,0))*INDEX($J$337:$R$340,MATCH(AB$343,$I$337:$I$340,0),MATCH(AB$342,$J$336:$R$336,0))</f>
        <v>0</v>
      </c>
      <c r="AC348" s="752" cm="1">
        <f t="array" ref="AC348">INDEX($H348:$K348,0,MATCH(AC$343,$H$343:$K$343,0))*INDEX($J$337:$R$340,MATCH(AC$343,$I$337:$I$340,0),MATCH(AC$342,$J$336:$R$336,0))</f>
        <v>0</v>
      </c>
      <c r="AD348" s="752" cm="1">
        <f t="array" ref="AD348">INDEX($H348:$K348,0,MATCH(AD$343,$H$343:$K$343,0))*INDEX($J$337:$R$340,MATCH(AD$343,$I$337:$I$340,0),MATCH(AD$342,$J$336:$R$336,0))</f>
        <v>0</v>
      </c>
      <c r="AE348" s="752" cm="1">
        <f t="array" ref="AE348">INDEX($H348:$K348,0,MATCH(AE$343,$H$343:$K$343,0))*INDEX($J$337:$R$340,MATCH(AE$343,$I$337:$I$340,0),MATCH(AE$342,$J$336:$R$336,0))</f>
        <v>0</v>
      </c>
      <c r="AF348" s="752" cm="1">
        <f t="array" ref="AF348">INDEX($H348:$K348,0,MATCH(AF$343,$H$343:$K$343,0))*INDEX($J$337:$R$340,MATCH(AF$343,$I$337:$I$340,0),MATCH(AF$342,$J$336:$R$336,0))</f>
        <v>0</v>
      </c>
      <c r="AG348" s="752" cm="1">
        <f t="array" ref="AG348">INDEX($H348:$K348,0,MATCH(AG$343,$H$343:$K$343,0))*INDEX($J$337:$R$340,MATCH(AG$343,$I$337:$I$340,0),MATCH(AG$342,$J$336:$R$336,0))</f>
        <v>0</v>
      </c>
      <c r="AH348" s="752" cm="1">
        <f t="array" ref="AH348">INDEX($H348:$K348,0,MATCH(AH$343,$H$343:$K$343,0))*INDEX($J$337:$R$340,MATCH(AH$343,$I$337:$I$340,0),MATCH(AH$342,$J$336:$R$336,0))</f>
        <v>0</v>
      </c>
      <c r="AI348" s="752" cm="1">
        <f t="array" ref="AI348">INDEX($H348:$K348,0,MATCH(AI$343,$H$343:$K$343,0))*INDEX($J$337:$R$340,MATCH(AI$343,$I$337:$I$340,0),MATCH(AI$342,$J$336:$R$336,0))</f>
        <v>0</v>
      </c>
      <c r="AJ348" s="752" cm="1">
        <f t="array" ref="AJ348">INDEX($H348:$K348,0,MATCH(AJ$343,$H$343:$K$343,0))*INDEX($J$337:$R$340,MATCH(AJ$343,$I$337:$I$340,0),MATCH(AJ$342,$J$336:$R$336,0))</f>
        <v>0</v>
      </c>
      <c r="AK348" s="752" cm="1">
        <f t="array" ref="AK348">INDEX($H348:$K348,0,MATCH(AK$343,$H$343:$K$343,0))*INDEX($J$337:$R$340,MATCH(AK$343,$I$337:$I$340,0),MATCH(AK$342,$J$336:$R$336,0))</f>
        <v>0</v>
      </c>
      <c r="AL348" s="752" cm="1">
        <f t="array" ref="AL348">INDEX($H348:$K348,0,MATCH(AL$343,$H$343:$K$343,0))*INDEX($J$337:$R$340,MATCH(AL$343,$I$337:$I$340,0),MATCH(AL$342,$J$336:$R$336,0))</f>
        <v>0</v>
      </c>
      <c r="AM348" s="752" cm="1">
        <f t="array" ref="AM348">INDEX($H348:$K348,0,MATCH(AM$343,$H$343:$K$343,0))*INDEX($J$337:$R$340,MATCH(AM$343,$I$337:$I$340,0),MATCH(AM$342,$J$336:$R$336,0))</f>
        <v>0</v>
      </c>
      <c r="AN348" s="752" cm="1">
        <f t="array" ref="AN348">INDEX($H348:$K348,0,MATCH(AN$343,$H$343:$K$343,0))*INDEX($J$337:$R$340,MATCH(AN$343,$I$337:$I$340,0),MATCH(AN$342,$J$336:$R$336,0))</f>
        <v>0</v>
      </c>
      <c r="AO348" s="752" cm="1">
        <f t="array" ref="AO348">INDEX($H348:$K348,0,MATCH(AO$343,$H$343:$K$343,0))*INDEX($J$337:$R$340,MATCH(AO$343,$I$337:$I$340,0),MATCH(AO$342,$J$336:$R$336,0))</f>
        <v>0</v>
      </c>
      <c r="AP348" s="752" cm="1">
        <f t="array" ref="AP348">INDEX($H348:$K348,0,MATCH(AP$343,$H$343:$K$343,0))*INDEX($J$337:$R$340,MATCH(AP$343,$I$337:$I$340,0),MATCH(AP$342,$J$336:$R$336,0))</f>
        <v>0</v>
      </c>
      <c r="AQ348" s="752" cm="1">
        <f t="array" ref="AQ348">INDEX($H348:$K348,0,MATCH(AQ$343,$H$343:$K$343,0))*INDEX($J$337:$R$340,MATCH(AQ$343,$I$337:$I$340,0),MATCH(AQ$342,$J$336:$R$336,0))</f>
        <v>0</v>
      </c>
      <c r="AR348" s="752" cm="1">
        <f t="array" ref="AR348">INDEX($H348:$K348,0,MATCH(AR$343,$H$343:$K$343,0))*INDEX($J$337:$R$340,MATCH(AR$343,$I$337:$I$340,0),MATCH(AR$342,$J$336:$R$336,0))</f>
        <v>0</v>
      </c>
      <c r="AS348" s="752" cm="1">
        <f t="array" ref="AS348">INDEX($H348:$K348,0,MATCH(AS$343,$H$343:$K$343,0))*INDEX($J$337:$R$340,MATCH(AS$343,$I$337:$I$340,0),MATCH(AS$342,$J$336:$R$336,0))</f>
        <v>0</v>
      </c>
      <c r="AT348" s="752" cm="1">
        <f t="array" ref="AT348">INDEX($H348:$K348,0,MATCH(AT$343,$H$343:$K$343,0))*INDEX($J$337:$R$340,MATCH(AT$343,$I$337:$I$340,0),MATCH(AT$342,$J$336:$R$336,0))</f>
        <v>0</v>
      </c>
      <c r="AU348" s="752"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2" cm="1">
        <f t="array" ref="L349">INDEX($H349:$K349,0,MATCH(L$343,$H$343:$K$343,0))*INDEX($J$337:$R$340,MATCH(L$343,$I$337:$I$340,0),MATCH(L$342,$J$336:$R$336,0))</f>
        <v>0</v>
      </c>
      <c r="M349" s="752" cm="1">
        <f t="array" ref="M349">INDEX($H349:$K349,0,MATCH(M$343,$H$343:$K$343,0))*INDEX($J$337:$R$340,MATCH(M$343,$I$337:$I$340,0),MATCH(M$342,$J$336:$R$336,0))</f>
        <v>0</v>
      </c>
      <c r="N349" s="752" cm="1">
        <f t="array" ref="N349">INDEX($H349:$K349,0,MATCH(N$343,$H$343:$K$343,0))*INDEX($J$337:$R$340,MATCH(N$343,$I$337:$I$340,0),MATCH(N$342,$J$336:$R$336,0))</f>
        <v>0</v>
      </c>
      <c r="O349" s="752" cm="1">
        <f t="array" ref="O349">INDEX($H349:$K349,0,MATCH(O$343,$H$343:$K$343,0))*INDEX($J$337:$R$340,MATCH(O$343,$I$337:$I$340,0),MATCH(O$342,$J$336:$R$336,0))</f>
        <v>0</v>
      </c>
      <c r="P349" s="752" cm="1">
        <f t="array" ref="P349">INDEX($H349:$K349,0,MATCH(P$343,$H$343:$K$343,0))*INDEX($J$337:$R$340,MATCH(P$343,$I$337:$I$340,0),MATCH(P$342,$J$336:$R$336,0))</f>
        <v>0</v>
      </c>
      <c r="Q349" s="752" cm="1">
        <f t="array" ref="Q349">INDEX($H349:$K349,0,MATCH(Q$343,$H$343:$K$343,0))*INDEX($J$337:$R$340,MATCH(Q$343,$I$337:$I$340,0),MATCH(Q$342,$J$336:$R$336,0))</f>
        <v>0</v>
      </c>
      <c r="R349" s="752" cm="1">
        <f t="array" ref="R349">INDEX($H349:$K349,0,MATCH(R$343,$H$343:$K$343,0))*INDEX($J$337:$R$340,MATCH(R$343,$I$337:$I$340,0),MATCH(R$342,$J$336:$R$336,0))</f>
        <v>0</v>
      </c>
      <c r="S349" s="752" cm="1">
        <f t="array" ref="S349">INDEX($H349:$K349,0,MATCH(S$343,$H$343:$K$343,0))*INDEX($J$337:$R$340,MATCH(S$343,$I$337:$I$340,0),MATCH(S$342,$J$336:$R$336,0))</f>
        <v>0</v>
      </c>
      <c r="T349" s="752" cm="1">
        <f t="array" ref="T349">INDEX($H349:$K349,0,MATCH(T$343,$H$343:$K$343,0))*INDEX($J$337:$R$340,MATCH(T$343,$I$337:$I$340,0),MATCH(T$342,$J$336:$R$336,0))</f>
        <v>0</v>
      </c>
      <c r="U349" s="752" cm="1">
        <f t="array" ref="U349">INDEX($H349:$K349,0,MATCH(U$343,$H$343:$K$343,0))*INDEX($J$337:$R$340,MATCH(U$343,$I$337:$I$340,0),MATCH(U$342,$J$336:$R$336,0))</f>
        <v>0</v>
      </c>
      <c r="V349" s="752" cm="1">
        <f t="array" ref="V349">INDEX($H349:$K349,0,MATCH(V$343,$H$343:$K$343,0))*INDEX($J$337:$R$340,MATCH(V$343,$I$337:$I$340,0),MATCH(V$342,$J$336:$R$336,0))</f>
        <v>0</v>
      </c>
      <c r="W349" s="752" cm="1">
        <f t="array" ref="W349">INDEX($H349:$K349,0,MATCH(W$343,$H$343:$K$343,0))*INDEX($J$337:$R$340,MATCH(W$343,$I$337:$I$340,0),MATCH(W$342,$J$336:$R$336,0))</f>
        <v>0</v>
      </c>
      <c r="X349" s="752" cm="1">
        <f t="array" ref="X349">INDEX($H349:$K349,0,MATCH(X$343,$H$343:$K$343,0))*INDEX($J$337:$R$340,MATCH(X$343,$I$337:$I$340,0),MATCH(X$342,$J$336:$R$336,0))</f>
        <v>0</v>
      </c>
      <c r="Y349" s="752" cm="1">
        <f t="array" ref="Y349">INDEX($H349:$K349,0,MATCH(Y$343,$H$343:$K$343,0))*INDEX($J$337:$R$340,MATCH(Y$343,$I$337:$I$340,0),MATCH(Y$342,$J$336:$R$336,0))</f>
        <v>0</v>
      </c>
      <c r="Z349" s="752" cm="1">
        <f t="array" ref="Z349">INDEX($H349:$K349,0,MATCH(Z$343,$H$343:$K$343,0))*INDEX($J$337:$R$340,MATCH(Z$343,$I$337:$I$340,0),MATCH(Z$342,$J$336:$R$336,0))</f>
        <v>0</v>
      </c>
      <c r="AA349" s="752" cm="1">
        <f t="array" ref="AA349">INDEX($H349:$K349,0,MATCH(AA$343,$H$343:$K$343,0))*INDEX($J$337:$R$340,MATCH(AA$343,$I$337:$I$340,0),MATCH(AA$342,$J$336:$R$336,0))</f>
        <v>0</v>
      </c>
      <c r="AB349" s="752" cm="1">
        <f t="array" ref="AB349">INDEX($H349:$K349,0,MATCH(AB$343,$H$343:$K$343,0))*INDEX($J$337:$R$340,MATCH(AB$343,$I$337:$I$340,0),MATCH(AB$342,$J$336:$R$336,0))</f>
        <v>0</v>
      </c>
      <c r="AC349" s="752" cm="1">
        <f t="array" ref="AC349">INDEX($H349:$K349,0,MATCH(AC$343,$H$343:$K$343,0))*INDEX($J$337:$R$340,MATCH(AC$343,$I$337:$I$340,0),MATCH(AC$342,$J$336:$R$336,0))</f>
        <v>0</v>
      </c>
      <c r="AD349" s="752" cm="1">
        <f t="array" ref="AD349">INDEX($H349:$K349,0,MATCH(AD$343,$H$343:$K$343,0))*INDEX($J$337:$R$340,MATCH(AD$343,$I$337:$I$340,0),MATCH(AD$342,$J$336:$R$336,0))</f>
        <v>0</v>
      </c>
      <c r="AE349" s="752" cm="1">
        <f t="array" ref="AE349">INDEX($H349:$K349,0,MATCH(AE$343,$H$343:$K$343,0))*INDEX($J$337:$R$340,MATCH(AE$343,$I$337:$I$340,0),MATCH(AE$342,$J$336:$R$336,0))</f>
        <v>0</v>
      </c>
      <c r="AF349" s="752" cm="1">
        <f t="array" ref="AF349">INDEX($H349:$K349,0,MATCH(AF$343,$H$343:$K$343,0))*INDEX($J$337:$R$340,MATCH(AF$343,$I$337:$I$340,0),MATCH(AF$342,$J$336:$R$336,0))</f>
        <v>0</v>
      </c>
      <c r="AG349" s="752" cm="1">
        <f t="array" ref="AG349">INDEX($H349:$K349,0,MATCH(AG$343,$H$343:$K$343,0))*INDEX($J$337:$R$340,MATCH(AG$343,$I$337:$I$340,0),MATCH(AG$342,$J$336:$R$336,0))</f>
        <v>0</v>
      </c>
      <c r="AH349" s="752" cm="1">
        <f t="array" ref="AH349">INDEX($H349:$K349,0,MATCH(AH$343,$H$343:$K$343,0))*INDEX($J$337:$R$340,MATCH(AH$343,$I$337:$I$340,0),MATCH(AH$342,$J$336:$R$336,0))</f>
        <v>0</v>
      </c>
      <c r="AI349" s="752" cm="1">
        <f t="array" ref="AI349">INDEX($H349:$K349,0,MATCH(AI$343,$H$343:$K$343,0))*INDEX($J$337:$R$340,MATCH(AI$343,$I$337:$I$340,0),MATCH(AI$342,$J$336:$R$336,0))</f>
        <v>0</v>
      </c>
      <c r="AJ349" s="752" cm="1">
        <f t="array" ref="AJ349">INDEX($H349:$K349,0,MATCH(AJ$343,$H$343:$K$343,0))*INDEX($J$337:$R$340,MATCH(AJ$343,$I$337:$I$340,0),MATCH(AJ$342,$J$336:$R$336,0))</f>
        <v>0</v>
      </c>
      <c r="AK349" s="752" cm="1">
        <f t="array" ref="AK349">INDEX($H349:$K349,0,MATCH(AK$343,$H$343:$K$343,0))*INDEX($J$337:$R$340,MATCH(AK$343,$I$337:$I$340,0),MATCH(AK$342,$J$336:$R$336,0))</f>
        <v>0</v>
      </c>
      <c r="AL349" s="752" cm="1">
        <f t="array" ref="AL349">INDEX($H349:$K349,0,MATCH(AL$343,$H$343:$K$343,0))*INDEX($J$337:$R$340,MATCH(AL$343,$I$337:$I$340,0),MATCH(AL$342,$J$336:$R$336,0))</f>
        <v>0</v>
      </c>
      <c r="AM349" s="752" cm="1">
        <f t="array" ref="AM349">INDEX($H349:$K349,0,MATCH(AM$343,$H$343:$K$343,0))*INDEX($J$337:$R$340,MATCH(AM$343,$I$337:$I$340,0),MATCH(AM$342,$J$336:$R$336,0))</f>
        <v>0</v>
      </c>
      <c r="AN349" s="752" cm="1">
        <f t="array" ref="AN349">INDEX($H349:$K349,0,MATCH(AN$343,$H$343:$K$343,0))*INDEX($J$337:$R$340,MATCH(AN$343,$I$337:$I$340,0),MATCH(AN$342,$J$336:$R$336,0))</f>
        <v>0</v>
      </c>
      <c r="AO349" s="752" cm="1">
        <f t="array" ref="AO349">INDEX($H349:$K349,0,MATCH(AO$343,$H$343:$K$343,0))*INDEX($J$337:$R$340,MATCH(AO$343,$I$337:$I$340,0),MATCH(AO$342,$J$336:$R$336,0))</f>
        <v>0</v>
      </c>
      <c r="AP349" s="752" cm="1">
        <f t="array" ref="AP349">INDEX($H349:$K349,0,MATCH(AP$343,$H$343:$K$343,0))*INDEX($J$337:$R$340,MATCH(AP$343,$I$337:$I$340,0),MATCH(AP$342,$J$336:$R$336,0))</f>
        <v>0</v>
      </c>
      <c r="AQ349" s="752" cm="1">
        <f t="array" ref="AQ349">INDEX($H349:$K349,0,MATCH(AQ$343,$H$343:$K$343,0))*INDEX($J$337:$R$340,MATCH(AQ$343,$I$337:$I$340,0),MATCH(AQ$342,$J$336:$R$336,0))</f>
        <v>0</v>
      </c>
      <c r="AR349" s="752" cm="1">
        <f t="array" ref="AR349">INDEX($H349:$K349,0,MATCH(AR$343,$H$343:$K$343,0))*INDEX($J$337:$R$340,MATCH(AR$343,$I$337:$I$340,0),MATCH(AR$342,$J$336:$R$336,0))</f>
        <v>0</v>
      </c>
      <c r="AS349" s="752" cm="1">
        <f t="array" ref="AS349">INDEX($H349:$K349,0,MATCH(AS$343,$H$343:$K$343,0))*INDEX($J$337:$R$340,MATCH(AS$343,$I$337:$I$340,0),MATCH(AS$342,$J$336:$R$336,0))</f>
        <v>0</v>
      </c>
      <c r="AT349" s="752" cm="1">
        <f t="array" ref="AT349">INDEX($H349:$K349,0,MATCH(AT$343,$H$343:$K$343,0))*INDEX($J$337:$R$340,MATCH(AT$343,$I$337:$I$340,0),MATCH(AT$342,$J$336:$R$336,0))</f>
        <v>0</v>
      </c>
      <c r="AU349" s="752"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2" cm="1">
        <f t="array" ref="L350">INDEX($H350:$K350,0,MATCH(L$343,$H$343:$K$343,0))*INDEX($J$337:$R$340,MATCH(L$343,$I$337:$I$340,0),MATCH(L$342,$J$336:$R$336,0))</f>
        <v>0</v>
      </c>
      <c r="M350" s="752" cm="1">
        <f t="array" ref="M350">INDEX($H350:$K350,0,MATCH(M$343,$H$343:$K$343,0))*INDEX($J$337:$R$340,MATCH(M$343,$I$337:$I$340,0),MATCH(M$342,$J$336:$R$336,0))</f>
        <v>0</v>
      </c>
      <c r="N350" s="752" cm="1">
        <f t="array" ref="N350">INDEX($H350:$K350,0,MATCH(N$343,$H$343:$K$343,0))*INDEX($J$337:$R$340,MATCH(N$343,$I$337:$I$340,0),MATCH(N$342,$J$336:$R$336,0))</f>
        <v>0</v>
      </c>
      <c r="O350" s="752" cm="1">
        <f t="array" ref="O350">INDEX($H350:$K350,0,MATCH(O$343,$H$343:$K$343,0))*INDEX($J$337:$R$340,MATCH(O$343,$I$337:$I$340,0),MATCH(O$342,$J$336:$R$336,0))</f>
        <v>0</v>
      </c>
      <c r="P350" s="752" cm="1">
        <f t="array" ref="P350">INDEX($H350:$K350,0,MATCH(P$343,$H$343:$K$343,0))*INDEX($J$337:$R$340,MATCH(P$343,$I$337:$I$340,0),MATCH(P$342,$J$336:$R$336,0))</f>
        <v>0</v>
      </c>
      <c r="Q350" s="752" cm="1">
        <f t="array" ref="Q350">INDEX($H350:$K350,0,MATCH(Q$343,$H$343:$K$343,0))*INDEX($J$337:$R$340,MATCH(Q$343,$I$337:$I$340,0),MATCH(Q$342,$J$336:$R$336,0))</f>
        <v>0</v>
      </c>
      <c r="R350" s="752" cm="1">
        <f t="array" ref="R350">INDEX($H350:$K350,0,MATCH(R$343,$H$343:$K$343,0))*INDEX($J$337:$R$340,MATCH(R$343,$I$337:$I$340,0),MATCH(R$342,$J$336:$R$336,0))</f>
        <v>0</v>
      </c>
      <c r="S350" s="752" cm="1">
        <f t="array" ref="S350">INDEX($H350:$K350,0,MATCH(S$343,$H$343:$K$343,0))*INDEX($J$337:$R$340,MATCH(S$343,$I$337:$I$340,0),MATCH(S$342,$J$336:$R$336,0))</f>
        <v>0</v>
      </c>
      <c r="T350" s="752" cm="1">
        <f t="array" ref="T350">INDEX($H350:$K350,0,MATCH(T$343,$H$343:$K$343,0))*INDEX($J$337:$R$340,MATCH(T$343,$I$337:$I$340,0),MATCH(T$342,$J$336:$R$336,0))</f>
        <v>0</v>
      </c>
      <c r="U350" s="752" cm="1">
        <f t="array" ref="U350">INDEX($H350:$K350,0,MATCH(U$343,$H$343:$K$343,0))*INDEX($J$337:$R$340,MATCH(U$343,$I$337:$I$340,0),MATCH(U$342,$J$336:$R$336,0))</f>
        <v>0</v>
      </c>
      <c r="V350" s="752" cm="1">
        <f t="array" ref="V350">INDEX($H350:$K350,0,MATCH(V$343,$H$343:$K$343,0))*INDEX($J$337:$R$340,MATCH(V$343,$I$337:$I$340,0),MATCH(V$342,$J$336:$R$336,0))</f>
        <v>0</v>
      </c>
      <c r="W350" s="752" cm="1">
        <f t="array" ref="W350">INDEX($H350:$K350,0,MATCH(W$343,$H$343:$K$343,0))*INDEX($J$337:$R$340,MATCH(W$343,$I$337:$I$340,0),MATCH(W$342,$J$336:$R$336,0))</f>
        <v>0</v>
      </c>
      <c r="X350" s="752" cm="1">
        <f t="array" ref="X350">INDEX($H350:$K350,0,MATCH(X$343,$H$343:$K$343,0))*INDEX($J$337:$R$340,MATCH(X$343,$I$337:$I$340,0),MATCH(X$342,$J$336:$R$336,0))</f>
        <v>0</v>
      </c>
      <c r="Y350" s="752" cm="1">
        <f t="array" ref="Y350">INDEX($H350:$K350,0,MATCH(Y$343,$H$343:$K$343,0))*INDEX($J$337:$R$340,MATCH(Y$343,$I$337:$I$340,0),MATCH(Y$342,$J$336:$R$336,0))</f>
        <v>0</v>
      </c>
      <c r="Z350" s="752" cm="1">
        <f t="array" ref="Z350">INDEX($H350:$K350,0,MATCH(Z$343,$H$343:$K$343,0))*INDEX($J$337:$R$340,MATCH(Z$343,$I$337:$I$340,0),MATCH(Z$342,$J$336:$R$336,0))</f>
        <v>0</v>
      </c>
      <c r="AA350" s="752" cm="1">
        <f t="array" ref="AA350">INDEX($H350:$K350,0,MATCH(AA$343,$H$343:$K$343,0))*INDEX($J$337:$R$340,MATCH(AA$343,$I$337:$I$340,0),MATCH(AA$342,$J$336:$R$336,0))</f>
        <v>0</v>
      </c>
      <c r="AB350" s="752" cm="1">
        <f t="array" ref="AB350">INDEX($H350:$K350,0,MATCH(AB$343,$H$343:$K$343,0))*INDEX($J$337:$R$340,MATCH(AB$343,$I$337:$I$340,0),MATCH(AB$342,$J$336:$R$336,0))</f>
        <v>0</v>
      </c>
      <c r="AC350" s="752" cm="1">
        <f t="array" ref="AC350">INDEX($H350:$K350,0,MATCH(AC$343,$H$343:$K$343,0))*INDEX($J$337:$R$340,MATCH(AC$343,$I$337:$I$340,0),MATCH(AC$342,$J$336:$R$336,0))</f>
        <v>0</v>
      </c>
      <c r="AD350" s="752" cm="1">
        <f t="array" ref="AD350">INDEX($H350:$K350,0,MATCH(AD$343,$H$343:$K$343,0))*INDEX($J$337:$R$340,MATCH(AD$343,$I$337:$I$340,0),MATCH(AD$342,$J$336:$R$336,0))</f>
        <v>0</v>
      </c>
      <c r="AE350" s="752" cm="1">
        <f t="array" ref="AE350">INDEX($H350:$K350,0,MATCH(AE$343,$H$343:$K$343,0))*INDEX($J$337:$R$340,MATCH(AE$343,$I$337:$I$340,0),MATCH(AE$342,$J$336:$R$336,0))</f>
        <v>0</v>
      </c>
      <c r="AF350" s="752" cm="1">
        <f t="array" ref="AF350">INDEX($H350:$K350,0,MATCH(AF$343,$H$343:$K$343,0))*INDEX($J$337:$R$340,MATCH(AF$343,$I$337:$I$340,0),MATCH(AF$342,$J$336:$R$336,0))</f>
        <v>0</v>
      </c>
      <c r="AG350" s="752" cm="1">
        <f t="array" ref="AG350">INDEX($H350:$K350,0,MATCH(AG$343,$H$343:$K$343,0))*INDEX($J$337:$R$340,MATCH(AG$343,$I$337:$I$340,0),MATCH(AG$342,$J$336:$R$336,0))</f>
        <v>0</v>
      </c>
      <c r="AH350" s="752" cm="1">
        <f t="array" ref="AH350">INDEX($H350:$K350,0,MATCH(AH$343,$H$343:$K$343,0))*INDEX($J$337:$R$340,MATCH(AH$343,$I$337:$I$340,0),MATCH(AH$342,$J$336:$R$336,0))</f>
        <v>0</v>
      </c>
      <c r="AI350" s="752" cm="1">
        <f t="array" ref="AI350">INDEX($H350:$K350,0,MATCH(AI$343,$H$343:$K$343,0))*INDEX($J$337:$R$340,MATCH(AI$343,$I$337:$I$340,0),MATCH(AI$342,$J$336:$R$336,0))</f>
        <v>0</v>
      </c>
      <c r="AJ350" s="752" cm="1">
        <f t="array" ref="AJ350">INDEX($H350:$K350,0,MATCH(AJ$343,$H$343:$K$343,0))*INDEX($J$337:$R$340,MATCH(AJ$343,$I$337:$I$340,0),MATCH(AJ$342,$J$336:$R$336,0))</f>
        <v>0</v>
      </c>
      <c r="AK350" s="752" cm="1">
        <f t="array" ref="AK350">INDEX($H350:$K350,0,MATCH(AK$343,$H$343:$K$343,0))*INDEX($J$337:$R$340,MATCH(AK$343,$I$337:$I$340,0),MATCH(AK$342,$J$336:$R$336,0))</f>
        <v>0</v>
      </c>
      <c r="AL350" s="752" cm="1">
        <f t="array" ref="AL350">INDEX($H350:$K350,0,MATCH(AL$343,$H$343:$K$343,0))*INDEX($J$337:$R$340,MATCH(AL$343,$I$337:$I$340,0),MATCH(AL$342,$J$336:$R$336,0))</f>
        <v>0</v>
      </c>
      <c r="AM350" s="752" cm="1">
        <f t="array" ref="AM350">INDEX($H350:$K350,0,MATCH(AM$343,$H$343:$K$343,0))*INDEX($J$337:$R$340,MATCH(AM$343,$I$337:$I$340,0),MATCH(AM$342,$J$336:$R$336,0))</f>
        <v>0</v>
      </c>
      <c r="AN350" s="752" cm="1">
        <f t="array" ref="AN350">INDEX($H350:$K350,0,MATCH(AN$343,$H$343:$K$343,0))*INDEX($J$337:$R$340,MATCH(AN$343,$I$337:$I$340,0),MATCH(AN$342,$J$336:$R$336,0))</f>
        <v>0</v>
      </c>
      <c r="AO350" s="752" cm="1">
        <f t="array" ref="AO350">INDEX($H350:$K350,0,MATCH(AO$343,$H$343:$K$343,0))*INDEX($J$337:$R$340,MATCH(AO$343,$I$337:$I$340,0),MATCH(AO$342,$J$336:$R$336,0))</f>
        <v>0</v>
      </c>
      <c r="AP350" s="752" cm="1">
        <f t="array" ref="AP350">INDEX($H350:$K350,0,MATCH(AP$343,$H$343:$K$343,0))*INDEX($J$337:$R$340,MATCH(AP$343,$I$337:$I$340,0),MATCH(AP$342,$J$336:$R$336,0))</f>
        <v>0</v>
      </c>
      <c r="AQ350" s="752" cm="1">
        <f t="array" ref="AQ350">INDEX($H350:$K350,0,MATCH(AQ$343,$H$343:$K$343,0))*INDEX($J$337:$R$340,MATCH(AQ$343,$I$337:$I$340,0),MATCH(AQ$342,$J$336:$R$336,0))</f>
        <v>0</v>
      </c>
      <c r="AR350" s="752" cm="1">
        <f t="array" ref="AR350">INDEX($H350:$K350,0,MATCH(AR$343,$H$343:$K$343,0))*INDEX($J$337:$R$340,MATCH(AR$343,$I$337:$I$340,0),MATCH(AR$342,$J$336:$R$336,0))</f>
        <v>0</v>
      </c>
      <c r="AS350" s="752" cm="1">
        <f t="array" ref="AS350">INDEX($H350:$K350,0,MATCH(AS$343,$H$343:$K$343,0))*INDEX($J$337:$R$340,MATCH(AS$343,$I$337:$I$340,0),MATCH(AS$342,$J$336:$R$336,0))</f>
        <v>0</v>
      </c>
      <c r="AT350" s="752" cm="1">
        <f t="array" ref="AT350">INDEX($H350:$K350,0,MATCH(AT$343,$H$343:$K$343,0))*INDEX($J$337:$R$340,MATCH(AT$343,$I$337:$I$340,0),MATCH(AT$342,$J$336:$R$336,0))</f>
        <v>0</v>
      </c>
      <c r="AU350" s="752"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2" cm="1">
        <f t="array" ref="L351">INDEX($H351:$K351,0,MATCH(L$343,$H$343:$K$343,0))*INDEX($J$337:$R$340,MATCH(L$343,$I$337:$I$340,0),MATCH(L$342,$J$336:$R$336,0))</f>
        <v>0</v>
      </c>
      <c r="M351" s="752" cm="1">
        <f t="array" ref="M351">INDEX($H351:$K351,0,MATCH(M$343,$H$343:$K$343,0))*INDEX($J$337:$R$340,MATCH(M$343,$I$337:$I$340,0),MATCH(M$342,$J$336:$R$336,0))</f>
        <v>0</v>
      </c>
      <c r="N351" s="752" cm="1">
        <f t="array" ref="N351">INDEX($H351:$K351,0,MATCH(N$343,$H$343:$K$343,0))*INDEX($J$337:$R$340,MATCH(N$343,$I$337:$I$340,0),MATCH(N$342,$J$336:$R$336,0))</f>
        <v>0</v>
      </c>
      <c r="O351" s="752" cm="1">
        <f t="array" ref="O351">INDEX($H351:$K351,0,MATCH(O$343,$H$343:$K$343,0))*INDEX($J$337:$R$340,MATCH(O$343,$I$337:$I$340,0),MATCH(O$342,$J$336:$R$336,0))</f>
        <v>0</v>
      </c>
      <c r="P351" s="752" cm="1">
        <f t="array" ref="P351">INDEX($H351:$K351,0,MATCH(P$343,$H$343:$K$343,0))*INDEX($J$337:$R$340,MATCH(P$343,$I$337:$I$340,0),MATCH(P$342,$J$336:$R$336,0))</f>
        <v>0</v>
      </c>
      <c r="Q351" s="752" cm="1">
        <f t="array" ref="Q351">INDEX($H351:$K351,0,MATCH(Q$343,$H$343:$K$343,0))*INDEX($J$337:$R$340,MATCH(Q$343,$I$337:$I$340,0),MATCH(Q$342,$J$336:$R$336,0))</f>
        <v>0</v>
      </c>
      <c r="R351" s="752" cm="1">
        <f t="array" ref="R351">INDEX($H351:$K351,0,MATCH(R$343,$H$343:$K$343,0))*INDEX($J$337:$R$340,MATCH(R$343,$I$337:$I$340,0),MATCH(R$342,$J$336:$R$336,0))</f>
        <v>0</v>
      </c>
      <c r="S351" s="752" cm="1">
        <f t="array" ref="S351">INDEX($H351:$K351,0,MATCH(S$343,$H$343:$K$343,0))*INDEX($J$337:$R$340,MATCH(S$343,$I$337:$I$340,0),MATCH(S$342,$J$336:$R$336,0))</f>
        <v>0</v>
      </c>
      <c r="T351" s="752" cm="1">
        <f t="array" ref="T351">INDEX($H351:$K351,0,MATCH(T$343,$H$343:$K$343,0))*INDEX($J$337:$R$340,MATCH(T$343,$I$337:$I$340,0),MATCH(T$342,$J$336:$R$336,0))</f>
        <v>0</v>
      </c>
      <c r="U351" s="752" cm="1">
        <f t="array" ref="U351">INDEX($H351:$K351,0,MATCH(U$343,$H$343:$K$343,0))*INDEX($J$337:$R$340,MATCH(U$343,$I$337:$I$340,0),MATCH(U$342,$J$336:$R$336,0))</f>
        <v>0</v>
      </c>
      <c r="V351" s="752" cm="1">
        <f t="array" ref="V351">INDEX($H351:$K351,0,MATCH(V$343,$H$343:$K$343,0))*INDEX($J$337:$R$340,MATCH(V$343,$I$337:$I$340,0),MATCH(V$342,$J$336:$R$336,0))</f>
        <v>0</v>
      </c>
      <c r="W351" s="752" cm="1">
        <f t="array" ref="W351">INDEX($H351:$K351,0,MATCH(W$343,$H$343:$K$343,0))*INDEX($J$337:$R$340,MATCH(W$343,$I$337:$I$340,0),MATCH(W$342,$J$336:$R$336,0))</f>
        <v>0</v>
      </c>
      <c r="X351" s="752" cm="1">
        <f t="array" ref="X351">INDEX($H351:$K351,0,MATCH(X$343,$H$343:$K$343,0))*INDEX($J$337:$R$340,MATCH(X$343,$I$337:$I$340,0),MATCH(X$342,$J$336:$R$336,0))</f>
        <v>0</v>
      </c>
      <c r="Y351" s="752" cm="1">
        <f t="array" ref="Y351">INDEX($H351:$K351,0,MATCH(Y$343,$H$343:$K$343,0))*INDEX($J$337:$R$340,MATCH(Y$343,$I$337:$I$340,0),MATCH(Y$342,$J$336:$R$336,0))</f>
        <v>0</v>
      </c>
      <c r="Z351" s="752" cm="1">
        <f t="array" ref="Z351">INDEX($H351:$K351,0,MATCH(Z$343,$H$343:$K$343,0))*INDEX($J$337:$R$340,MATCH(Z$343,$I$337:$I$340,0),MATCH(Z$342,$J$336:$R$336,0))</f>
        <v>0</v>
      </c>
      <c r="AA351" s="752" cm="1">
        <f t="array" ref="AA351">INDEX($H351:$K351,0,MATCH(AA$343,$H$343:$K$343,0))*INDEX($J$337:$R$340,MATCH(AA$343,$I$337:$I$340,0),MATCH(AA$342,$J$336:$R$336,0))</f>
        <v>0</v>
      </c>
      <c r="AB351" s="752" cm="1">
        <f t="array" ref="AB351">INDEX($H351:$K351,0,MATCH(AB$343,$H$343:$K$343,0))*INDEX($J$337:$R$340,MATCH(AB$343,$I$337:$I$340,0),MATCH(AB$342,$J$336:$R$336,0))</f>
        <v>0</v>
      </c>
      <c r="AC351" s="752" cm="1">
        <f t="array" ref="AC351">INDEX($H351:$K351,0,MATCH(AC$343,$H$343:$K$343,0))*INDEX($J$337:$R$340,MATCH(AC$343,$I$337:$I$340,0),MATCH(AC$342,$J$336:$R$336,0))</f>
        <v>0</v>
      </c>
      <c r="AD351" s="752" cm="1">
        <f t="array" ref="AD351">INDEX($H351:$K351,0,MATCH(AD$343,$H$343:$K$343,0))*INDEX($J$337:$R$340,MATCH(AD$343,$I$337:$I$340,0),MATCH(AD$342,$J$336:$R$336,0))</f>
        <v>0</v>
      </c>
      <c r="AE351" s="752" cm="1">
        <f t="array" ref="AE351">INDEX($H351:$K351,0,MATCH(AE$343,$H$343:$K$343,0))*INDEX($J$337:$R$340,MATCH(AE$343,$I$337:$I$340,0),MATCH(AE$342,$J$336:$R$336,0))</f>
        <v>0</v>
      </c>
      <c r="AF351" s="752" cm="1">
        <f t="array" ref="AF351">INDEX($H351:$K351,0,MATCH(AF$343,$H$343:$K$343,0))*INDEX($J$337:$R$340,MATCH(AF$343,$I$337:$I$340,0),MATCH(AF$342,$J$336:$R$336,0))</f>
        <v>0</v>
      </c>
      <c r="AG351" s="752" cm="1">
        <f t="array" ref="AG351">INDEX($H351:$K351,0,MATCH(AG$343,$H$343:$K$343,0))*INDEX($J$337:$R$340,MATCH(AG$343,$I$337:$I$340,0),MATCH(AG$342,$J$336:$R$336,0))</f>
        <v>0</v>
      </c>
      <c r="AH351" s="752" cm="1">
        <f t="array" ref="AH351">INDEX($H351:$K351,0,MATCH(AH$343,$H$343:$K$343,0))*INDEX($J$337:$R$340,MATCH(AH$343,$I$337:$I$340,0),MATCH(AH$342,$J$336:$R$336,0))</f>
        <v>0</v>
      </c>
      <c r="AI351" s="752" cm="1">
        <f t="array" ref="AI351">INDEX($H351:$K351,0,MATCH(AI$343,$H$343:$K$343,0))*INDEX($J$337:$R$340,MATCH(AI$343,$I$337:$I$340,0),MATCH(AI$342,$J$336:$R$336,0))</f>
        <v>0</v>
      </c>
      <c r="AJ351" s="752" cm="1">
        <f t="array" ref="AJ351">INDEX($H351:$K351,0,MATCH(AJ$343,$H$343:$K$343,0))*INDEX($J$337:$R$340,MATCH(AJ$343,$I$337:$I$340,0),MATCH(AJ$342,$J$336:$R$336,0))</f>
        <v>0</v>
      </c>
      <c r="AK351" s="752" cm="1">
        <f t="array" ref="AK351">INDEX($H351:$K351,0,MATCH(AK$343,$H$343:$K$343,0))*INDEX($J$337:$R$340,MATCH(AK$343,$I$337:$I$340,0),MATCH(AK$342,$J$336:$R$336,0))</f>
        <v>0</v>
      </c>
      <c r="AL351" s="752" cm="1">
        <f t="array" ref="AL351">INDEX($H351:$K351,0,MATCH(AL$343,$H$343:$K$343,0))*INDEX($J$337:$R$340,MATCH(AL$343,$I$337:$I$340,0),MATCH(AL$342,$J$336:$R$336,0))</f>
        <v>0</v>
      </c>
      <c r="AM351" s="752" cm="1">
        <f t="array" ref="AM351">INDEX($H351:$K351,0,MATCH(AM$343,$H$343:$K$343,0))*INDEX($J$337:$R$340,MATCH(AM$343,$I$337:$I$340,0),MATCH(AM$342,$J$336:$R$336,0))</f>
        <v>0</v>
      </c>
      <c r="AN351" s="752" cm="1">
        <f t="array" ref="AN351">INDEX($H351:$K351,0,MATCH(AN$343,$H$343:$K$343,0))*INDEX($J$337:$R$340,MATCH(AN$343,$I$337:$I$340,0),MATCH(AN$342,$J$336:$R$336,0))</f>
        <v>0</v>
      </c>
      <c r="AO351" s="752" cm="1">
        <f t="array" ref="AO351">INDEX($H351:$K351,0,MATCH(AO$343,$H$343:$K$343,0))*INDEX($J$337:$R$340,MATCH(AO$343,$I$337:$I$340,0),MATCH(AO$342,$J$336:$R$336,0))</f>
        <v>0</v>
      </c>
      <c r="AP351" s="752" cm="1">
        <f t="array" ref="AP351">INDEX($H351:$K351,0,MATCH(AP$343,$H$343:$K$343,0))*INDEX($J$337:$R$340,MATCH(AP$343,$I$337:$I$340,0),MATCH(AP$342,$J$336:$R$336,0))</f>
        <v>0</v>
      </c>
      <c r="AQ351" s="752" cm="1">
        <f t="array" ref="AQ351">INDEX($H351:$K351,0,MATCH(AQ$343,$H$343:$K$343,0))*INDEX($J$337:$R$340,MATCH(AQ$343,$I$337:$I$340,0),MATCH(AQ$342,$J$336:$R$336,0))</f>
        <v>0</v>
      </c>
      <c r="AR351" s="752" cm="1">
        <f t="array" ref="AR351">INDEX($H351:$K351,0,MATCH(AR$343,$H$343:$K$343,0))*INDEX($J$337:$R$340,MATCH(AR$343,$I$337:$I$340,0),MATCH(AR$342,$J$336:$R$336,0))</f>
        <v>0</v>
      </c>
      <c r="AS351" s="752" cm="1">
        <f t="array" ref="AS351">INDEX($H351:$K351,0,MATCH(AS$343,$H$343:$K$343,0))*INDEX($J$337:$R$340,MATCH(AS$343,$I$337:$I$340,0),MATCH(AS$342,$J$336:$R$336,0))</f>
        <v>0</v>
      </c>
      <c r="AT351" s="752" cm="1">
        <f t="array" ref="AT351">INDEX($H351:$K351,0,MATCH(AT$343,$H$343:$K$343,0))*INDEX($J$337:$R$340,MATCH(AT$343,$I$337:$I$340,0),MATCH(AT$342,$J$336:$R$336,0))</f>
        <v>0</v>
      </c>
      <c r="AU351" s="752"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2" cm="1">
        <f t="array" ref="L352">INDEX($H352:$K352,0,MATCH(L$343,$H$343:$K$343,0))*INDEX($J$337:$R$340,MATCH(L$343,$I$337:$I$340,0),MATCH(L$342,$J$336:$R$336,0))</f>
        <v>0</v>
      </c>
      <c r="M352" s="752" cm="1">
        <f t="array" ref="M352">INDEX($H352:$K352,0,MATCH(M$343,$H$343:$K$343,0))*INDEX($J$337:$R$340,MATCH(M$343,$I$337:$I$340,0),MATCH(M$342,$J$336:$R$336,0))</f>
        <v>0</v>
      </c>
      <c r="N352" s="752" cm="1">
        <f t="array" ref="N352">INDEX($H352:$K352,0,MATCH(N$343,$H$343:$K$343,0))*INDEX($J$337:$R$340,MATCH(N$343,$I$337:$I$340,0),MATCH(N$342,$J$336:$R$336,0))</f>
        <v>0</v>
      </c>
      <c r="O352" s="752" cm="1">
        <f t="array" ref="O352">INDEX($H352:$K352,0,MATCH(O$343,$H$343:$K$343,0))*INDEX($J$337:$R$340,MATCH(O$343,$I$337:$I$340,0),MATCH(O$342,$J$336:$R$336,0))</f>
        <v>0</v>
      </c>
      <c r="P352" s="752" cm="1">
        <f t="array" ref="P352">INDEX($H352:$K352,0,MATCH(P$343,$H$343:$K$343,0))*INDEX($J$337:$R$340,MATCH(P$343,$I$337:$I$340,0),MATCH(P$342,$J$336:$R$336,0))</f>
        <v>0</v>
      </c>
      <c r="Q352" s="752" cm="1">
        <f t="array" ref="Q352">INDEX($H352:$K352,0,MATCH(Q$343,$H$343:$K$343,0))*INDEX($J$337:$R$340,MATCH(Q$343,$I$337:$I$340,0),MATCH(Q$342,$J$336:$R$336,0))</f>
        <v>0</v>
      </c>
      <c r="R352" s="752" cm="1">
        <f t="array" ref="R352">INDEX($H352:$K352,0,MATCH(R$343,$H$343:$K$343,0))*INDEX($J$337:$R$340,MATCH(R$343,$I$337:$I$340,0),MATCH(R$342,$J$336:$R$336,0))</f>
        <v>0</v>
      </c>
      <c r="S352" s="752" cm="1">
        <f t="array" ref="S352">INDEX($H352:$K352,0,MATCH(S$343,$H$343:$K$343,0))*INDEX($J$337:$R$340,MATCH(S$343,$I$337:$I$340,0),MATCH(S$342,$J$336:$R$336,0))</f>
        <v>0</v>
      </c>
      <c r="T352" s="752" cm="1">
        <f t="array" ref="T352">INDEX($H352:$K352,0,MATCH(T$343,$H$343:$K$343,0))*INDEX($J$337:$R$340,MATCH(T$343,$I$337:$I$340,0),MATCH(T$342,$J$336:$R$336,0))</f>
        <v>0</v>
      </c>
      <c r="U352" s="752" cm="1">
        <f t="array" ref="U352">INDEX($H352:$K352,0,MATCH(U$343,$H$343:$K$343,0))*INDEX($J$337:$R$340,MATCH(U$343,$I$337:$I$340,0),MATCH(U$342,$J$336:$R$336,0))</f>
        <v>0</v>
      </c>
      <c r="V352" s="752" cm="1">
        <f t="array" ref="V352">INDEX($H352:$K352,0,MATCH(V$343,$H$343:$K$343,0))*INDEX($J$337:$R$340,MATCH(V$343,$I$337:$I$340,0),MATCH(V$342,$J$336:$R$336,0))</f>
        <v>0</v>
      </c>
      <c r="W352" s="752" cm="1">
        <f t="array" ref="W352">INDEX($H352:$K352,0,MATCH(W$343,$H$343:$K$343,0))*INDEX($J$337:$R$340,MATCH(W$343,$I$337:$I$340,0),MATCH(W$342,$J$336:$R$336,0))</f>
        <v>0</v>
      </c>
      <c r="X352" s="752" cm="1">
        <f t="array" ref="X352">INDEX($H352:$K352,0,MATCH(X$343,$H$343:$K$343,0))*INDEX($J$337:$R$340,MATCH(X$343,$I$337:$I$340,0),MATCH(X$342,$J$336:$R$336,0))</f>
        <v>0</v>
      </c>
      <c r="Y352" s="752" cm="1">
        <f t="array" ref="Y352">INDEX($H352:$K352,0,MATCH(Y$343,$H$343:$K$343,0))*INDEX($J$337:$R$340,MATCH(Y$343,$I$337:$I$340,0),MATCH(Y$342,$J$336:$R$336,0))</f>
        <v>0</v>
      </c>
      <c r="Z352" s="752" cm="1">
        <f t="array" ref="Z352">INDEX($H352:$K352,0,MATCH(Z$343,$H$343:$K$343,0))*INDEX($J$337:$R$340,MATCH(Z$343,$I$337:$I$340,0),MATCH(Z$342,$J$336:$R$336,0))</f>
        <v>0</v>
      </c>
      <c r="AA352" s="752" cm="1">
        <f t="array" ref="AA352">INDEX($H352:$K352,0,MATCH(AA$343,$H$343:$K$343,0))*INDEX($J$337:$R$340,MATCH(AA$343,$I$337:$I$340,0),MATCH(AA$342,$J$336:$R$336,0))</f>
        <v>0</v>
      </c>
      <c r="AB352" s="752" cm="1">
        <f t="array" ref="AB352">INDEX($H352:$K352,0,MATCH(AB$343,$H$343:$K$343,0))*INDEX($J$337:$R$340,MATCH(AB$343,$I$337:$I$340,0),MATCH(AB$342,$J$336:$R$336,0))</f>
        <v>0</v>
      </c>
      <c r="AC352" s="752" cm="1">
        <f t="array" ref="AC352">INDEX($H352:$K352,0,MATCH(AC$343,$H$343:$K$343,0))*INDEX($J$337:$R$340,MATCH(AC$343,$I$337:$I$340,0),MATCH(AC$342,$J$336:$R$336,0))</f>
        <v>0</v>
      </c>
      <c r="AD352" s="752" cm="1">
        <f t="array" ref="AD352">INDEX($H352:$K352,0,MATCH(AD$343,$H$343:$K$343,0))*INDEX($J$337:$R$340,MATCH(AD$343,$I$337:$I$340,0),MATCH(AD$342,$J$336:$R$336,0))</f>
        <v>0</v>
      </c>
      <c r="AE352" s="752" cm="1">
        <f t="array" ref="AE352">INDEX($H352:$K352,0,MATCH(AE$343,$H$343:$K$343,0))*INDEX($J$337:$R$340,MATCH(AE$343,$I$337:$I$340,0),MATCH(AE$342,$J$336:$R$336,0))</f>
        <v>0</v>
      </c>
      <c r="AF352" s="752" cm="1">
        <f t="array" ref="AF352">INDEX($H352:$K352,0,MATCH(AF$343,$H$343:$K$343,0))*INDEX($J$337:$R$340,MATCH(AF$343,$I$337:$I$340,0),MATCH(AF$342,$J$336:$R$336,0))</f>
        <v>0</v>
      </c>
      <c r="AG352" s="752" cm="1">
        <f t="array" ref="AG352">INDEX($H352:$K352,0,MATCH(AG$343,$H$343:$K$343,0))*INDEX($J$337:$R$340,MATCH(AG$343,$I$337:$I$340,0),MATCH(AG$342,$J$336:$R$336,0))</f>
        <v>0</v>
      </c>
      <c r="AH352" s="752" cm="1">
        <f t="array" ref="AH352">INDEX($H352:$K352,0,MATCH(AH$343,$H$343:$K$343,0))*INDEX($J$337:$R$340,MATCH(AH$343,$I$337:$I$340,0),MATCH(AH$342,$J$336:$R$336,0))</f>
        <v>0</v>
      </c>
      <c r="AI352" s="752" cm="1">
        <f t="array" ref="AI352">INDEX($H352:$K352,0,MATCH(AI$343,$H$343:$K$343,0))*INDEX($J$337:$R$340,MATCH(AI$343,$I$337:$I$340,0),MATCH(AI$342,$J$336:$R$336,0))</f>
        <v>0</v>
      </c>
      <c r="AJ352" s="752" cm="1">
        <f t="array" ref="AJ352">INDEX($H352:$K352,0,MATCH(AJ$343,$H$343:$K$343,0))*INDEX($J$337:$R$340,MATCH(AJ$343,$I$337:$I$340,0),MATCH(AJ$342,$J$336:$R$336,0))</f>
        <v>0</v>
      </c>
      <c r="AK352" s="752" cm="1">
        <f t="array" ref="AK352">INDEX($H352:$K352,0,MATCH(AK$343,$H$343:$K$343,0))*INDEX($J$337:$R$340,MATCH(AK$343,$I$337:$I$340,0),MATCH(AK$342,$J$336:$R$336,0))</f>
        <v>0</v>
      </c>
      <c r="AL352" s="752" cm="1">
        <f t="array" ref="AL352">INDEX($H352:$K352,0,MATCH(AL$343,$H$343:$K$343,0))*INDEX($J$337:$R$340,MATCH(AL$343,$I$337:$I$340,0),MATCH(AL$342,$J$336:$R$336,0))</f>
        <v>0</v>
      </c>
      <c r="AM352" s="752" cm="1">
        <f t="array" ref="AM352">INDEX($H352:$K352,0,MATCH(AM$343,$H$343:$K$343,0))*INDEX($J$337:$R$340,MATCH(AM$343,$I$337:$I$340,0),MATCH(AM$342,$J$336:$R$336,0))</f>
        <v>0</v>
      </c>
      <c r="AN352" s="752" cm="1">
        <f t="array" ref="AN352">INDEX($H352:$K352,0,MATCH(AN$343,$H$343:$K$343,0))*INDEX($J$337:$R$340,MATCH(AN$343,$I$337:$I$340,0),MATCH(AN$342,$J$336:$R$336,0))</f>
        <v>0</v>
      </c>
      <c r="AO352" s="752" cm="1">
        <f t="array" ref="AO352">INDEX($H352:$K352,0,MATCH(AO$343,$H$343:$K$343,0))*INDEX($J$337:$R$340,MATCH(AO$343,$I$337:$I$340,0),MATCH(AO$342,$J$336:$R$336,0))</f>
        <v>0</v>
      </c>
      <c r="AP352" s="752" cm="1">
        <f t="array" ref="AP352">INDEX($H352:$K352,0,MATCH(AP$343,$H$343:$K$343,0))*INDEX($J$337:$R$340,MATCH(AP$343,$I$337:$I$340,0),MATCH(AP$342,$J$336:$R$336,0))</f>
        <v>0</v>
      </c>
      <c r="AQ352" s="752" cm="1">
        <f t="array" ref="AQ352">INDEX($H352:$K352,0,MATCH(AQ$343,$H$343:$K$343,0))*INDEX($J$337:$R$340,MATCH(AQ$343,$I$337:$I$340,0),MATCH(AQ$342,$J$336:$R$336,0))</f>
        <v>0</v>
      </c>
      <c r="AR352" s="752" cm="1">
        <f t="array" ref="AR352">INDEX($H352:$K352,0,MATCH(AR$343,$H$343:$K$343,0))*INDEX($J$337:$R$340,MATCH(AR$343,$I$337:$I$340,0),MATCH(AR$342,$J$336:$R$336,0))</f>
        <v>0</v>
      </c>
      <c r="AS352" s="752" cm="1">
        <f t="array" ref="AS352">INDEX($H352:$K352,0,MATCH(AS$343,$H$343:$K$343,0))*INDEX($J$337:$R$340,MATCH(AS$343,$I$337:$I$340,0),MATCH(AS$342,$J$336:$R$336,0))</f>
        <v>0</v>
      </c>
      <c r="AT352" s="752" cm="1">
        <f t="array" ref="AT352">INDEX($H352:$K352,0,MATCH(AT$343,$H$343:$K$343,0))*INDEX($J$337:$R$340,MATCH(AT$343,$I$337:$I$340,0),MATCH(AT$342,$J$336:$R$336,0))</f>
        <v>0</v>
      </c>
      <c r="AU352" s="752"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2" cm="1">
        <f t="array" ref="L353">INDEX($H353:$K353,0,MATCH(L$343,$H$343:$K$343,0))*INDEX($J$337:$R$340,MATCH(L$343,$I$337:$I$340,0),MATCH(L$342,$J$336:$R$336,0))</f>
        <v>0</v>
      </c>
      <c r="M353" s="752" cm="1">
        <f t="array" ref="M353">INDEX($H353:$K353,0,MATCH(M$343,$H$343:$K$343,0))*INDEX($J$337:$R$340,MATCH(M$343,$I$337:$I$340,0),MATCH(M$342,$J$336:$R$336,0))</f>
        <v>0</v>
      </c>
      <c r="N353" s="752" cm="1">
        <f t="array" ref="N353">INDEX($H353:$K353,0,MATCH(N$343,$H$343:$K$343,0))*INDEX($J$337:$R$340,MATCH(N$343,$I$337:$I$340,0),MATCH(N$342,$J$336:$R$336,0))</f>
        <v>0</v>
      </c>
      <c r="O353" s="752" cm="1">
        <f t="array" ref="O353">INDEX($H353:$K353,0,MATCH(O$343,$H$343:$K$343,0))*INDEX($J$337:$R$340,MATCH(O$343,$I$337:$I$340,0),MATCH(O$342,$J$336:$R$336,0))</f>
        <v>0</v>
      </c>
      <c r="P353" s="752" cm="1">
        <f t="array" ref="P353">INDEX($H353:$K353,0,MATCH(P$343,$H$343:$K$343,0))*INDEX($J$337:$R$340,MATCH(P$343,$I$337:$I$340,0),MATCH(P$342,$J$336:$R$336,0))</f>
        <v>0</v>
      </c>
      <c r="Q353" s="752" cm="1">
        <f t="array" ref="Q353">INDEX($H353:$K353,0,MATCH(Q$343,$H$343:$K$343,0))*INDEX($J$337:$R$340,MATCH(Q$343,$I$337:$I$340,0),MATCH(Q$342,$J$336:$R$336,0))</f>
        <v>0</v>
      </c>
      <c r="R353" s="752" cm="1">
        <f t="array" ref="R353">INDEX($H353:$K353,0,MATCH(R$343,$H$343:$K$343,0))*INDEX($J$337:$R$340,MATCH(R$343,$I$337:$I$340,0),MATCH(R$342,$J$336:$R$336,0))</f>
        <v>0</v>
      </c>
      <c r="S353" s="752" cm="1">
        <f t="array" ref="S353">INDEX($H353:$K353,0,MATCH(S$343,$H$343:$K$343,0))*INDEX($J$337:$R$340,MATCH(S$343,$I$337:$I$340,0),MATCH(S$342,$J$336:$R$336,0))</f>
        <v>0</v>
      </c>
      <c r="T353" s="752" cm="1">
        <f t="array" ref="T353">INDEX($H353:$K353,0,MATCH(T$343,$H$343:$K$343,0))*INDEX($J$337:$R$340,MATCH(T$343,$I$337:$I$340,0),MATCH(T$342,$J$336:$R$336,0))</f>
        <v>0</v>
      </c>
      <c r="U353" s="752" cm="1">
        <f t="array" ref="U353">INDEX($H353:$K353,0,MATCH(U$343,$H$343:$K$343,0))*INDEX($J$337:$R$340,MATCH(U$343,$I$337:$I$340,0),MATCH(U$342,$J$336:$R$336,0))</f>
        <v>0</v>
      </c>
      <c r="V353" s="752" cm="1">
        <f t="array" ref="V353">INDEX($H353:$K353,0,MATCH(V$343,$H$343:$K$343,0))*INDEX($J$337:$R$340,MATCH(V$343,$I$337:$I$340,0),MATCH(V$342,$J$336:$R$336,0))</f>
        <v>0</v>
      </c>
      <c r="W353" s="752" cm="1">
        <f t="array" ref="W353">INDEX($H353:$K353,0,MATCH(W$343,$H$343:$K$343,0))*INDEX($J$337:$R$340,MATCH(W$343,$I$337:$I$340,0),MATCH(W$342,$J$336:$R$336,0))</f>
        <v>0</v>
      </c>
      <c r="X353" s="752" cm="1">
        <f t="array" ref="X353">INDEX($H353:$K353,0,MATCH(X$343,$H$343:$K$343,0))*INDEX($J$337:$R$340,MATCH(X$343,$I$337:$I$340,0),MATCH(X$342,$J$336:$R$336,0))</f>
        <v>0</v>
      </c>
      <c r="Y353" s="752" cm="1">
        <f t="array" ref="Y353">INDEX($H353:$K353,0,MATCH(Y$343,$H$343:$K$343,0))*INDEX($J$337:$R$340,MATCH(Y$343,$I$337:$I$340,0),MATCH(Y$342,$J$336:$R$336,0))</f>
        <v>0</v>
      </c>
      <c r="Z353" s="752" cm="1">
        <f t="array" ref="Z353">INDEX($H353:$K353,0,MATCH(Z$343,$H$343:$K$343,0))*INDEX($J$337:$R$340,MATCH(Z$343,$I$337:$I$340,0),MATCH(Z$342,$J$336:$R$336,0))</f>
        <v>0</v>
      </c>
      <c r="AA353" s="752" cm="1">
        <f t="array" ref="AA353">INDEX($H353:$K353,0,MATCH(AA$343,$H$343:$K$343,0))*INDEX($J$337:$R$340,MATCH(AA$343,$I$337:$I$340,0),MATCH(AA$342,$J$336:$R$336,0))</f>
        <v>0</v>
      </c>
      <c r="AB353" s="752" cm="1">
        <f t="array" ref="AB353">INDEX($H353:$K353,0,MATCH(AB$343,$H$343:$K$343,0))*INDEX($J$337:$R$340,MATCH(AB$343,$I$337:$I$340,0),MATCH(AB$342,$J$336:$R$336,0))</f>
        <v>0</v>
      </c>
      <c r="AC353" s="752" cm="1">
        <f t="array" ref="AC353">INDEX($H353:$K353,0,MATCH(AC$343,$H$343:$K$343,0))*INDEX($J$337:$R$340,MATCH(AC$343,$I$337:$I$340,0),MATCH(AC$342,$J$336:$R$336,0))</f>
        <v>0</v>
      </c>
      <c r="AD353" s="752" cm="1">
        <f t="array" ref="AD353">INDEX($H353:$K353,0,MATCH(AD$343,$H$343:$K$343,0))*INDEX($J$337:$R$340,MATCH(AD$343,$I$337:$I$340,0),MATCH(AD$342,$J$336:$R$336,0))</f>
        <v>0</v>
      </c>
      <c r="AE353" s="752" cm="1">
        <f t="array" ref="AE353">INDEX($H353:$K353,0,MATCH(AE$343,$H$343:$K$343,0))*INDEX($J$337:$R$340,MATCH(AE$343,$I$337:$I$340,0),MATCH(AE$342,$J$336:$R$336,0))</f>
        <v>0</v>
      </c>
      <c r="AF353" s="752" cm="1">
        <f t="array" ref="AF353">INDEX($H353:$K353,0,MATCH(AF$343,$H$343:$K$343,0))*INDEX($J$337:$R$340,MATCH(AF$343,$I$337:$I$340,0),MATCH(AF$342,$J$336:$R$336,0))</f>
        <v>0</v>
      </c>
      <c r="AG353" s="752" cm="1">
        <f t="array" ref="AG353">INDEX($H353:$K353,0,MATCH(AG$343,$H$343:$K$343,0))*INDEX($J$337:$R$340,MATCH(AG$343,$I$337:$I$340,0),MATCH(AG$342,$J$336:$R$336,0))</f>
        <v>0</v>
      </c>
      <c r="AH353" s="752" cm="1">
        <f t="array" ref="AH353">INDEX($H353:$K353,0,MATCH(AH$343,$H$343:$K$343,0))*INDEX($J$337:$R$340,MATCH(AH$343,$I$337:$I$340,0),MATCH(AH$342,$J$336:$R$336,0))</f>
        <v>0</v>
      </c>
      <c r="AI353" s="752" cm="1">
        <f t="array" ref="AI353">INDEX($H353:$K353,0,MATCH(AI$343,$H$343:$K$343,0))*INDEX($J$337:$R$340,MATCH(AI$343,$I$337:$I$340,0),MATCH(AI$342,$J$336:$R$336,0))</f>
        <v>0</v>
      </c>
      <c r="AJ353" s="752" cm="1">
        <f t="array" ref="AJ353">INDEX($H353:$K353,0,MATCH(AJ$343,$H$343:$K$343,0))*INDEX($J$337:$R$340,MATCH(AJ$343,$I$337:$I$340,0),MATCH(AJ$342,$J$336:$R$336,0))</f>
        <v>0</v>
      </c>
      <c r="AK353" s="752" cm="1">
        <f t="array" ref="AK353">INDEX($H353:$K353,0,MATCH(AK$343,$H$343:$K$343,0))*INDEX($J$337:$R$340,MATCH(AK$343,$I$337:$I$340,0),MATCH(AK$342,$J$336:$R$336,0))</f>
        <v>0</v>
      </c>
      <c r="AL353" s="752" cm="1">
        <f t="array" ref="AL353">INDEX($H353:$K353,0,MATCH(AL$343,$H$343:$K$343,0))*INDEX($J$337:$R$340,MATCH(AL$343,$I$337:$I$340,0),MATCH(AL$342,$J$336:$R$336,0))</f>
        <v>0</v>
      </c>
      <c r="AM353" s="752" cm="1">
        <f t="array" ref="AM353">INDEX($H353:$K353,0,MATCH(AM$343,$H$343:$K$343,0))*INDEX($J$337:$R$340,MATCH(AM$343,$I$337:$I$340,0),MATCH(AM$342,$J$336:$R$336,0))</f>
        <v>0</v>
      </c>
      <c r="AN353" s="752" cm="1">
        <f t="array" ref="AN353">INDEX($H353:$K353,0,MATCH(AN$343,$H$343:$K$343,0))*INDEX($J$337:$R$340,MATCH(AN$343,$I$337:$I$340,0),MATCH(AN$342,$J$336:$R$336,0))</f>
        <v>0</v>
      </c>
      <c r="AO353" s="752" cm="1">
        <f t="array" ref="AO353">INDEX($H353:$K353,0,MATCH(AO$343,$H$343:$K$343,0))*INDEX($J$337:$R$340,MATCH(AO$343,$I$337:$I$340,0),MATCH(AO$342,$J$336:$R$336,0))</f>
        <v>0</v>
      </c>
      <c r="AP353" s="752" cm="1">
        <f t="array" ref="AP353">INDEX($H353:$K353,0,MATCH(AP$343,$H$343:$K$343,0))*INDEX($J$337:$R$340,MATCH(AP$343,$I$337:$I$340,0),MATCH(AP$342,$J$336:$R$336,0))</f>
        <v>0</v>
      </c>
      <c r="AQ353" s="752" cm="1">
        <f t="array" ref="AQ353">INDEX($H353:$K353,0,MATCH(AQ$343,$H$343:$K$343,0))*INDEX($J$337:$R$340,MATCH(AQ$343,$I$337:$I$340,0),MATCH(AQ$342,$J$336:$R$336,0))</f>
        <v>0</v>
      </c>
      <c r="AR353" s="752" cm="1">
        <f t="array" ref="AR353">INDEX($H353:$K353,0,MATCH(AR$343,$H$343:$K$343,0))*INDEX($J$337:$R$340,MATCH(AR$343,$I$337:$I$340,0),MATCH(AR$342,$J$336:$R$336,0))</f>
        <v>0</v>
      </c>
      <c r="AS353" s="752" cm="1">
        <f t="array" ref="AS353">INDEX($H353:$K353,0,MATCH(AS$343,$H$343:$K$343,0))*INDEX($J$337:$R$340,MATCH(AS$343,$I$337:$I$340,0),MATCH(AS$342,$J$336:$R$336,0))</f>
        <v>0</v>
      </c>
      <c r="AT353" s="752" cm="1">
        <f t="array" ref="AT353">INDEX($H353:$K353,0,MATCH(AT$343,$H$343:$K$343,0))*INDEX($J$337:$R$340,MATCH(AT$343,$I$337:$I$340,0),MATCH(AT$342,$J$336:$R$336,0))</f>
        <v>0</v>
      </c>
      <c r="AU353" s="752"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2" cm="1">
        <f t="array" ref="L354">INDEX($H354:$K354,0,MATCH(L$343,$H$343:$K$343,0))*INDEX($J$337:$R$340,MATCH(L$343,$I$337:$I$340,0),MATCH(L$342,$J$336:$R$336,0))</f>
        <v>0</v>
      </c>
      <c r="M354" s="752" cm="1">
        <f t="array" ref="M354">INDEX($H354:$K354,0,MATCH(M$343,$H$343:$K$343,0))*INDEX($J$337:$R$340,MATCH(M$343,$I$337:$I$340,0),MATCH(M$342,$J$336:$R$336,0))</f>
        <v>0</v>
      </c>
      <c r="N354" s="752" cm="1">
        <f t="array" ref="N354">INDEX($H354:$K354,0,MATCH(N$343,$H$343:$K$343,0))*INDEX($J$337:$R$340,MATCH(N$343,$I$337:$I$340,0),MATCH(N$342,$J$336:$R$336,0))</f>
        <v>0</v>
      </c>
      <c r="O354" s="752" cm="1">
        <f t="array" ref="O354">INDEX($H354:$K354,0,MATCH(O$343,$H$343:$K$343,0))*INDEX($J$337:$R$340,MATCH(O$343,$I$337:$I$340,0),MATCH(O$342,$J$336:$R$336,0))</f>
        <v>0</v>
      </c>
      <c r="P354" s="752" cm="1">
        <f t="array" ref="P354">INDEX($H354:$K354,0,MATCH(P$343,$H$343:$K$343,0))*INDEX($J$337:$R$340,MATCH(P$343,$I$337:$I$340,0),MATCH(P$342,$J$336:$R$336,0))</f>
        <v>0</v>
      </c>
      <c r="Q354" s="752" cm="1">
        <f t="array" ref="Q354">INDEX($H354:$K354,0,MATCH(Q$343,$H$343:$K$343,0))*INDEX($J$337:$R$340,MATCH(Q$343,$I$337:$I$340,0),MATCH(Q$342,$J$336:$R$336,0))</f>
        <v>0</v>
      </c>
      <c r="R354" s="752" cm="1">
        <f t="array" ref="R354">INDEX($H354:$K354,0,MATCH(R$343,$H$343:$K$343,0))*INDEX($J$337:$R$340,MATCH(R$343,$I$337:$I$340,0),MATCH(R$342,$J$336:$R$336,0))</f>
        <v>0</v>
      </c>
      <c r="S354" s="752" cm="1">
        <f t="array" ref="S354">INDEX($H354:$K354,0,MATCH(S$343,$H$343:$K$343,0))*INDEX($J$337:$R$340,MATCH(S$343,$I$337:$I$340,0),MATCH(S$342,$J$336:$R$336,0))</f>
        <v>0</v>
      </c>
      <c r="T354" s="752" cm="1">
        <f t="array" ref="T354">INDEX($H354:$K354,0,MATCH(T$343,$H$343:$K$343,0))*INDEX($J$337:$R$340,MATCH(T$343,$I$337:$I$340,0),MATCH(T$342,$J$336:$R$336,0))</f>
        <v>0</v>
      </c>
      <c r="U354" s="752" cm="1">
        <f t="array" ref="U354">INDEX($H354:$K354,0,MATCH(U$343,$H$343:$K$343,0))*INDEX($J$337:$R$340,MATCH(U$343,$I$337:$I$340,0),MATCH(U$342,$J$336:$R$336,0))</f>
        <v>0</v>
      </c>
      <c r="V354" s="752" cm="1">
        <f t="array" ref="V354">INDEX($H354:$K354,0,MATCH(V$343,$H$343:$K$343,0))*INDEX($J$337:$R$340,MATCH(V$343,$I$337:$I$340,0),MATCH(V$342,$J$336:$R$336,0))</f>
        <v>0</v>
      </c>
      <c r="W354" s="752" cm="1">
        <f t="array" ref="W354">INDEX($H354:$K354,0,MATCH(W$343,$H$343:$K$343,0))*INDEX($J$337:$R$340,MATCH(W$343,$I$337:$I$340,0),MATCH(W$342,$J$336:$R$336,0))</f>
        <v>0</v>
      </c>
      <c r="X354" s="752" cm="1">
        <f t="array" ref="X354">INDEX($H354:$K354,0,MATCH(X$343,$H$343:$K$343,0))*INDEX($J$337:$R$340,MATCH(X$343,$I$337:$I$340,0),MATCH(X$342,$J$336:$R$336,0))</f>
        <v>0</v>
      </c>
      <c r="Y354" s="752" cm="1">
        <f t="array" ref="Y354">INDEX($H354:$K354,0,MATCH(Y$343,$H$343:$K$343,0))*INDEX($J$337:$R$340,MATCH(Y$343,$I$337:$I$340,0),MATCH(Y$342,$J$336:$R$336,0))</f>
        <v>0</v>
      </c>
      <c r="Z354" s="752" cm="1">
        <f t="array" ref="Z354">INDEX($H354:$K354,0,MATCH(Z$343,$H$343:$K$343,0))*INDEX($J$337:$R$340,MATCH(Z$343,$I$337:$I$340,0),MATCH(Z$342,$J$336:$R$336,0))</f>
        <v>0</v>
      </c>
      <c r="AA354" s="752" cm="1">
        <f t="array" ref="AA354">INDEX($H354:$K354,0,MATCH(AA$343,$H$343:$K$343,0))*INDEX($J$337:$R$340,MATCH(AA$343,$I$337:$I$340,0),MATCH(AA$342,$J$336:$R$336,0))</f>
        <v>0</v>
      </c>
      <c r="AB354" s="752" cm="1">
        <f t="array" ref="AB354">INDEX($H354:$K354,0,MATCH(AB$343,$H$343:$K$343,0))*INDEX($J$337:$R$340,MATCH(AB$343,$I$337:$I$340,0),MATCH(AB$342,$J$336:$R$336,0))</f>
        <v>0</v>
      </c>
      <c r="AC354" s="752" cm="1">
        <f t="array" ref="AC354">INDEX($H354:$K354,0,MATCH(AC$343,$H$343:$K$343,0))*INDEX($J$337:$R$340,MATCH(AC$343,$I$337:$I$340,0),MATCH(AC$342,$J$336:$R$336,0))</f>
        <v>0</v>
      </c>
      <c r="AD354" s="752" cm="1">
        <f t="array" ref="AD354">INDEX($H354:$K354,0,MATCH(AD$343,$H$343:$K$343,0))*INDEX($J$337:$R$340,MATCH(AD$343,$I$337:$I$340,0),MATCH(AD$342,$J$336:$R$336,0))</f>
        <v>0</v>
      </c>
      <c r="AE354" s="752" cm="1">
        <f t="array" ref="AE354">INDEX($H354:$K354,0,MATCH(AE$343,$H$343:$K$343,0))*INDEX($J$337:$R$340,MATCH(AE$343,$I$337:$I$340,0),MATCH(AE$342,$J$336:$R$336,0))</f>
        <v>0</v>
      </c>
      <c r="AF354" s="752" cm="1">
        <f t="array" ref="AF354">INDEX($H354:$K354,0,MATCH(AF$343,$H$343:$K$343,0))*INDEX($J$337:$R$340,MATCH(AF$343,$I$337:$I$340,0),MATCH(AF$342,$J$336:$R$336,0))</f>
        <v>0</v>
      </c>
      <c r="AG354" s="752" cm="1">
        <f t="array" ref="AG354">INDEX($H354:$K354,0,MATCH(AG$343,$H$343:$K$343,0))*INDEX($J$337:$R$340,MATCH(AG$343,$I$337:$I$340,0),MATCH(AG$342,$J$336:$R$336,0))</f>
        <v>0</v>
      </c>
      <c r="AH354" s="752" cm="1">
        <f t="array" ref="AH354">INDEX($H354:$K354,0,MATCH(AH$343,$H$343:$K$343,0))*INDEX($J$337:$R$340,MATCH(AH$343,$I$337:$I$340,0),MATCH(AH$342,$J$336:$R$336,0))</f>
        <v>0</v>
      </c>
      <c r="AI354" s="752" cm="1">
        <f t="array" ref="AI354">INDEX($H354:$K354,0,MATCH(AI$343,$H$343:$K$343,0))*INDEX($J$337:$R$340,MATCH(AI$343,$I$337:$I$340,0),MATCH(AI$342,$J$336:$R$336,0))</f>
        <v>0</v>
      </c>
      <c r="AJ354" s="752" cm="1">
        <f t="array" ref="AJ354">INDEX($H354:$K354,0,MATCH(AJ$343,$H$343:$K$343,0))*INDEX($J$337:$R$340,MATCH(AJ$343,$I$337:$I$340,0),MATCH(AJ$342,$J$336:$R$336,0))</f>
        <v>0</v>
      </c>
      <c r="AK354" s="752" cm="1">
        <f t="array" ref="AK354">INDEX($H354:$K354,0,MATCH(AK$343,$H$343:$K$343,0))*INDEX($J$337:$R$340,MATCH(AK$343,$I$337:$I$340,0),MATCH(AK$342,$J$336:$R$336,0))</f>
        <v>0</v>
      </c>
      <c r="AL354" s="752" cm="1">
        <f t="array" ref="AL354">INDEX($H354:$K354,0,MATCH(AL$343,$H$343:$K$343,0))*INDEX($J$337:$R$340,MATCH(AL$343,$I$337:$I$340,0),MATCH(AL$342,$J$336:$R$336,0))</f>
        <v>0</v>
      </c>
      <c r="AM354" s="752" cm="1">
        <f t="array" ref="AM354">INDEX($H354:$K354,0,MATCH(AM$343,$H$343:$K$343,0))*INDEX($J$337:$R$340,MATCH(AM$343,$I$337:$I$340,0),MATCH(AM$342,$J$336:$R$336,0))</f>
        <v>0</v>
      </c>
      <c r="AN354" s="752" cm="1">
        <f t="array" ref="AN354">INDEX($H354:$K354,0,MATCH(AN$343,$H$343:$K$343,0))*INDEX($J$337:$R$340,MATCH(AN$343,$I$337:$I$340,0),MATCH(AN$342,$J$336:$R$336,0))</f>
        <v>0</v>
      </c>
      <c r="AO354" s="752" cm="1">
        <f t="array" ref="AO354">INDEX($H354:$K354,0,MATCH(AO$343,$H$343:$K$343,0))*INDEX($J$337:$R$340,MATCH(AO$343,$I$337:$I$340,0),MATCH(AO$342,$J$336:$R$336,0))</f>
        <v>0</v>
      </c>
      <c r="AP354" s="752" cm="1">
        <f t="array" ref="AP354">INDEX($H354:$K354,0,MATCH(AP$343,$H$343:$K$343,0))*INDEX($J$337:$R$340,MATCH(AP$343,$I$337:$I$340,0),MATCH(AP$342,$J$336:$R$336,0))</f>
        <v>0</v>
      </c>
      <c r="AQ354" s="752" cm="1">
        <f t="array" ref="AQ354">INDEX($H354:$K354,0,MATCH(AQ$343,$H$343:$K$343,0))*INDEX($J$337:$R$340,MATCH(AQ$343,$I$337:$I$340,0),MATCH(AQ$342,$J$336:$R$336,0))</f>
        <v>0</v>
      </c>
      <c r="AR354" s="752" cm="1">
        <f t="array" ref="AR354">INDEX($H354:$K354,0,MATCH(AR$343,$H$343:$K$343,0))*INDEX($J$337:$R$340,MATCH(AR$343,$I$337:$I$340,0),MATCH(AR$342,$J$336:$R$336,0))</f>
        <v>0</v>
      </c>
      <c r="AS354" s="752" cm="1">
        <f t="array" ref="AS354">INDEX($H354:$K354,0,MATCH(AS$343,$H$343:$K$343,0))*INDEX($J$337:$R$340,MATCH(AS$343,$I$337:$I$340,0),MATCH(AS$342,$J$336:$R$336,0))</f>
        <v>0</v>
      </c>
      <c r="AT354" s="752" cm="1">
        <f t="array" ref="AT354">INDEX($H354:$K354,0,MATCH(AT$343,$H$343:$K$343,0))*INDEX($J$337:$R$340,MATCH(AT$343,$I$337:$I$340,0),MATCH(AT$342,$J$336:$R$336,0))</f>
        <v>0</v>
      </c>
      <c r="AU354" s="752"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2" cm="1">
        <f t="array" ref="L355">INDEX($H355:$K355,0,MATCH(L$343,$H$343:$K$343,0))*INDEX($J$337:$R$340,MATCH(L$343,$I$337:$I$340,0),MATCH(L$342,$J$336:$R$336,0))</f>
        <v>0</v>
      </c>
      <c r="M355" s="752" cm="1">
        <f t="array" ref="M355">INDEX($H355:$K355,0,MATCH(M$343,$H$343:$K$343,0))*INDEX($J$337:$R$340,MATCH(M$343,$I$337:$I$340,0),MATCH(M$342,$J$336:$R$336,0))</f>
        <v>0</v>
      </c>
      <c r="N355" s="752" cm="1">
        <f t="array" ref="N355">INDEX($H355:$K355,0,MATCH(N$343,$H$343:$K$343,0))*INDEX($J$337:$R$340,MATCH(N$343,$I$337:$I$340,0),MATCH(N$342,$J$336:$R$336,0))</f>
        <v>0</v>
      </c>
      <c r="O355" s="752" cm="1">
        <f t="array" ref="O355">INDEX($H355:$K355,0,MATCH(O$343,$H$343:$K$343,0))*INDEX($J$337:$R$340,MATCH(O$343,$I$337:$I$340,0),MATCH(O$342,$J$336:$R$336,0))</f>
        <v>0</v>
      </c>
      <c r="P355" s="752" cm="1">
        <f t="array" ref="P355">INDEX($H355:$K355,0,MATCH(P$343,$H$343:$K$343,0))*INDEX($J$337:$R$340,MATCH(P$343,$I$337:$I$340,0),MATCH(P$342,$J$336:$R$336,0))</f>
        <v>0</v>
      </c>
      <c r="Q355" s="752" cm="1">
        <f t="array" ref="Q355">INDEX($H355:$K355,0,MATCH(Q$343,$H$343:$K$343,0))*INDEX($J$337:$R$340,MATCH(Q$343,$I$337:$I$340,0),MATCH(Q$342,$J$336:$R$336,0))</f>
        <v>0</v>
      </c>
      <c r="R355" s="752" cm="1">
        <f t="array" ref="R355">INDEX($H355:$K355,0,MATCH(R$343,$H$343:$K$343,0))*INDEX($J$337:$R$340,MATCH(R$343,$I$337:$I$340,0),MATCH(R$342,$J$336:$R$336,0))</f>
        <v>0</v>
      </c>
      <c r="S355" s="752" cm="1">
        <f t="array" ref="S355">INDEX($H355:$K355,0,MATCH(S$343,$H$343:$K$343,0))*INDEX($J$337:$R$340,MATCH(S$343,$I$337:$I$340,0),MATCH(S$342,$J$336:$R$336,0))</f>
        <v>0</v>
      </c>
      <c r="T355" s="752" cm="1">
        <f t="array" ref="T355">INDEX($H355:$K355,0,MATCH(T$343,$H$343:$K$343,0))*INDEX($J$337:$R$340,MATCH(T$343,$I$337:$I$340,0),MATCH(T$342,$J$336:$R$336,0))</f>
        <v>0</v>
      </c>
      <c r="U355" s="752" cm="1">
        <f t="array" ref="U355">INDEX($H355:$K355,0,MATCH(U$343,$H$343:$K$343,0))*INDEX($J$337:$R$340,MATCH(U$343,$I$337:$I$340,0),MATCH(U$342,$J$336:$R$336,0))</f>
        <v>0</v>
      </c>
      <c r="V355" s="752" cm="1">
        <f t="array" ref="V355">INDEX($H355:$K355,0,MATCH(V$343,$H$343:$K$343,0))*INDEX($J$337:$R$340,MATCH(V$343,$I$337:$I$340,0),MATCH(V$342,$J$336:$R$336,0))</f>
        <v>0</v>
      </c>
      <c r="W355" s="752" cm="1">
        <f t="array" ref="W355">INDEX($H355:$K355,0,MATCH(W$343,$H$343:$K$343,0))*INDEX($J$337:$R$340,MATCH(W$343,$I$337:$I$340,0),MATCH(W$342,$J$336:$R$336,0))</f>
        <v>0</v>
      </c>
      <c r="X355" s="752" cm="1">
        <f t="array" ref="X355">INDEX($H355:$K355,0,MATCH(X$343,$H$343:$K$343,0))*INDEX($J$337:$R$340,MATCH(X$343,$I$337:$I$340,0),MATCH(X$342,$J$336:$R$336,0))</f>
        <v>0</v>
      </c>
      <c r="Y355" s="752" cm="1">
        <f t="array" ref="Y355">INDEX($H355:$K355,0,MATCH(Y$343,$H$343:$K$343,0))*INDEX($J$337:$R$340,MATCH(Y$343,$I$337:$I$340,0),MATCH(Y$342,$J$336:$R$336,0))</f>
        <v>0</v>
      </c>
      <c r="Z355" s="752" cm="1">
        <f t="array" ref="Z355">INDEX($H355:$K355,0,MATCH(Z$343,$H$343:$K$343,0))*INDEX($J$337:$R$340,MATCH(Z$343,$I$337:$I$340,0),MATCH(Z$342,$J$336:$R$336,0))</f>
        <v>0</v>
      </c>
      <c r="AA355" s="752" cm="1">
        <f t="array" ref="AA355">INDEX($H355:$K355,0,MATCH(AA$343,$H$343:$K$343,0))*INDEX($J$337:$R$340,MATCH(AA$343,$I$337:$I$340,0),MATCH(AA$342,$J$336:$R$336,0))</f>
        <v>0</v>
      </c>
      <c r="AB355" s="752" cm="1">
        <f t="array" ref="AB355">INDEX($H355:$K355,0,MATCH(AB$343,$H$343:$K$343,0))*INDEX($J$337:$R$340,MATCH(AB$343,$I$337:$I$340,0),MATCH(AB$342,$J$336:$R$336,0))</f>
        <v>0</v>
      </c>
      <c r="AC355" s="752" cm="1">
        <f t="array" ref="AC355">INDEX($H355:$K355,0,MATCH(AC$343,$H$343:$K$343,0))*INDEX($J$337:$R$340,MATCH(AC$343,$I$337:$I$340,0),MATCH(AC$342,$J$336:$R$336,0))</f>
        <v>0</v>
      </c>
      <c r="AD355" s="752" cm="1">
        <f t="array" ref="AD355">INDEX($H355:$K355,0,MATCH(AD$343,$H$343:$K$343,0))*INDEX($J$337:$R$340,MATCH(AD$343,$I$337:$I$340,0),MATCH(AD$342,$J$336:$R$336,0))</f>
        <v>0</v>
      </c>
      <c r="AE355" s="752" cm="1">
        <f t="array" ref="AE355">INDEX($H355:$K355,0,MATCH(AE$343,$H$343:$K$343,0))*INDEX($J$337:$R$340,MATCH(AE$343,$I$337:$I$340,0),MATCH(AE$342,$J$336:$R$336,0))</f>
        <v>0</v>
      </c>
      <c r="AF355" s="752" cm="1">
        <f t="array" ref="AF355">INDEX($H355:$K355,0,MATCH(AF$343,$H$343:$K$343,0))*INDEX($J$337:$R$340,MATCH(AF$343,$I$337:$I$340,0),MATCH(AF$342,$J$336:$R$336,0))</f>
        <v>0</v>
      </c>
      <c r="AG355" s="752" cm="1">
        <f t="array" ref="AG355">INDEX($H355:$K355,0,MATCH(AG$343,$H$343:$K$343,0))*INDEX($J$337:$R$340,MATCH(AG$343,$I$337:$I$340,0),MATCH(AG$342,$J$336:$R$336,0))</f>
        <v>0</v>
      </c>
      <c r="AH355" s="752" cm="1">
        <f t="array" ref="AH355">INDEX($H355:$K355,0,MATCH(AH$343,$H$343:$K$343,0))*INDEX($J$337:$R$340,MATCH(AH$343,$I$337:$I$340,0),MATCH(AH$342,$J$336:$R$336,0))</f>
        <v>0</v>
      </c>
      <c r="AI355" s="752" cm="1">
        <f t="array" ref="AI355">INDEX($H355:$K355,0,MATCH(AI$343,$H$343:$K$343,0))*INDEX($J$337:$R$340,MATCH(AI$343,$I$337:$I$340,0),MATCH(AI$342,$J$336:$R$336,0))</f>
        <v>0</v>
      </c>
      <c r="AJ355" s="752" cm="1">
        <f t="array" ref="AJ355">INDEX($H355:$K355,0,MATCH(AJ$343,$H$343:$K$343,0))*INDEX($J$337:$R$340,MATCH(AJ$343,$I$337:$I$340,0),MATCH(AJ$342,$J$336:$R$336,0))</f>
        <v>0</v>
      </c>
      <c r="AK355" s="752" cm="1">
        <f t="array" ref="AK355">INDEX($H355:$K355,0,MATCH(AK$343,$H$343:$K$343,0))*INDEX($J$337:$R$340,MATCH(AK$343,$I$337:$I$340,0),MATCH(AK$342,$J$336:$R$336,0))</f>
        <v>0</v>
      </c>
      <c r="AL355" s="752" cm="1">
        <f t="array" ref="AL355">INDEX($H355:$K355,0,MATCH(AL$343,$H$343:$K$343,0))*INDEX($J$337:$R$340,MATCH(AL$343,$I$337:$I$340,0),MATCH(AL$342,$J$336:$R$336,0))</f>
        <v>0</v>
      </c>
      <c r="AM355" s="752" cm="1">
        <f t="array" ref="AM355">INDEX($H355:$K355,0,MATCH(AM$343,$H$343:$K$343,0))*INDEX($J$337:$R$340,MATCH(AM$343,$I$337:$I$340,0),MATCH(AM$342,$J$336:$R$336,0))</f>
        <v>0</v>
      </c>
      <c r="AN355" s="752" cm="1">
        <f t="array" ref="AN355">INDEX($H355:$K355,0,MATCH(AN$343,$H$343:$K$343,0))*INDEX($J$337:$R$340,MATCH(AN$343,$I$337:$I$340,0),MATCH(AN$342,$J$336:$R$336,0))</f>
        <v>0</v>
      </c>
      <c r="AO355" s="752" cm="1">
        <f t="array" ref="AO355">INDEX($H355:$K355,0,MATCH(AO$343,$H$343:$K$343,0))*INDEX($J$337:$R$340,MATCH(AO$343,$I$337:$I$340,0),MATCH(AO$342,$J$336:$R$336,0))</f>
        <v>0</v>
      </c>
      <c r="AP355" s="752" cm="1">
        <f t="array" ref="AP355">INDEX($H355:$K355,0,MATCH(AP$343,$H$343:$K$343,0))*INDEX($J$337:$R$340,MATCH(AP$343,$I$337:$I$340,0),MATCH(AP$342,$J$336:$R$336,0))</f>
        <v>0</v>
      </c>
      <c r="AQ355" s="752" cm="1">
        <f t="array" ref="AQ355">INDEX($H355:$K355,0,MATCH(AQ$343,$H$343:$K$343,0))*INDEX($J$337:$R$340,MATCH(AQ$343,$I$337:$I$340,0),MATCH(AQ$342,$J$336:$R$336,0))</f>
        <v>0</v>
      </c>
      <c r="AR355" s="752" cm="1">
        <f t="array" ref="AR355">INDEX($H355:$K355,0,MATCH(AR$343,$H$343:$K$343,0))*INDEX($J$337:$R$340,MATCH(AR$343,$I$337:$I$340,0),MATCH(AR$342,$J$336:$R$336,0))</f>
        <v>0</v>
      </c>
      <c r="AS355" s="752" cm="1">
        <f t="array" ref="AS355">INDEX($H355:$K355,0,MATCH(AS$343,$H$343:$K$343,0))*INDEX($J$337:$R$340,MATCH(AS$343,$I$337:$I$340,0),MATCH(AS$342,$J$336:$R$336,0))</f>
        <v>0</v>
      </c>
      <c r="AT355" s="752" cm="1">
        <f t="array" ref="AT355">INDEX($H355:$K355,0,MATCH(AT$343,$H$343:$K$343,0))*INDEX($J$337:$R$340,MATCH(AT$343,$I$337:$I$340,0),MATCH(AT$342,$J$336:$R$336,0))</f>
        <v>0</v>
      </c>
      <c r="AU355" s="752"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2" cm="1">
        <f t="array" ref="L356">INDEX($H356:$K356,0,MATCH(L$343,$H$343:$K$343,0))*INDEX($J$337:$R$340,MATCH(L$343,$I$337:$I$340,0),MATCH(L$342,$J$336:$R$336,0))</f>
        <v>2</v>
      </c>
      <c r="M356" s="752" cm="1">
        <f t="array" ref="M356">INDEX($H356:$K356,0,MATCH(M$343,$H$343:$K$343,0))*INDEX($J$337:$R$340,MATCH(M$343,$I$337:$I$340,0),MATCH(M$342,$J$336:$R$336,0))</f>
        <v>1</v>
      </c>
      <c r="N356" s="752" cm="1">
        <f t="array" ref="N356">INDEX($H356:$K356,0,MATCH(N$343,$H$343:$K$343,0))*INDEX($J$337:$R$340,MATCH(N$343,$I$337:$I$340,0),MATCH(N$342,$J$336:$R$336,0))</f>
        <v>1</v>
      </c>
      <c r="O356" s="752" cm="1">
        <f t="array" ref="O356">INDEX($H356:$K356,0,MATCH(O$343,$H$343:$K$343,0))*INDEX($J$337:$R$340,MATCH(O$343,$I$337:$I$340,0),MATCH(O$342,$J$336:$R$336,0))</f>
        <v>1</v>
      </c>
      <c r="P356" s="752" cm="1">
        <f t="array" ref="P356">INDEX($H356:$K356,0,MATCH(P$343,$H$343:$K$343,0))*INDEX($J$337:$R$340,MATCH(P$343,$I$337:$I$340,0),MATCH(P$342,$J$336:$R$336,0))</f>
        <v>2</v>
      </c>
      <c r="Q356" s="752" cm="1">
        <f t="array" ref="Q356">INDEX($H356:$K356,0,MATCH(Q$343,$H$343:$K$343,0))*INDEX($J$337:$R$340,MATCH(Q$343,$I$337:$I$340,0),MATCH(Q$342,$J$336:$R$336,0))</f>
        <v>1</v>
      </c>
      <c r="R356" s="752" cm="1">
        <f t="array" ref="R356">INDEX($H356:$K356,0,MATCH(R$343,$H$343:$K$343,0))*INDEX($J$337:$R$340,MATCH(R$343,$I$337:$I$340,0),MATCH(R$342,$J$336:$R$336,0))</f>
        <v>1</v>
      </c>
      <c r="S356" s="752" cm="1">
        <f t="array" ref="S356">INDEX($H356:$K356,0,MATCH(S$343,$H$343:$K$343,0))*INDEX($J$337:$R$340,MATCH(S$343,$I$337:$I$340,0),MATCH(S$342,$J$336:$R$336,0))</f>
        <v>1</v>
      </c>
      <c r="T356" s="752" cm="1">
        <f t="array" ref="T356">INDEX($H356:$K356,0,MATCH(T$343,$H$343:$K$343,0))*INDEX($J$337:$R$340,MATCH(T$343,$I$337:$I$340,0),MATCH(T$342,$J$336:$R$336,0))</f>
        <v>2</v>
      </c>
      <c r="U356" s="752" cm="1">
        <f t="array" ref="U356">INDEX($H356:$K356,0,MATCH(U$343,$H$343:$K$343,0))*INDEX($J$337:$R$340,MATCH(U$343,$I$337:$I$340,0),MATCH(U$342,$J$336:$R$336,0))</f>
        <v>1</v>
      </c>
      <c r="V356" s="752" cm="1">
        <f t="array" ref="V356">INDEX($H356:$K356,0,MATCH(V$343,$H$343:$K$343,0))*INDEX($J$337:$R$340,MATCH(V$343,$I$337:$I$340,0),MATCH(V$342,$J$336:$R$336,0))</f>
        <v>1</v>
      </c>
      <c r="W356" s="752" cm="1">
        <f t="array" ref="W356">INDEX($H356:$K356,0,MATCH(W$343,$H$343:$K$343,0))*INDEX($J$337:$R$340,MATCH(W$343,$I$337:$I$340,0),MATCH(W$342,$J$336:$R$336,0))</f>
        <v>1</v>
      </c>
      <c r="X356" s="752" cm="1">
        <f t="array" ref="X356">INDEX($H356:$K356,0,MATCH(X$343,$H$343:$K$343,0))*INDEX($J$337:$R$340,MATCH(X$343,$I$337:$I$340,0),MATCH(X$342,$J$336:$R$336,0))</f>
        <v>2</v>
      </c>
      <c r="Y356" s="752" cm="1">
        <f t="array" ref="Y356">INDEX($H356:$K356,0,MATCH(Y$343,$H$343:$K$343,0))*INDEX($J$337:$R$340,MATCH(Y$343,$I$337:$I$340,0),MATCH(Y$342,$J$336:$R$336,0))</f>
        <v>1</v>
      </c>
      <c r="Z356" s="752" cm="1">
        <f t="array" ref="Z356">INDEX($H356:$K356,0,MATCH(Z$343,$H$343:$K$343,0))*INDEX($J$337:$R$340,MATCH(Z$343,$I$337:$I$340,0),MATCH(Z$342,$J$336:$R$336,0))</f>
        <v>1</v>
      </c>
      <c r="AA356" s="752" cm="1">
        <f t="array" ref="AA356">INDEX($H356:$K356,0,MATCH(AA$343,$H$343:$K$343,0))*INDEX($J$337:$R$340,MATCH(AA$343,$I$337:$I$340,0),MATCH(AA$342,$J$336:$R$336,0))</f>
        <v>1</v>
      </c>
      <c r="AB356" s="752" cm="1">
        <f t="array" ref="AB356">INDEX($H356:$K356,0,MATCH(AB$343,$H$343:$K$343,0))*INDEX($J$337:$R$340,MATCH(AB$343,$I$337:$I$340,0),MATCH(AB$342,$J$336:$R$336,0))</f>
        <v>1</v>
      </c>
      <c r="AC356" s="752" cm="1">
        <f t="array" ref="AC356">INDEX($H356:$K356,0,MATCH(AC$343,$H$343:$K$343,0))*INDEX($J$337:$R$340,MATCH(AC$343,$I$337:$I$340,0),MATCH(AC$342,$J$336:$R$336,0))</f>
        <v>1</v>
      </c>
      <c r="AD356" s="752" cm="1">
        <f t="array" ref="AD356">INDEX($H356:$K356,0,MATCH(AD$343,$H$343:$K$343,0))*INDEX($J$337:$R$340,MATCH(AD$343,$I$337:$I$340,0),MATCH(AD$342,$J$336:$R$336,0))</f>
        <v>1</v>
      </c>
      <c r="AE356" s="752" cm="1">
        <f t="array" ref="AE356">INDEX($H356:$K356,0,MATCH(AE$343,$H$343:$K$343,0))*INDEX($J$337:$R$340,MATCH(AE$343,$I$337:$I$340,0),MATCH(AE$342,$J$336:$R$336,0))</f>
        <v>1</v>
      </c>
      <c r="AF356" s="752" cm="1">
        <f t="array" ref="AF356">INDEX($H356:$K356,0,MATCH(AF$343,$H$343:$K$343,0))*INDEX($J$337:$R$340,MATCH(AF$343,$I$337:$I$340,0),MATCH(AF$342,$J$336:$R$336,0))</f>
        <v>1</v>
      </c>
      <c r="AG356" s="752" cm="1">
        <f t="array" ref="AG356">INDEX($H356:$K356,0,MATCH(AG$343,$H$343:$K$343,0))*INDEX($J$337:$R$340,MATCH(AG$343,$I$337:$I$340,0),MATCH(AG$342,$J$336:$R$336,0))</f>
        <v>1</v>
      </c>
      <c r="AH356" s="752" cm="1">
        <f t="array" ref="AH356">INDEX($H356:$K356,0,MATCH(AH$343,$H$343:$K$343,0))*INDEX($J$337:$R$340,MATCH(AH$343,$I$337:$I$340,0),MATCH(AH$342,$J$336:$R$336,0))</f>
        <v>1</v>
      </c>
      <c r="AI356" s="752" cm="1">
        <f t="array" ref="AI356">INDEX($H356:$K356,0,MATCH(AI$343,$H$343:$K$343,0))*INDEX($J$337:$R$340,MATCH(AI$343,$I$337:$I$340,0),MATCH(AI$342,$J$336:$R$336,0))</f>
        <v>1</v>
      </c>
      <c r="AJ356" s="752" cm="1">
        <f t="array" ref="AJ356">INDEX($H356:$K356,0,MATCH(AJ$343,$H$343:$K$343,0))*INDEX($J$337:$R$340,MATCH(AJ$343,$I$337:$I$340,0),MATCH(AJ$342,$J$336:$R$336,0))</f>
        <v>1</v>
      </c>
      <c r="AK356" s="752" cm="1">
        <f t="array" ref="AK356">INDEX($H356:$K356,0,MATCH(AK$343,$H$343:$K$343,0))*INDEX($J$337:$R$340,MATCH(AK$343,$I$337:$I$340,0),MATCH(AK$342,$J$336:$R$336,0))</f>
        <v>1</v>
      </c>
      <c r="AL356" s="752" cm="1">
        <f t="array" ref="AL356">INDEX($H356:$K356,0,MATCH(AL$343,$H$343:$K$343,0))*INDEX($J$337:$R$340,MATCH(AL$343,$I$337:$I$340,0),MATCH(AL$342,$J$336:$R$336,0))</f>
        <v>1</v>
      </c>
      <c r="AM356" s="752" cm="1">
        <f t="array" ref="AM356">INDEX($H356:$K356,0,MATCH(AM$343,$H$343:$K$343,0))*INDEX($J$337:$R$340,MATCH(AM$343,$I$337:$I$340,0),MATCH(AM$342,$J$336:$R$336,0))</f>
        <v>1</v>
      </c>
      <c r="AN356" s="752" cm="1">
        <f t="array" ref="AN356">INDEX($H356:$K356,0,MATCH(AN$343,$H$343:$K$343,0))*INDEX($J$337:$R$340,MATCH(AN$343,$I$337:$I$340,0),MATCH(AN$342,$J$336:$R$336,0))</f>
        <v>1</v>
      </c>
      <c r="AO356" s="752" cm="1">
        <f t="array" ref="AO356">INDEX($H356:$K356,0,MATCH(AO$343,$H$343:$K$343,0))*INDEX($J$337:$R$340,MATCH(AO$343,$I$337:$I$340,0),MATCH(AO$342,$J$336:$R$336,0))</f>
        <v>1</v>
      </c>
      <c r="AP356" s="752" cm="1">
        <f t="array" ref="AP356">INDEX($H356:$K356,0,MATCH(AP$343,$H$343:$K$343,0))*INDEX($J$337:$R$340,MATCH(AP$343,$I$337:$I$340,0),MATCH(AP$342,$J$336:$R$336,0))</f>
        <v>1</v>
      </c>
      <c r="AQ356" s="752" cm="1">
        <f t="array" ref="AQ356">INDEX($H356:$K356,0,MATCH(AQ$343,$H$343:$K$343,0))*INDEX($J$337:$R$340,MATCH(AQ$343,$I$337:$I$340,0),MATCH(AQ$342,$J$336:$R$336,0))</f>
        <v>1</v>
      </c>
      <c r="AR356" s="752" cm="1">
        <f t="array" ref="AR356">INDEX($H356:$K356,0,MATCH(AR$343,$H$343:$K$343,0))*INDEX($J$337:$R$340,MATCH(AR$343,$I$337:$I$340,0),MATCH(AR$342,$J$336:$R$336,0))</f>
        <v>1</v>
      </c>
      <c r="AS356" s="752" cm="1">
        <f t="array" ref="AS356">INDEX($H356:$K356,0,MATCH(AS$343,$H$343:$K$343,0))*INDEX($J$337:$R$340,MATCH(AS$343,$I$337:$I$340,0),MATCH(AS$342,$J$336:$R$336,0))</f>
        <v>1</v>
      </c>
      <c r="AT356" s="752" cm="1">
        <f t="array" ref="AT356">INDEX($H356:$K356,0,MATCH(AT$343,$H$343:$K$343,0))*INDEX($J$337:$R$340,MATCH(AT$343,$I$337:$I$340,0),MATCH(AT$342,$J$336:$R$336,0))</f>
        <v>1</v>
      </c>
      <c r="AU356" s="752"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2" cm="1">
        <f t="array" ref="L357">INDEX($H357:$K357,0,MATCH(L$343,$H$343:$K$343,0))*INDEX($J$337:$R$340,MATCH(L$343,$I$337:$I$340,0),MATCH(L$342,$J$336:$R$336,0))</f>
        <v>2</v>
      </c>
      <c r="M357" s="752" cm="1">
        <f t="array" ref="M357">INDEX($H357:$K357,0,MATCH(M$343,$H$343:$K$343,0))*INDEX($J$337:$R$340,MATCH(M$343,$I$337:$I$340,0),MATCH(M$342,$J$336:$R$336,0))</f>
        <v>1</v>
      </c>
      <c r="N357" s="752" cm="1">
        <f t="array" ref="N357">INDEX($H357:$K357,0,MATCH(N$343,$H$343:$K$343,0))*INDEX($J$337:$R$340,MATCH(N$343,$I$337:$I$340,0),MATCH(N$342,$J$336:$R$336,0))</f>
        <v>1</v>
      </c>
      <c r="O357" s="752" cm="1">
        <f t="array" ref="O357">INDEX($H357:$K357,0,MATCH(O$343,$H$343:$K$343,0))*INDEX($J$337:$R$340,MATCH(O$343,$I$337:$I$340,0),MATCH(O$342,$J$336:$R$336,0))</f>
        <v>1</v>
      </c>
      <c r="P357" s="752" cm="1">
        <f t="array" ref="P357">INDEX($H357:$K357,0,MATCH(P$343,$H$343:$K$343,0))*INDEX($J$337:$R$340,MATCH(P$343,$I$337:$I$340,0),MATCH(P$342,$J$336:$R$336,0))</f>
        <v>2</v>
      </c>
      <c r="Q357" s="752" cm="1">
        <f t="array" ref="Q357">INDEX($H357:$K357,0,MATCH(Q$343,$H$343:$K$343,0))*INDEX($J$337:$R$340,MATCH(Q$343,$I$337:$I$340,0),MATCH(Q$342,$J$336:$R$336,0))</f>
        <v>1</v>
      </c>
      <c r="R357" s="752" cm="1">
        <f t="array" ref="R357">INDEX($H357:$K357,0,MATCH(R$343,$H$343:$K$343,0))*INDEX($J$337:$R$340,MATCH(R$343,$I$337:$I$340,0),MATCH(R$342,$J$336:$R$336,0))</f>
        <v>1</v>
      </c>
      <c r="S357" s="752" cm="1">
        <f t="array" ref="S357">INDEX($H357:$K357,0,MATCH(S$343,$H$343:$K$343,0))*INDEX($J$337:$R$340,MATCH(S$343,$I$337:$I$340,0),MATCH(S$342,$J$336:$R$336,0))</f>
        <v>1</v>
      </c>
      <c r="T357" s="752" cm="1">
        <f t="array" ref="T357">INDEX($H357:$K357,0,MATCH(T$343,$H$343:$K$343,0))*INDEX($J$337:$R$340,MATCH(T$343,$I$337:$I$340,0),MATCH(T$342,$J$336:$R$336,0))</f>
        <v>2</v>
      </c>
      <c r="U357" s="752" cm="1">
        <f t="array" ref="U357">INDEX($H357:$K357,0,MATCH(U$343,$H$343:$K$343,0))*INDEX($J$337:$R$340,MATCH(U$343,$I$337:$I$340,0),MATCH(U$342,$J$336:$R$336,0))</f>
        <v>1</v>
      </c>
      <c r="V357" s="752" cm="1">
        <f t="array" ref="V357">INDEX($H357:$K357,0,MATCH(V$343,$H$343:$K$343,0))*INDEX($J$337:$R$340,MATCH(V$343,$I$337:$I$340,0),MATCH(V$342,$J$336:$R$336,0))</f>
        <v>1</v>
      </c>
      <c r="W357" s="752" cm="1">
        <f t="array" ref="W357">INDEX($H357:$K357,0,MATCH(W$343,$H$343:$K$343,0))*INDEX($J$337:$R$340,MATCH(W$343,$I$337:$I$340,0),MATCH(W$342,$J$336:$R$336,0))</f>
        <v>1</v>
      </c>
      <c r="X357" s="752" cm="1">
        <f t="array" ref="X357">INDEX($H357:$K357,0,MATCH(X$343,$H$343:$K$343,0))*INDEX($J$337:$R$340,MATCH(X$343,$I$337:$I$340,0),MATCH(X$342,$J$336:$R$336,0))</f>
        <v>2</v>
      </c>
      <c r="Y357" s="752" cm="1">
        <f t="array" ref="Y357">INDEX($H357:$K357,0,MATCH(Y$343,$H$343:$K$343,0))*INDEX($J$337:$R$340,MATCH(Y$343,$I$337:$I$340,0),MATCH(Y$342,$J$336:$R$336,0))</f>
        <v>1</v>
      </c>
      <c r="Z357" s="752" cm="1">
        <f t="array" ref="Z357">INDEX($H357:$K357,0,MATCH(Z$343,$H$343:$K$343,0))*INDEX($J$337:$R$340,MATCH(Z$343,$I$337:$I$340,0),MATCH(Z$342,$J$336:$R$336,0))</f>
        <v>1</v>
      </c>
      <c r="AA357" s="752" cm="1">
        <f t="array" ref="AA357">INDEX($H357:$K357,0,MATCH(AA$343,$H$343:$K$343,0))*INDEX($J$337:$R$340,MATCH(AA$343,$I$337:$I$340,0),MATCH(AA$342,$J$336:$R$336,0))</f>
        <v>1</v>
      </c>
      <c r="AB357" s="752" cm="1">
        <f t="array" ref="AB357">INDEX($H357:$K357,0,MATCH(AB$343,$H$343:$K$343,0))*INDEX($J$337:$R$340,MATCH(AB$343,$I$337:$I$340,0),MATCH(AB$342,$J$336:$R$336,0))</f>
        <v>1</v>
      </c>
      <c r="AC357" s="752" cm="1">
        <f t="array" ref="AC357">INDEX($H357:$K357,0,MATCH(AC$343,$H$343:$K$343,0))*INDEX($J$337:$R$340,MATCH(AC$343,$I$337:$I$340,0),MATCH(AC$342,$J$336:$R$336,0))</f>
        <v>1</v>
      </c>
      <c r="AD357" s="752" cm="1">
        <f t="array" ref="AD357">INDEX($H357:$K357,0,MATCH(AD$343,$H$343:$K$343,0))*INDEX($J$337:$R$340,MATCH(AD$343,$I$337:$I$340,0),MATCH(AD$342,$J$336:$R$336,0))</f>
        <v>1</v>
      </c>
      <c r="AE357" s="752" cm="1">
        <f t="array" ref="AE357">INDEX($H357:$K357,0,MATCH(AE$343,$H$343:$K$343,0))*INDEX($J$337:$R$340,MATCH(AE$343,$I$337:$I$340,0),MATCH(AE$342,$J$336:$R$336,0))</f>
        <v>1</v>
      </c>
      <c r="AF357" s="752" cm="1">
        <f t="array" ref="AF357">INDEX($H357:$K357,0,MATCH(AF$343,$H$343:$K$343,0))*INDEX($J$337:$R$340,MATCH(AF$343,$I$337:$I$340,0),MATCH(AF$342,$J$336:$R$336,0))</f>
        <v>1</v>
      </c>
      <c r="AG357" s="752" cm="1">
        <f t="array" ref="AG357">INDEX($H357:$K357,0,MATCH(AG$343,$H$343:$K$343,0))*INDEX($J$337:$R$340,MATCH(AG$343,$I$337:$I$340,0),MATCH(AG$342,$J$336:$R$336,0))</f>
        <v>1</v>
      </c>
      <c r="AH357" s="752" cm="1">
        <f t="array" ref="AH357">INDEX($H357:$K357,0,MATCH(AH$343,$H$343:$K$343,0))*INDEX($J$337:$R$340,MATCH(AH$343,$I$337:$I$340,0),MATCH(AH$342,$J$336:$R$336,0))</f>
        <v>1</v>
      </c>
      <c r="AI357" s="752" cm="1">
        <f t="array" ref="AI357">INDEX($H357:$K357,0,MATCH(AI$343,$H$343:$K$343,0))*INDEX($J$337:$R$340,MATCH(AI$343,$I$337:$I$340,0),MATCH(AI$342,$J$336:$R$336,0))</f>
        <v>1</v>
      </c>
      <c r="AJ357" s="752" cm="1">
        <f t="array" ref="AJ357">INDEX($H357:$K357,0,MATCH(AJ$343,$H$343:$K$343,0))*INDEX($J$337:$R$340,MATCH(AJ$343,$I$337:$I$340,0),MATCH(AJ$342,$J$336:$R$336,0))</f>
        <v>1</v>
      </c>
      <c r="AK357" s="752" cm="1">
        <f t="array" ref="AK357">INDEX($H357:$K357,0,MATCH(AK$343,$H$343:$K$343,0))*INDEX($J$337:$R$340,MATCH(AK$343,$I$337:$I$340,0),MATCH(AK$342,$J$336:$R$336,0))</f>
        <v>1</v>
      </c>
      <c r="AL357" s="752" cm="1">
        <f t="array" ref="AL357">INDEX($H357:$K357,0,MATCH(AL$343,$H$343:$K$343,0))*INDEX($J$337:$R$340,MATCH(AL$343,$I$337:$I$340,0),MATCH(AL$342,$J$336:$R$336,0))</f>
        <v>1</v>
      </c>
      <c r="AM357" s="752" cm="1">
        <f t="array" ref="AM357">INDEX($H357:$K357,0,MATCH(AM$343,$H$343:$K$343,0))*INDEX($J$337:$R$340,MATCH(AM$343,$I$337:$I$340,0),MATCH(AM$342,$J$336:$R$336,0))</f>
        <v>1</v>
      </c>
      <c r="AN357" s="752" cm="1">
        <f t="array" ref="AN357">INDEX($H357:$K357,0,MATCH(AN$343,$H$343:$K$343,0))*INDEX($J$337:$R$340,MATCH(AN$343,$I$337:$I$340,0),MATCH(AN$342,$J$336:$R$336,0))</f>
        <v>1</v>
      </c>
      <c r="AO357" s="752" cm="1">
        <f t="array" ref="AO357">INDEX($H357:$K357,0,MATCH(AO$343,$H$343:$K$343,0))*INDEX($J$337:$R$340,MATCH(AO$343,$I$337:$I$340,0),MATCH(AO$342,$J$336:$R$336,0))</f>
        <v>1</v>
      </c>
      <c r="AP357" s="752" cm="1">
        <f t="array" ref="AP357">INDEX($H357:$K357,0,MATCH(AP$343,$H$343:$K$343,0))*INDEX($J$337:$R$340,MATCH(AP$343,$I$337:$I$340,0),MATCH(AP$342,$J$336:$R$336,0))</f>
        <v>1</v>
      </c>
      <c r="AQ357" s="752" cm="1">
        <f t="array" ref="AQ357">INDEX($H357:$K357,0,MATCH(AQ$343,$H$343:$K$343,0))*INDEX($J$337:$R$340,MATCH(AQ$343,$I$337:$I$340,0),MATCH(AQ$342,$J$336:$R$336,0))</f>
        <v>1</v>
      </c>
      <c r="AR357" s="752" cm="1">
        <f t="array" ref="AR357">INDEX($H357:$K357,0,MATCH(AR$343,$H$343:$K$343,0))*INDEX($J$337:$R$340,MATCH(AR$343,$I$337:$I$340,0),MATCH(AR$342,$J$336:$R$336,0))</f>
        <v>1</v>
      </c>
      <c r="AS357" s="752" cm="1">
        <f t="array" ref="AS357">INDEX($H357:$K357,0,MATCH(AS$343,$H$343:$K$343,0))*INDEX($J$337:$R$340,MATCH(AS$343,$I$337:$I$340,0),MATCH(AS$342,$J$336:$R$336,0))</f>
        <v>1</v>
      </c>
      <c r="AT357" s="752" cm="1">
        <f t="array" ref="AT357">INDEX($H357:$K357,0,MATCH(AT$343,$H$343:$K$343,0))*INDEX($J$337:$R$340,MATCH(AT$343,$I$337:$I$340,0),MATCH(AT$342,$J$336:$R$336,0))</f>
        <v>1</v>
      </c>
      <c r="AU357" s="752"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2" cm="1">
        <f t="array" ref="L358">INDEX($H358:$K358,0,MATCH(L$343,$H$343:$K$343,0))*INDEX($J$337:$R$340,MATCH(L$343,$I$337:$I$340,0),MATCH(L$342,$J$336:$R$336,0))</f>
        <v>0</v>
      </c>
      <c r="M358" s="752" cm="1">
        <f t="array" ref="M358">INDEX($H358:$K358,0,MATCH(M$343,$H$343:$K$343,0))*INDEX($J$337:$R$340,MATCH(M$343,$I$337:$I$340,0),MATCH(M$342,$J$336:$R$336,0))</f>
        <v>0</v>
      </c>
      <c r="N358" s="752" cm="1">
        <f t="array" ref="N358">INDEX($H358:$K358,0,MATCH(N$343,$H$343:$K$343,0))*INDEX($J$337:$R$340,MATCH(N$343,$I$337:$I$340,0),MATCH(N$342,$J$336:$R$336,0))</f>
        <v>0</v>
      </c>
      <c r="O358" s="752" cm="1">
        <f t="array" ref="O358">INDEX($H358:$K358,0,MATCH(O$343,$H$343:$K$343,0))*INDEX($J$337:$R$340,MATCH(O$343,$I$337:$I$340,0),MATCH(O$342,$J$336:$R$336,0))</f>
        <v>0</v>
      </c>
      <c r="P358" s="752" cm="1">
        <f t="array" ref="P358">INDEX($H358:$K358,0,MATCH(P$343,$H$343:$K$343,0))*INDEX($J$337:$R$340,MATCH(P$343,$I$337:$I$340,0),MATCH(P$342,$J$336:$R$336,0))</f>
        <v>0</v>
      </c>
      <c r="Q358" s="752" cm="1">
        <f t="array" ref="Q358">INDEX($H358:$K358,0,MATCH(Q$343,$H$343:$K$343,0))*INDEX($J$337:$R$340,MATCH(Q$343,$I$337:$I$340,0),MATCH(Q$342,$J$336:$R$336,0))</f>
        <v>0</v>
      </c>
      <c r="R358" s="752" cm="1">
        <f t="array" ref="R358">INDEX($H358:$K358,0,MATCH(R$343,$H$343:$K$343,0))*INDEX($J$337:$R$340,MATCH(R$343,$I$337:$I$340,0),MATCH(R$342,$J$336:$R$336,0))</f>
        <v>0</v>
      </c>
      <c r="S358" s="752" cm="1">
        <f t="array" ref="S358">INDEX($H358:$K358,0,MATCH(S$343,$H$343:$K$343,0))*INDEX($J$337:$R$340,MATCH(S$343,$I$337:$I$340,0),MATCH(S$342,$J$336:$R$336,0))</f>
        <v>0</v>
      </c>
      <c r="T358" s="752" cm="1">
        <f t="array" ref="T358">INDEX($H358:$K358,0,MATCH(T$343,$H$343:$K$343,0))*INDEX($J$337:$R$340,MATCH(T$343,$I$337:$I$340,0),MATCH(T$342,$J$336:$R$336,0))</f>
        <v>0</v>
      </c>
      <c r="U358" s="752" cm="1">
        <f t="array" ref="U358">INDEX($H358:$K358,0,MATCH(U$343,$H$343:$K$343,0))*INDEX($J$337:$R$340,MATCH(U$343,$I$337:$I$340,0),MATCH(U$342,$J$336:$R$336,0))</f>
        <v>0</v>
      </c>
      <c r="V358" s="752" cm="1">
        <f t="array" ref="V358">INDEX($H358:$K358,0,MATCH(V$343,$H$343:$K$343,0))*INDEX($J$337:$R$340,MATCH(V$343,$I$337:$I$340,0),MATCH(V$342,$J$336:$R$336,0))</f>
        <v>0</v>
      </c>
      <c r="W358" s="752" cm="1">
        <f t="array" ref="W358">INDEX($H358:$K358,0,MATCH(W$343,$H$343:$K$343,0))*INDEX($J$337:$R$340,MATCH(W$343,$I$337:$I$340,0),MATCH(W$342,$J$336:$R$336,0))</f>
        <v>0</v>
      </c>
      <c r="X358" s="752" cm="1">
        <f t="array" ref="X358">INDEX($H358:$K358,0,MATCH(X$343,$H$343:$K$343,0))*INDEX($J$337:$R$340,MATCH(X$343,$I$337:$I$340,0),MATCH(X$342,$J$336:$R$336,0))</f>
        <v>0</v>
      </c>
      <c r="Y358" s="752" cm="1">
        <f t="array" ref="Y358">INDEX($H358:$K358,0,MATCH(Y$343,$H$343:$K$343,0))*INDEX($J$337:$R$340,MATCH(Y$343,$I$337:$I$340,0),MATCH(Y$342,$J$336:$R$336,0))</f>
        <v>0</v>
      </c>
      <c r="Z358" s="752" cm="1">
        <f t="array" ref="Z358">INDEX($H358:$K358,0,MATCH(Z$343,$H$343:$K$343,0))*INDEX($J$337:$R$340,MATCH(Z$343,$I$337:$I$340,0),MATCH(Z$342,$J$336:$R$336,0))</f>
        <v>0</v>
      </c>
      <c r="AA358" s="752" cm="1">
        <f t="array" ref="AA358">INDEX($H358:$K358,0,MATCH(AA$343,$H$343:$K$343,0))*INDEX($J$337:$R$340,MATCH(AA$343,$I$337:$I$340,0),MATCH(AA$342,$J$336:$R$336,0))</f>
        <v>0</v>
      </c>
      <c r="AB358" s="752" cm="1">
        <f t="array" ref="AB358">INDEX($H358:$K358,0,MATCH(AB$343,$H$343:$K$343,0))*INDEX($J$337:$R$340,MATCH(AB$343,$I$337:$I$340,0),MATCH(AB$342,$J$336:$R$336,0))</f>
        <v>0</v>
      </c>
      <c r="AC358" s="752" cm="1">
        <f t="array" ref="AC358">INDEX($H358:$K358,0,MATCH(AC$343,$H$343:$K$343,0))*INDEX($J$337:$R$340,MATCH(AC$343,$I$337:$I$340,0),MATCH(AC$342,$J$336:$R$336,0))</f>
        <v>0</v>
      </c>
      <c r="AD358" s="752" cm="1">
        <f t="array" ref="AD358">INDEX($H358:$K358,0,MATCH(AD$343,$H$343:$K$343,0))*INDEX($J$337:$R$340,MATCH(AD$343,$I$337:$I$340,0),MATCH(AD$342,$J$336:$R$336,0))</f>
        <v>0</v>
      </c>
      <c r="AE358" s="752" cm="1">
        <f t="array" ref="AE358">INDEX($H358:$K358,0,MATCH(AE$343,$H$343:$K$343,0))*INDEX($J$337:$R$340,MATCH(AE$343,$I$337:$I$340,0),MATCH(AE$342,$J$336:$R$336,0))</f>
        <v>0</v>
      </c>
      <c r="AF358" s="752" cm="1">
        <f t="array" ref="AF358">INDEX($H358:$K358,0,MATCH(AF$343,$H$343:$K$343,0))*INDEX($J$337:$R$340,MATCH(AF$343,$I$337:$I$340,0),MATCH(AF$342,$J$336:$R$336,0))</f>
        <v>0</v>
      </c>
      <c r="AG358" s="752" cm="1">
        <f t="array" ref="AG358">INDEX($H358:$K358,0,MATCH(AG$343,$H$343:$K$343,0))*INDEX($J$337:$R$340,MATCH(AG$343,$I$337:$I$340,0),MATCH(AG$342,$J$336:$R$336,0))</f>
        <v>0</v>
      </c>
      <c r="AH358" s="752" cm="1">
        <f t="array" ref="AH358">INDEX($H358:$K358,0,MATCH(AH$343,$H$343:$K$343,0))*INDEX($J$337:$R$340,MATCH(AH$343,$I$337:$I$340,0),MATCH(AH$342,$J$336:$R$336,0))</f>
        <v>0</v>
      </c>
      <c r="AI358" s="752" cm="1">
        <f t="array" ref="AI358">INDEX($H358:$K358,0,MATCH(AI$343,$H$343:$K$343,0))*INDEX($J$337:$R$340,MATCH(AI$343,$I$337:$I$340,0),MATCH(AI$342,$J$336:$R$336,0))</f>
        <v>0</v>
      </c>
      <c r="AJ358" s="752" cm="1">
        <f t="array" ref="AJ358">INDEX($H358:$K358,0,MATCH(AJ$343,$H$343:$K$343,0))*INDEX($J$337:$R$340,MATCH(AJ$343,$I$337:$I$340,0),MATCH(AJ$342,$J$336:$R$336,0))</f>
        <v>0</v>
      </c>
      <c r="AK358" s="752" cm="1">
        <f t="array" ref="AK358">INDEX($H358:$K358,0,MATCH(AK$343,$H$343:$K$343,0))*INDEX($J$337:$R$340,MATCH(AK$343,$I$337:$I$340,0),MATCH(AK$342,$J$336:$R$336,0))</f>
        <v>0</v>
      </c>
      <c r="AL358" s="752" cm="1">
        <f t="array" ref="AL358">INDEX($H358:$K358,0,MATCH(AL$343,$H$343:$K$343,0))*INDEX($J$337:$R$340,MATCH(AL$343,$I$337:$I$340,0),MATCH(AL$342,$J$336:$R$336,0))</f>
        <v>0</v>
      </c>
      <c r="AM358" s="752" cm="1">
        <f t="array" ref="AM358">INDEX($H358:$K358,0,MATCH(AM$343,$H$343:$K$343,0))*INDEX($J$337:$R$340,MATCH(AM$343,$I$337:$I$340,0),MATCH(AM$342,$J$336:$R$336,0))</f>
        <v>0</v>
      </c>
      <c r="AN358" s="752" cm="1">
        <f t="array" ref="AN358">INDEX($H358:$K358,0,MATCH(AN$343,$H$343:$K$343,0))*INDEX($J$337:$R$340,MATCH(AN$343,$I$337:$I$340,0),MATCH(AN$342,$J$336:$R$336,0))</f>
        <v>0</v>
      </c>
      <c r="AO358" s="752" cm="1">
        <f t="array" ref="AO358">INDEX($H358:$K358,0,MATCH(AO$343,$H$343:$K$343,0))*INDEX($J$337:$R$340,MATCH(AO$343,$I$337:$I$340,0),MATCH(AO$342,$J$336:$R$336,0))</f>
        <v>0</v>
      </c>
      <c r="AP358" s="752" cm="1">
        <f t="array" ref="AP358">INDEX($H358:$K358,0,MATCH(AP$343,$H$343:$K$343,0))*INDEX($J$337:$R$340,MATCH(AP$343,$I$337:$I$340,0),MATCH(AP$342,$J$336:$R$336,0))</f>
        <v>0</v>
      </c>
      <c r="AQ358" s="752" cm="1">
        <f t="array" ref="AQ358">INDEX($H358:$K358,0,MATCH(AQ$343,$H$343:$K$343,0))*INDEX($J$337:$R$340,MATCH(AQ$343,$I$337:$I$340,0),MATCH(AQ$342,$J$336:$R$336,0))</f>
        <v>0</v>
      </c>
      <c r="AR358" s="752" cm="1">
        <f t="array" ref="AR358">INDEX($H358:$K358,0,MATCH(AR$343,$H$343:$K$343,0))*INDEX($J$337:$R$340,MATCH(AR$343,$I$337:$I$340,0),MATCH(AR$342,$J$336:$R$336,0))</f>
        <v>0</v>
      </c>
      <c r="AS358" s="752" cm="1">
        <f t="array" ref="AS358">INDEX($H358:$K358,0,MATCH(AS$343,$H$343:$K$343,0))*INDEX($J$337:$R$340,MATCH(AS$343,$I$337:$I$340,0),MATCH(AS$342,$J$336:$R$336,0))</f>
        <v>0</v>
      </c>
      <c r="AT358" s="752" cm="1">
        <f t="array" ref="AT358">INDEX($H358:$K358,0,MATCH(AT$343,$H$343:$K$343,0))*INDEX($J$337:$R$340,MATCH(AT$343,$I$337:$I$340,0),MATCH(AT$342,$J$336:$R$336,0))</f>
        <v>0</v>
      </c>
      <c r="AU358" s="752"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2" cm="1">
        <f t="array" ref="L359">INDEX($H359:$K359,0,MATCH(L$343,$H$343:$K$343,0))*INDEX($J$337:$R$340,MATCH(L$343,$I$337:$I$340,0),MATCH(L$342,$J$336:$R$336,0))</f>
        <v>2</v>
      </c>
      <c r="M359" s="752" cm="1">
        <f t="array" ref="M359">INDEX($H359:$K359,0,MATCH(M$343,$H$343:$K$343,0))*INDEX($J$337:$R$340,MATCH(M$343,$I$337:$I$340,0),MATCH(M$342,$J$336:$R$336,0))</f>
        <v>1</v>
      </c>
      <c r="N359" s="752" cm="1">
        <f t="array" ref="N359">INDEX($H359:$K359,0,MATCH(N$343,$H$343:$K$343,0))*INDEX($J$337:$R$340,MATCH(N$343,$I$337:$I$340,0),MATCH(N$342,$J$336:$R$336,0))</f>
        <v>1</v>
      </c>
      <c r="O359" s="752" cm="1">
        <f t="array" ref="O359">INDEX($H359:$K359,0,MATCH(O$343,$H$343:$K$343,0))*INDEX($J$337:$R$340,MATCH(O$343,$I$337:$I$340,0),MATCH(O$342,$J$336:$R$336,0))</f>
        <v>1</v>
      </c>
      <c r="P359" s="752" cm="1">
        <f t="array" ref="P359">INDEX($H359:$K359,0,MATCH(P$343,$H$343:$K$343,0))*INDEX($J$337:$R$340,MATCH(P$343,$I$337:$I$340,0),MATCH(P$342,$J$336:$R$336,0))</f>
        <v>2</v>
      </c>
      <c r="Q359" s="752" cm="1">
        <f t="array" ref="Q359">INDEX($H359:$K359,0,MATCH(Q$343,$H$343:$K$343,0))*INDEX($J$337:$R$340,MATCH(Q$343,$I$337:$I$340,0),MATCH(Q$342,$J$336:$R$336,0))</f>
        <v>1</v>
      </c>
      <c r="R359" s="752" cm="1">
        <f t="array" ref="R359">INDEX($H359:$K359,0,MATCH(R$343,$H$343:$K$343,0))*INDEX($J$337:$R$340,MATCH(R$343,$I$337:$I$340,0),MATCH(R$342,$J$336:$R$336,0))</f>
        <v>1</v>
      </c>
      <c r="S359" s="752" cm="1">
        <f t="array" ref="S359">INDEX($H359:$K359,0,MATCH(S$343,$H$343:$K$343,0))*INDEX($J$337:$R$340,MATCH(S$343,$I$337:$I$340,0),MATCH(S$342,$J$336:$R$336,0))</f>
        <v>1</v>
      </c>
      <c r="T359" s="752" cm="1">
        <f t="array" ref="T359">INDEX($H359:$K359,0,MATCH(T$343,$H$343:$K$343,0))*INDEX($J$337:$R$340,MATCH(T$343,$I$337:$I$340,0),MATCH(T$342,$J$336:$R$336,0))</f>
        <v>2</v>
      </c>
      <c r="U359" s="752" cm="1">
        <f t="array" ref="U359">INDEX($H359:$K359,0,MATCH(U$343,$H$343:$K$343,0))*INDEX($J$337:$R$340,MATCH(U$343,$I$337:$I$340,0),MATCH(U$342,$J$336:$R$336,0))</f>
        <v>1</v>
      </c>
      <c r="V359" s="752" cm="1">
        <f t="array" ref="V359">INDEX($H359:$K359,0,MATCH(V$343,$H$343:$K$343,0))*INDEX($J$337:$R$340,MATCH(V$343,$I$337:$I$340,0),MATCH(V$342,$J$336:$R$336,0))</f>
        <v>1</v>
      </c>
      <c r="W359" s="752" cm="1">
        <f t="array" ref="W359">INDEX($H359:$K359,0,MATCH(W$343,$H$343:$K$343,0))*INDEX($J$337:$R$340,MATCH(W$343,$I$337:$I$340,0),MATCH(W$342,$J$336:$R$336,0))</f>
        <v>1</v>
      </c>
      <c r="X359" s="752" cm="1">
        <f t="array" ref="X359">INDEX($H359:$K359,0,MATCH(X$343,$H$343:$K$343,0))*INDEX($J$337:$R$340,MATCH(X$343,$I$337:$I$340,0),MATCH(X$342,$J$336:$R$336,0))</f>
        <v>2</v>
      </c>
      <c r="Y359" s="752" cm="1">
        <f t="array" ref="Y359">INDEX($H359:$K359,0,MATCH(Y$343,$H$343:$K$343,0))*INDEX($J$337:$R$340,MATCH(Y$343,$I$337:$I$340,0),MATCH(Y$342,$J$336:$R$336,0))</f>
        <v>1</v>
      </c>
      <c r="Z359" s="752" cm="1">
        <f t="array" ref="Z359">INDEX($H359:$K359,0,MATCH(Z$343,$H$343:$K$343,0))*INDEX($J$337:$R$340,MATCH(Z$343,$I$337:$I$340,0),MATCH(Z$342,$J$336:$R$336,0))</f>
        <v>1</v>
      </c>
      <c r="AA359" s="752" cm="1">
        <f t="array" ref="AA359">INDEX($H359:$K359,0,MATCH(AA$343,$H$343:$K$343,0))*INDEX($J$337:$R$340,MATCH(AA$343,$I$337:$I$340,0),MATCH(AA$342,$J$336:$R$336,0))</f>
        <v>1</v>
      </c>
      <c r="AB359" s="752" cm="1">
        <f t="array" ref="AB359">INDEX($H359:$K359,0,MATCH(AB$343,$H$343:$K$343,0))*INDEX($J$337:$R$340,MATCH(AB$343,$I$337:$I$340,0),MATCH(AB$342,$J$336:$R$336,0))</f>
        <v>1</v>
      </c>
      <c r="AC359" s="752" cm="1">
        <f t="array" ref="AC359">INDEX($H359:$K359,0,MATCH(AC$343,$H$343:$K$343,0))*INDEX($J$337:$R$340,MATCH(AC$343,$I$337:$I$340,0),MATCH(AC$342,$J$336:$R$336,0))</f>
        <v>1</v>
      </c>
      <c r="AD359" s="752" cm="1">
        <f t="array" ref="AD359">INDEX($H359:$K359,0,MATCH(AD$343,$H$343:$K$343,0))*INDEX($J$337:$R$340,MATCH(AD$343,$I$337:$I$340,0),MATCH(AD$342,$J$336:$R$336,0))</f>
        <v>1</v>
      </c>
      <c r="AE359" s="752" cm="1">
        <f t="array" ref="AE359">INDEX($H359:$K359,0,MATCH(AE$343,$H$343:$K$343,0))*INDEX($J$337:$R$340,MATCH(AE$343,$I$337:$I$340,0),MATCH(AE$342,$J$336:$R$336,0))</f>
        <v>1</v>
      </c>
      <c r="AF359" s="752" cm="1">
        <f t="array" ref="AF359">INDEX($H359:$K359,0,MATCH(AF$343,$H$343:$K$343,0))*INDEX($J$337:$R$340,MATCH(AF$343,$I$337:$I$340,0),MATCH(AF$342,$J$336:$R$336,0))</f>
        <v>1</v>
      </c>
      <c r="AG359" s="752" cm="1">
        <f t="array" ref="AG359">INDEX($H359:$K359,0,MATCH(AG$343,$H$343:$K$343,0))*INDEX($J$337:$R$340,MATCH(AG$343,$I$337:$I$340,0),MATCH(AG$342,$J$336:$R$336,0))</f>
        <v>1</v>
      </c>
      <c r="AH359" s="752" cm="1">
        <f t="array" ref="AH359">INDEX($H359:$K359,0,MATCH(AH$343,$H$343:$K$343,0))*INDEX($J$337:$R$340,MATCH(AH$343,$I$337:$I$340,0),MATCH(AH$342,$J$336:$R$336,0))</f>
        <v>1</v>
      </c>
      <c r="AI359" s="752" cm="1">
        <f t="array" ref="AI359">INDEX($H359:$K359,0,MATCH(AI$343,$H$343:$K$343,0))*INDEX($J$337:$R$340,MATCH(AI$343,$I$337:$I$340,0),MATCH(AI$342,$J$336:$R$336,0))</f>
        <v>1</v>
      </c>
      <c r="AJ359" s="752" cm="1">
        <f t="array" ref="AJ359">INDEX($H359:$K359,0,MATCH(AJ$343,$H$343:$K$343,0))*INDEX($J$337:$R$340,MATCH(AJ$343,$I$337:$I$340,0),MATCH(AJ$342,$J$336:$R$336,0))</f>
        <v>1</v>
      </c>
      <c r="AK359" s="752" cm="1">
        <f t="array" ref="AK359">INDEX($H359:$K359,0,MATCH(AK$343,$H$343:$K$343,0))*INDEX($J$337:$R$340,MATCH(AK$343,$I$337:$I$340,0),MATCH(AK$342,$J$336:$R$336,0))</f>
        <v>1</v>
      </c>
      <c r="AL359" s="752" cm="1">
        <f t="array" ref="AL359">INDEX($H359:$K359,0,MATCH(AL$343,$H$343:$K$343,0))*INDEX($J$337:$R$340,MATCH(AL$343,$I$337:$I$340,0),MATCH(AL$342,$J$336:$R$336,0))</f>
        <v>1</v>
      </c>
      <c r="AM359" s="752" cm="1">
        <f t="array" ref="AM359">INDEX($H359:$K359,0,MATCH(AM$343,$H$343:$K$343,0))*INDEX($J$337:$R$340,MATCH(AM$343,$I$337:$I$340,0),MATCH(AM$342,$J$336:$R$336,0))</f>
        <v>1</v>
      </c>
      <c r="AN359" s="752" cm="1">
        <f t="array" ref="AN359">INDEX($H359:$K359,0,MATCH(AN$343,$H$343:$K$343,0))*INDEX($J$337:$R$340,MATCH(AN$343,$I$337:$I$340,0),MATCH(AN$342,$J$336:$R$336,0))</f>
        <v>1</v>
      </c>
      <c r="AO359" s="752" cm="1">
        <f t="array" ref="AO359">INDEX($H359:$K359,0,MATCH(AO$343,$H$343:$K$343,0))*INDEX($J$337:$R$340,MATCH(AO$343,$I$337:$I$340,0),MATCH(AO$342,$J$336:$R$336,0))</f>
        <v>1</v>
      </c>
      <c r="AP359" s="752" cm="1">
        <f t="array" ref="AP359">INDEX($H359:$K359,0,MATCH(AP$343,$H$343:$K$343,0))*INDEX($J$337:$R$340,MATCH(AP$343,$I$337:$I$340,0),MATCH(AP$342,$J$336:$R$336,0))</f>
        <v>1</v>
      </c>
      <c r="AQ359" s="752" cm="1">
        <f t="array" ref="AQ359">INDEX($H359:$K359,0,MATCH(AQ$343,$H$343:$K$343,0))*INDEX($J$337:$R$340,MATCH(AQ$343,$I$337:$I$340,0),MATCH(AQ$342,$J$336:$R$336,0))</f>
        <v>1</v>
      </c>
      <c r="AR359" s="752" cm="1">
        <f t="array" ref="AR359">INDEX($H359:$K359,0,MATCH(AR$343,$H$343:$K$343,0))*INDEX($J$337:$R$340,MATCH(AR$343,$I$337:$I$340,0),MATCH(AR$342,$J$336:$R$336,0))</f>
        <v>1</v>
      </c>
      <c r="AS359" s="752" cm="1">
        <f t="array" ref="AS359">INDEX($H359:$K359,0,MATCH(AS$343,$H$343:$K$343,0))*INDEX($J$337:$R$340,MATCH(AS$343,$I$337:$I$340,0),MATCH(AS$342,$J$336:$R$336,0))</f>
        <v>1</v>
      </c>
      <c r="AT359" s="752" cm="1">
        <f t="array" ref="AT359">INDEX($H359:$K359,0,MATCH(AT$343,$H$343:$K$343,0))*INDEX($J$337:$R$340,MATCH(AT$343,$I$337:$I$340,0),MATCH(AT$342,$J$336:$R$336,0))</f>
        <v>1</v>
      </c>
      <c r="AU359" s="752"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2" cm="1">
        <f t="array" ref="L360">INDEX($H360:$K360,0,MATCH(L$343,$H$343:$K$343,0))*INDEX($J$337:$R$340,MATCH(L$343,$I$337:$I$340,0),MATCH(L$342,$J$336:$R$336,0))</f>
        <v>2</v>
      </c>
      <c r="M360" s="752" cm="1">
        <f t="array" ref="M360">INDEX($H360:$K360,0,MATCH(M$343,$H$343:$K$343,0))*INDEX($J$337:$R$340,MATCH(M$343,$I$337:$I$340,0),MATCH(M$342,$J$336:$R$336,0))</f>
        <v>1</v>
      </c>
      <c r="N360" s="752" cm="1">
        <f t="array" ref="N360">INDEX($H360:$K360,0,MATCH(N$343,$H$343:$K$343,0))*INDEX($J$337:$R$340,MATCH(N$343,$I$337:$I$340,0),MATCH(N$342,$J$336:$R$336,0))</f>
        <v>2</v>
      </c>
      <c r="O360" s="752" cm="1">
        <f t="array" ref="O360">INDEX($H360:$K360,0,MATCH(O$343,$H$343:$K$343,0))*INDEX($J$337:$R$340,MATCH(O$343,$I$337:$I$340,0),MATCH(O$342,$J$336:$R$336,0))</f>
        <v>2</v>
      </c>
      <c r="P360" s="752" cm="1">
        <f t="array" ref="P360">INDEX($H360:$K360,0,MATCH(P$343,$H$343:$K$343,0))*INDEX($J$337:$R$340,MATCH(P$343,$I$337:$I$340,0),MATCH(P$342,$J$336:$R$336,0))</f>
        <v>2</v>
      </c>
      <c r="Q360" s="752" cm="1">
        <f t="array" ref="Q360">INDEX($H360:$K360,0,MATCH(Q$343,$H$343:$K$343,0))*INDEX($J$337:$R$340,MATCH(Q$343,$I$337:$I$340,0),MATCH(Q$342,$J$336:$R$336,0))</f>
        <v>1</v>
      </c>
      <c r="R360" s="752" cm="1">
        <f t="array" ref="R360">INDEX($H360:$K360,0,MATCH(R$343,$H$343:$K$343,0))*INDEX($J$337:$R$340,MATCH(R$343,$I$337:$I$340,0),MATCH(R$342,$J$336:$R$336,0))</f>
        <v>2</v>
      </c>
      <c r="S360" s="752" cm="1">
        <f t="array" ref="S360">INDEX($H360:$K360,0,MATCH(S$343,$H$343:$K$343,0))*INDEX($J$337:$R$340,MATCH(S$343,$I$337:$I$340,0),MATCH(S$342,$J$336:$R$336,0))</f>
        <v>2</v>
      </c>
      <c r="T360" s="752" cm="1">
        <f t="array" ref="T360">INDEX($H360:$K360,0,MATCH(T$343,$H$343:$K$343,0))*INDEX($J$337:$R$340,MATCH(T$343,$I$337:$I$340,0),MATCH(T$342,$J$336:$R$336,0))</f>
        <v>2</v>
      </c>
      <c r="U360" s="752" cm="1">
        <f t="array" ref="U360">INDEX($H360:$K360,0,MATCH(U$343,$H$343:$K$343,0))*INDEX($J$337:$R$340,MATCH(U$343,$I$337:$I$340,0),MATCH(U$342,$J$336:$R$336,0))</f>
        <v>1</v>
      </c>
      <c r="V360" s="752" cm="1">
        <f t="array" ref="V360">INDEX($H360:$K360,0,MATCH(V$343,$H$343:$K$343,0))*INDEX($J$337:$R$340,MATCH(V$343,$I$337:$I$340,0),MATCH(V$342,$J$336:$R$336,0))</f>
        <v>2</v>
      </c>
      <c r="W360" s="752" cm="1">
        <f t="array" ref="W360">INDEX($H360:$K360,0,MATCH(W$343,$H$343:$K$343,0))*INDEX($J$337:$R$340,MATCH(W$343,$I$337:$I$340,0),MATCH(W$342,$J$336:$R$336,0))</f>
        <v>2</v>
      </c>
      <c r="X360" s="752" cm="1">
        <f t="array" ref="X360">INDEX($H360:$K360,0,MATCH(X$343,$H$343:$K$343,0))*INDEX($J$337:$R$340,MATCH(X$343,$I$337:$I$340,0),MATCH(X$342,$J$336:$R$336,0))</f>
        <v>2</v>
      </c>
      <c r="Y360" s="752" cm="1">
        <f t="array" ref="Y360">INDEX($H360:$K360,0,MATCH(Y$343,$H$343:$K$343,0))*INDEX($J$337:$R$340,MATCH(Y$343,$I$337:$I$340,0),MATCH(Y$342,$J$336:$R$336,0))</f>
        <v>1</v>
      </c>
      <c r="Z360" s="752" cm="1">
        <f t="array" ref="Z360">INDEX($H360:$K360,0,MATCH(Z$343,$H$343:$K$343,0))*INDEX($J$337:$R$340,MATCH(Z$343,$I$337:$I$340,0),MATCH(Z$342,$J$336:$R$336,0))</f>
        <v>2</v>
      </c>
      <c r="AA360" s="752" cm="1">
        <f t="array" ref="AA360">INDEX($H360:$K360,0,MATCH(AA$343,$H$343:$K$343,0))*INDEX($J$337:$R$340,MATCH(AA$343,$I$337:$I$340,0),MATCH(AA$342,$J$336:$R$336,0))</f>
        <v>2</v>
      </c>
      <c r="AB360" s="752" cm="1">
        <f t="array" ref="AB360">INDEX($H360:$K360,0,MATCH(AB$343,$H$343:$K$343,0))*INDEX($J$337:$R$340,MATCH(AB$343,$I$337:$I$340,0),MATCH(AB$342,$J$336:$R$336,0))</f>
        <v>1</v>
      </c>
      <c r="AC360" s="752" cm="1">
        <f t="array" ref="AC360">INDEX($H360:$K360,0,MATCH(AC$343,$H$343:$K$343,0))*INDEX($J$337:$R$340,MATCH(AC$343,$I$337:$I$340,0),MATCH(AC$342,$J$336:$R$336,0))</f>
        <v>1</v>
      </c>
      <c r="AD360" s="752" cm="1">
        <f t="array" ref="AD360">INDEX($H360:$K360,0,MATCH(AD$343,$H$343:$K$343,0))*INDEX($J$337:$R$340,MATCH(AD$343,$I$337:$I$340,0),MATCH(AD$342,$J$336:$R$336,0))</f>
        <v>2</v>
      </c>
      <c r="AE360" s="752" cm="1">
        <f t="array" ref="AE360">INDEX($H360:$K360,0,MATCH(AE$343,$H$343:$K$343,0))*INDEX($J$337:$R$340,MATCH(AE$343,$I$337:$I$340,0),MATCH(AE$342,$J$336:$R$336,0))</f>
        <v>2</v>
      </c>
      <c r="AF360" s="752" cm="1">
        <f t="array" ref="AF360">INDEX($H360:$K360,0,MATCH(AF$343,$H$343:$K$343,0))*INDEX($J$337:$R$340,MATCH(AF$343,$I$337:$I$340,0),MATCH(AF$342,$J$336:$R$336,0))</f>
        <v>1</v>
      </c>
      <c r="AG360" s="752" cm="1">
        <f t="array" ref="AG360">INDEX($H360:$K360,0,MATCH(AG$343,$H$343:$K$343,0))*INDEX($J$337:$R$340,MATCH(AG$343,$I$337:$I$340,0),MATCH(AG$342,$J$336:$R$336,0))</f>
        <v>1</v>
      </c>
      <c r="AH360" s="752" cm="1">
        <f t="array" ref="AH360">INDEX($H360:$K360,0,MATCH(AH$343,$H$343:$K$343,0))*INDEX($J$337:$R$340,MATCH(AH$343,$I$337:$I$340,0),MATCH(AH$342,$J$336:$R$336,0))</f>
        <v>2</v>
      </c>
      <c r="AI360" s="752" cm="1">
        <f t="array" ref="AI360">INDEX($H360:$K360,0,MATCH(AI$343,$H$343:$K$343,0))*INDEX($J$337:$R$340,MATCH(AI$343,$I$337:$I$340,0),MATCH(AI$342,$J$336:$R$336,0))</f>
        <v>2</v>
      </c>
      <c r="AJ360" s="752" cm="1">
        <f t="array" ref="AJ360">INDEX($H360:$K360,0,MATCH(AJ$343,$H$343:$K$343,0))*INDEX($J$337:$R$340,MATCH(AJ$343,$I$337:$I$340,0),MATCH(AJ$342,$J$336:$R$336,0))</f>
        <v>1</v>
      </c>
      <c r="AK360" s="752" cm="1">
        <f t="array" ref="AK360">INDEX($H360:$K360,0,MATCH(AK$343,$H$343:$K$343,0))*INDEX($J$337:$R$340,MATCH(AK$343,$I$337:$I$340,0),MATCH(AK$342,$J$336:$R$336,0))</f>
        <v>1</v>
      </c>
      <c r="AL360" s="752" cm="1">
        <f t="array" ref="AL360">INDEX($H360:$K360,0,MATCH(AL$343,$H$343:$K$343,0))*INDEX($J$337:$R$340,MATCH(AL$343,$I$337:$I$340,0),MATCH(AL$342,$J$336:$R$336,0))</f>
        <v>2</v>
      </c>
      <c r="AM360" s="752" cm="1">
        <f t="array" ref="AM360">INDEX($H360:$K360,0,MATCH(AM$343,$H$343:$K$343,0))*INDEX($J$337:$R$340,MATCH(AM$343,$I$337:$I$340,0),MATCH(AM$342,$J$336:$R$336,0))</f>
        <v>2</v>
      </c>
      <c r="AN360" s="752" cm="1">
        <f t="array" ref="AN360">INDEX($H360:$K360,0,MATCH(AN$343,$H$343:$K$343,0))*INDEX($J$337:$R$340,MATCH(AN$343,$I$337:$I$340,0),MATCH(AN$342,$J$336:$R$336,0))</f>
        <v>1</v>
      </c>
      <c r="AO360" s="752" cm="1">
        <f t="array" ref="AO360">INDEX($H360:$K360,0,MATCH(AO$343,$H$343:$K$343,0))*INDEX($J$337:$R$340,MATCH(AO$343,$I$337:$I$340,0),MATCH(AO$342,$J$336:$R$336,0))</f>
        <v>1</v>
      </c>
      <c r="AP360" s="752" cm="1">
        <f t="array" ref="AP360">INDEX($H360:$K360,0,MATCH(AP$343,$H$343:$K$343,0))*INDEX($J$337:$R$340,MATCH(AP$343,$I$337:$I$340,0),MATCH(AP$342,$J$336:$R$336,0))</f>
        <v>2</v>
      </c>
      <c r="AQ360" s="752" cm="1">
        <f t="array" ref="AQ360">INDEX($H360:$K360,0,MATCH(AQ$343,$H$343:$K$343,0))*INDEX($J$337:$R$340,MATCH(AQ$343,$I$337:$I$340,0),MATCH(AQ$342,$J$336:$R$336,0))</f>
        <v>2</v>
      </c>
      <c r="AR360" s="752" cm="1">
        <f t="array" ref="AR360">INDEX($H360:$K360,0,MATCH(AR$343,$H$343:$K$343,0))*INDEX($J$337:$R$340,MATCH(AR$343,$I$337:$I$340,0),MATCH(AR$342,$J$336:$R$336,0))</f>
        <v>1</v>
      </c>
      <c r="AS360" s="752" cm="1">
        <f t="array" ref="AS360">INDEX($H360:$K360,0,MATCH(AS$343,$H$343:$K$343,0))*INDEX($J$337:$R$340,MATCH(AS$343,$I$337:$I$340,0),MATCH(AS$342,$J$336:$R$336,0))</f>
        <v>1</v>
      </c>
      <c r="AT360" s="752" cm="1">
        <f t="array" ref="AT360">INDEX($H360:$K360,0,MATCH(AT$343,$H$343:$K$343,0))*INDEX($J$337:$R$340,MATCH(AT$343,$I$337:$I$340,0),MATCH(AT$342,$J$336:$R$336,0))</f>
        <v>2</v>
      </c>
      <c r="AU360" s="752"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2" cm="1">
        <f t="array" ref="L361">INDEX($H361:$K361,0,MATCH(L$343,$H$343:$K$343,0))*INDEX($J$337:$R$340,MATCH(L$343,$I$337:$I$340,0),MATCH(L$342,$J$336:$R$336,0))</f>
        <v>2</v>
      </c>
      <c r="M361" s="752" cm="1">
        <f t="array" ref="M361">INDEX($H361:$K361,0,MATCH(M$343,$H$343:$K$343,0))*INDEX($J$337:$R$340,MATCH(M$343,$I$337:$I$340,0),MATCH(M$342,$J$336:$R$336,0))</f>
        <v>1</v>
      </c>
      <c r="N361" s="752" cm="1">
        <f t="array" ref="N361">INDEX($H361:$K361,0,MATCH(N$343,$H$343:$K$343,0))*INDEX($J$337:$R$340,MATCH(N$343,$I$337:$I$340,0),MATCH(N$342,$J$336:$R$336,0))</f>
        <v>2</v>
      </c>
      <c r="O361" s="752" cm="1">
        <f t="array" ref="O361">INDEX($H361:$K361,0,MATCH(O$343,$H$343:$K$343,0))*INDEX($J$337:$R$340,MATCH(O$343,$I$337:$I$340,0),MATCH(O$342,$J$336:$R$336,0))</f>
        <v>1</v>
      </c>
      <c r="P361" s="752" cm="1">
        <f t="array" ref="P361">INDEX($H361:$K361,0,MATCH(P$343,$H$343:$K$343,0))*INDEX($J$337:$R$340,MATCH(P$343,$I$337:$I$340,0),MATCH(P$342,$J$336:$R$336,0))</f>
        <v>2</v>
      </c>
      <c r="Q361" s="752" cm="1">
        <f t="array" ref="Q361">INDEX($H361:$K361,0,MATCH(Q$343,$H$343:$K$343,0))*INDEX($J$337:$R$340,MATCH(Q$343,$I$337:$I$340,0),MATCH(Q$342,$J$336:$R$336,0))</f>
        <v>1</v>
      </c>
      <c r="R361" s="752" cm="1">
        <f t="array" ref="R361">INDEX($H361:$K361,0,MATCH(R$343,$H$343:$K$343,0))*INDEX($J$337:$R$340,MATCH(R$343,$I$337:$I$340,0),MATCH(R$342,$J$336:$R$336,0))</f>
        <v>2</v>
      </c>
      <c r="S361" s="752" cm="1">
        <f t="array" ref="S361">INDEX($H361:$K361,0,MATCH(S$343,$H$343:$K$343,0))*INDEX($J$337:$R$340,MATCH(S$343,$I$337:$I$340,0),MATCH(S$342,$J$336:$R$336,0))</f>
        <v>1</v>
      </c>
      <c r="T361" s="752" cm="1">
        <f t="array" ref="T361">INDEX($H361:$K361,0,MATCH(T$343,$H$343:$K$343,0))*INDEX($J$337:$R$340,MATCH(T$343,$I$337:$I$340,0),MATCH(T$342,$J$336:$R$336,0))</f>
        <v>2</v>
      </c>
      <c r="U361" s="752" cm="1">
        <f t="array" ref="U361">INDEX($H361:$K361,0,MATCH(U$343,$H$343:$K$343,0))*INDEX($J$337:$R$340,MATCH(U$343,$I$337:$I$340,0),MATCH(U$342,$J$336:$R$336,0))</f>
        <v>1</v>
      </c>
      <c r="V361" s="752" cm="1">
        <f t="array" ref="V361">INDEX($H361:$K361,0,MATCH(V$343,$H$343:$K$343,0))*INDEX($J$337:$R$340,MATCH(V$343,$I$337:$I$340,0),MATCH(V$342,$J$336:$R$336,0))</f>
        <v>2</v>
      </c>
      <c r="W361" s="752" cm="1">
        <f t="array" ref="W361">INDEX($H361:$K361,0,MATCH(W$343,$H$343:$K$343,0))*INDEX($J$337:$R$340,MATCH(W$343,$I$337:$I$340,0),MATCH(W$342,$J$336:$R$336,0))</f>
        <v>1</v>
      </c>
      <c r="X361" s="752" cm="1">
        <f t="array" ref="X361">INDEX($H361:$K361,0,MATCH(X$343,$H$343:$K$343,0))*INDEX($J$337:$R$340,MATCH(X$343,$I$337:$I$340,0),MATCH(X$342,$J$336:$R$336,0))</f>
        <v>2</v>
      </c>
      <c r="Y361" s="752" cm="1">
        <f t="array" ref="Y361">INDEX($H361:$K361,0,MATCH(Y$343,$H$343:$K$343,0))*INDEX($J$337:$R$340,MATCH(Y$343,$I$337:$I$340,0),MATCH(Y$342,$J$336:$R$336,0))</f>
        <v>1</v>
      </c>
      <c r="Z361" s="752" cm="1">
        <f t="array" ref="Z361">INDEX($H361:$K361,0,MATCH(Z$343,$H$343:$K$343,0))*INDEX($J$337:$R$340,MATCH(Z$343,$I$337:$I$340,0),MATCH(Z$342,$J$336:$R$336,0))</f>
        <v>2</v>
      </c>
      <c r="AA361" s="752" cm="1">
        <f t="array" ref="AA361">INDEX($H361:$K361,0,MATCH(AA$343,$H$343:$K$343,0))*INDEX($J$337:$R$340,MATCH(AA$343,$I$337:$I$340,0),MATCH(AA$342,$J$336:$R$336,0))</f>
        <v>1</v>
      </c>
      <c r="AB361" s="752" cm="1">
        <f t="array" ref="AB361">INDEX($H361:$K361,0,MATCH(AB$343,$H$343:$K$343,0))*INDEX($J$337:$R$340,MATCH(AB$343,$I$337:$I$340,0),MATCH(AB$342,$J$336:$R$336,0))</f>
        <v>1</v>
      </c>
      <c r="AC361" s="752" cm="1">
        <f t="array" ref="AC361">INDEX($H361:$K361,0,MATCH(AC$343,$H$343:$K$343,0))*INDEX($J$337:$R$340,MATCH(AC$343,$I$337:$I$340,0),MATCH(AC$342,$J$336:$R$336,0))</f>
        <v>1</v>
      </c>
      <c r="AD361" s="752" cm="1">
        <f t="array" ref="AD361">INDEX($H361:$K361,0,MATCH(AD$343,$H$343:$K$343,0))*INDEX($J$337:$R$340,MATCH(AD$343,$I$337:$I$340,0),MATCH(AD$342,$J$336:$R$336,0))</f>
        <v>2</v>
      </c>
      <c r="AE361" s="752" cm="1">
        <f t="array" ref="AE361">INDEX($H361:$K361,0,MATCH(AE$343,$H$343:$K$343,0))*INDEX($J$337:$R$340,MATCH(AE$343,$I$337:$I$340,0),MATCH(AE$342,$J$336:$R$336,0))</f>
        <v>1</v>
      </c>
      <c r="AF361" s="752" cm="1">
        <f t="array" ref="AF361">INDEX($H361:$K361,0,MATCH(AF$343,$H$343:$K$343,0))*INDEX($J$337:$R$340,MATCH(AF$343,$I$337:$I$340,0),MATCH(AF$342,$J$336:$R$336,0))</f>
        <v>1</v>
      </c>
      <c r="AG361" s="752" cm="1">
        <f t="array" ref="AG361">INDEX($H361:$K361,0,MATCH(AG$343,$H$343:$K$343,0))*INDEX($J$337:$R$340,MATCH(AG$343,$I$337:$I$340,0),MATCH(AG$342,$J$336:$R$336,0))</f>
        <v>1</v>
      </c>
      <c r="AH361" s="752" cm="1">
        <f t="array" ref="AH361">INDEX($H361:$K361,0,MATCH(AH$343,$H$343:$K$343,0))*INDEX($J$337:$R$340,MATCH(AH$343,$I$337:$I$340,0),MATCH(AH$342,$J$336:$R$336,0))</f>
        <v>2</v>
      </c>
      <c r="AI361" s="752" cm="1">
        <f t="array" ref="AI361">INDEX($H361:$K361,0,MATCH(AI$343,$H$343:$K$343,0))*INDEX($J$337:$R$340,MATCH(AI$343,$I$337:$I$340,0),MATCH(AI$342,$J$336:$R$336,0))</f>
        <v>1</v>
      </c>
      <c r="AJ361" s="752" cm="1">
        <f t="array" ref="AJ361">INDEX($H361:$K361,0,MATCH(AJ$343,$H$343:$K$343,0))*INDEX($J$337:$R$340,MATCH(AJ$343,$I$337:$I$340,0),MATCH(AJ$342,$J$336:$R$336,0))</f>
        <v>1</v>
      </c>
      <c r="AK361" s="752" cm="1">
        <f t="array" ref="AK361">INDEX($H361:$K361,0,MATCH(AK$343,$H$343:$K$343,0))*INDEX($J$337:$R$340,MATCH(AK$343,$I$337:$I$340,0),MATCH(AK$342,$J$336:$R$336,0))</f>
        <v>1</v>
      </c>
      <c r="AL361" s="752" cm="1">
        <f t="array" ref="AL361">INDEX($H361:$K361,0,MATCH(AL$343,$H$343:$K$343,0))*INDEX($J$337:$R$340,MATCH(AL$343,$I$337:$I$340,0),MATCH(AL$342,$J$336:$R$336,0))</f>
        <v>2</v>
      </c>
      <c r="AM361" s="752" cm="1">
        <f t="array" ref="AM361">INDEX($H361:$K361,0,MATCH(AM$343,$H$343:$K$343,0))*INDEX($J$337:$R$340,MATCH(AM$343,$I$337:$I$340,0),MATCH(AM$342,$J$336:$R$336,0))</f>
        <v>1</v>
      </c>
      <c r="AN361" s="752" cm="1">
        <f t="array" ref="AN361">INDEX($H361:$K361,0,MATCH(AN$343,$H$343:$K$343,0))*INDEX($J$337:$R$340,MATCH(AN$343,$I$337:$I$340,0),MATCH(AN$342,$J$336:$R$336,0))</f>
        <v>1</v>
      </c>
      <c r="AO361" s="752" cm="1">
        <f t="array" ref="AO361">INDEX($H361:$K361,0,MATCH(AO$343,$H$343:$K$343,0))*INDEX($J$337:$R$340,MATCH(AO$343,$I$337:$I$340,0),MATCH(AO$342,$J$336:$R$336,0))</f>
        <v>1</v>
      </c>
      <c r="AP361" s="752" cm="1">
        <f t="array" ref="AP361">INDEX($H361:$K361,0,MATCH(AP$343,$H$343:$K$343,0))*INDEX($J$337:$R$340,MATCH(AP$343,$I$337:$I$340,0),MATCH(AP$342,$J$336:$R$336,0))</f>
        <v>2</v>
      </c>
      <c r="AQ361" s="752" cm="1">
        <f t="array" ref="AQ361">INDEX($H361:$K361,0,MATCH(AQ$343,$H$343:$K$343,0))*INDEX($J$337:$R$340,MATCH(AQ$343,$I$337:$I$340,0),MATCH(AQ$342,$J$336:$R$336,0))</f>
        <v>1</v>
      </c>
      <c r="AR361" s="752" cm="1">
        <f t="array" ref="AR361">INDEX($H361:$K361,0,MATCH(AR$343,$H$343:$K$343,0))*INDEX($J$337:$R$340,MATCH(AR$343,$I$337:$I$340,0),MATCH(AR$342,$J$336:$R$336,0))</f>
        <v>1</v>
      </c>
      <c r="AS361" s="752" cm="1">
        <f t="array" ref="AS361">INDEX($H361:$K361,0,MATCH(AS$343,$H$343:$K$343,0))*INDEX($J$337:$R$340,MATCH(AS$343,$I$337:$I$340,0),MATCH(AS$342,$J$336:$R$336,0))</f>
        <v>1</v>
      </c>
      <c r="AT361" s="752" cm="1">
        <f t="array" ref="AT361">INDEX($H361:$K361,0,MATCH(AT$343,$H$343:$K$343,0))*INDEX($J$337:$R$340,MATCH(AT$343,$I$337:$I$340,0),MATCH(AT$342,$J$336:$R$336,0))</f>
        <v>2</v>
      </c>
      <c r="AU361" s="752"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2" cm="1">
        <f t="array" ref="L362">INDEX($H362:$K362,0,MATCH(L$343,$H$343:$K$343,0))*INDEX($J$337:$R$340,MATCH(L$343,$I$337:$I$340,0),MATCH(L$342,$J$336:$R$336,0))</f>
        <v>2</v>
      </c>
      <c r="M362" s="752" cm="1">
        <f t="array" ref="M362">INDEX($H362:$K362,0,MATCH(M$343,$H$343:$K$343,0))*INDEX($J$337:$R$340,MATCH(M$343,$I$337:$I$340,0),MATCH(M$342,$J$336:$R$336,0))</f>
        <v>1</v>
      </c>
      <c r="N362" s="752" cm="1">
        <f t="array" ref="N362">INDEX($H362:$K362,0,MATCH(N$343,$H$343:$K$343,0))*INDEX($J$337:$R$340,MATCH(N$343,$I$337:$I$340,0),MATCH(N$342,$J$336:$R$336,0))</f>
        <v>3</v>
      </c>
      <c r="O362" s="752" cm="1">
        <f t="array" ref="O362">INDEX($H362:$K362,0,MATCH(O$343,$H$343:$K$343,0))*INDEX($J$337:$R$340,MATCH(O$343,$I$337:$I$340,0),MATCH(O$342,$J$336:$R$336,0))</f>
        <v>1</v>
      </c>
      <c r="P362" s="752" cm="1">
        <f t="array" ref="P362">INDEX($H362:$K362,0,MATCH(P$343,$H$343:$K$343,0))*INDEX($J$337:$R$340,MATCH(P$343,$I$337:$I$340,0),MATCH(P$342,$J$336:$R$336,0))</f>
        <v>2</v>
      </c>
      <c r="Q362" s="752" cm="1">
        <f t="array" ref="Q362">INDEX($H362:$K362,0,MATCH(Q$343,$H$343:$K$343,0))*INDEX($J$337:$R$340,MATCH(Q$343,$I$337:$I$340,0),MATCH(Q$342,$J$336:$R$336,0))</f>
        <v>1</v>
      </c>
      <c r="R362" s="752" cm="1">
        <f t="array" ref="R362">INDEX($H362:$K362,0,MATCH(R$343,$H$343:$K$343,0))*INDEX($J$337:$R$340,MATCH(R$343,$I$337:$I$340,0),MATCH(R$342,$J$336:$R$336,0))</f>
        <v>3</v>
      </c>
      <c r="S362" s="752" cm="1">
        <f t="array" ref="S362">INDEX($H362:$K362,0,MATCH(S$343,$H$343:$K$343,0))*INDEX($J$337:$R$340,MATCH(S$343,$I$337:$I$340,0),MATCH(S$342,$J$336:$R$336,0))</f>
        <v>1</v>
      </c>
      <c r="T362" s="752" cm="1">
        <f t="array" ref="T362">INDEX($H362:$K362,0,MATCH(T$343,$H$343:$K$343,0))*INDEX($J$337:$R$340,MATCH(T$343,$I$337:$I$340,0),MATCH(T$342,$J$336:$R$336,0))</f>
        <v>2</v>
      </c>
      <c r="U362" s="752" cm="1">
        <f t="array" ref="U362">INDEX($H362:$K362,0,MATCH(U$343,$H$343:$K$343,0))*INDEX($J$337:$R$340,MATCH(U$343,$I$337:$I$340,0),MATCH(U$342,$J$336:$R$336,0))</f>
        <v>1</v>
      </c>
      <c r="V362" s="752" cm="1">
        <f t="array" ref="V362">INDEX($H362:$K362,0,MATCH(V$343,$H$343:$K$343,0))*INDEX($J$337:$R$340,MATCH(V$343,$I$337:$I$340,0),MATCH(V$342,$J$336:$R$336,0))</f>
        <v>3</v>
      </c>
      <c r="W362" s="752" cm="1">
        <f t="array" ref="W362">INDEX($H362:$K362,0,MATCH(W$343,$H$343:$K$343,0))*INDEX($J$337:$R$340,MATCH(W$343,$I$337:$I$340,0),MATCH(W$342,$J$336:$R$336,0))</f>
        <v>1</v>
      </c>
      <c r="X362" s="752" cm="1">
        <f t="array" ref="X362">INDEX($H362:$K362,0,MATCH(X$343,$H$343:$K$343,0))*INDEX($J$337:$R$340,MATCH(X$343,$I$337:$I$340,0),MATCH(X$342,$J$336:$R$336,0))</f>
        <v>2</v>
      </c>
      <c r="Y362" s="752" cm="1">
        <f t="array" ref="Y362">INDEX($H362:$K362,0,MATCH(Y$343,$H$343:$K$343,0))*INDEX($J$337:$R$340,MATCH(Y$343,$I$337:$I$340,0),MATCH(Y$342,$J$336:$R$336,0))</f>
        <v>1</v>
      </c>
      <c r="Z362" s="752" cm="1">
        <f t="array" ref="Z362">INDEX($H362:$K362,0,MATCH(Z$343,$H$343:$K$343,0))*INDEX($J$337:$R$340,MATCH(Z$343,$I$337:$I$340,0),MATCH(Z$342,$J$336:$R$336,0))</f>
        <v>3</v>
      </c>
      <c r="AA362" s="752" cm="1">
        <f t="array" ref="AA362">INDEX($H362:$K362,0,MATCH(AA$343,$H$343:$K$343,0))*INDEX($J$337:$R$340,MATCH(AA$343,$I$337:$I$340,0),MATCH(AA$342,$J$336:$R$336,0))</f>
        <v>1</v>
      </c>
      <c r="AB362" s="752" cm="1">
        <f t="array" ref="AB362">INDEX($H362:$K362,0,MATCH(AB$343,$H$343:$K$343,0))*INDEX($J$337:$R$340,MATCH(AB$343,$I$337:$I$340,0),MATCH(AB$342,$J$336:$R$336,0))</f>
        <v>1</v>
      </c>
      <c r="AC362" s="752" cm="1">
        <f t="array" ref="AC362">INDEX($H362:$K362,0,MATCH(AC$343,$H$343:$K$343,0))*INDEX($J$337:$R$340,MATCH(AC$343,$I$337:$I$340,0),MATCH(AC$342,$J$336:$R$336,0))</f>
        <v>1</v>
      </c>
      <c r="AD362" s="752" cm="1">
        <f t="array" ref="AD362">INDEX($H362:$K362,0,MATCH(AD$343,$H$343:$K$343,0))*INDEX($J$337:$R$340,MATCH(AD$343,$I$337:$I$340,0),MATCH(AD$342,$J$336:$R$336,0))</f>
        <v>3</v>
      </c>
      <c r="AE362" s="752" cm="1">
        <f t="array" ref="AE362">INDEX($H362:$K362,0,MATCH(AE$343,$H$343:$K$343,0))*INDEX($J$337:$R$340,MATCH(AE$343,$I$337:$I$340,0),MATCH(AE$342,$J$336:$R$336,0))</f>
        <v>1</v>
      </c>
      <c r="AF362" s="752" cm="1">
        <f t="array" ref="AF362">INDEX($H362:$K362,0,MATCH(AF$343,$H$343:$K$343,0))*INDEX($J$337:$R$340,MATCH(AF$343,$I$337:$I$340,0),MATCH(AF$342,$J$336:$R$336,0))</f>
        <v>1</v>
      </c>
      <c r="AG362" s="752" cm="1">
        <f t="array" ref="AG362">INDEX($H362:$K362,0,MATCH(AG$343,$H$343:$K$343,0))*INDEX($J$337:$R$340,MATCH(AG$343,$I$337:$I$340,0),MATCH(AG$342,$J$336:$R$336,0))</f>
        <v>1</v>
      </c>
      <c r="AH362" s="752" cm="1">
        <f t="array" ref="AH362">INDEX($H362:$K362,0,MATCH(AH$343,$H$343:$K$343,0))*INDEX($J$337:$R$340,MATCH(AH$343,$I$337:$I$340,0),MATCH(AH$342,$J$336:$R$336,0))</f>
        <v>3</v>
      </c>
      <c r="AI362" s="752" cm="1">
        <f t="array" ref="AI362">INDEX($H362:$K362,0,MATCH(AI$343,$H$343:$K$343,0))*INDEX($J$337:$R$340,MATCH(AI$343,$I$337:$I$340,0),MATCH(AI$342,$J$336:$R$336,0))</f>
        <v>1</v>
      </c>
      <c r="AJ362" s="752" cm="1">
        <f t="array" ref="AJ362">INDEX($H362:$K362,0,MATCH(AJ$343,$H$343:$K$343,0))*INDEX($J$337:$R$340,MATCH(AJ$343,$I$337:$I$340,0),MATCH(AJ$342,$J$336:$R$336,0))</f>
        <v>1</v>
      </c>
      <c r="AK362" s="752" cm="1">
        <f t="array" ref="AK362">INDEX($H362:$K362,0,MATCH(AK$343,$H$343:$K$343,0))*INDEX($J$337:$R$340,MATCH(AK$343,$I$337:$I$340,0),MATCH(AK$342,$J$336:$R$336,0))</f>
        <v>1</v>
      </c>
      <c r="AL362" s="752" cm="1">
        <f t="array" ref="AL362">INDEX($H362:$K362,0,MATCH(AL$343,$H$343:$K$343,0))*INDEX($J$337:$R$340,MATCH(AL$343,$I$337:$I$340,0),MATCH(AL$342,$J$336:$R$336,0))</f>
        <v>3</v>
      </c>
      <c r="AM362" s="752" cm="1">
        <f t="array" ref="AM362">INDEX($H362:$K362,0,MATCH(AM$343,$H$343:$K$343,0))*INDEX($J$337:$R$340,MATCH(AM$343,$I$337:$I$340,0),MATCH(AM$342,$J$336:$R$336,0))</f>
        <v>1</v>
      </c>
      <c r="AN362" s="752" cm="1">
        <f t="array" ref="AN362">INDEX($H362:$K362,0,MATCH(AN$343,$H$343:$K$343,0))*INDEX($J$337:$R$340,MATCH(AN$343,$I$337:$I$340,0),MATCH(AN$342,$J$336:$R$336,0))</f>
        <v>1</v>
      </c>
      <c r="AO362" s="752" cm="1">
        <f t="array" ref="AO362">INDEX($H362:$K362,0,MATCH(AO$343,$H$343:$K$343,0))*INDEX($J$337:$R$340,MATCH(AO$343,$I$337:$I$340,0),MATCH(AO$342,$J$336:$R$336,0))</f>
        <v>1</v>
      </c>
      <c r="AP362" s="752" cm="1">
        <f t="array" ref="AP362">INDEX($H362:$K362,0,MATCH(AP$343,$H$343:$K$343,0))*INDEX($J$337:$R$340,MATCH(AP$343,$I$337:$I$340,0),MATCH(AP$342,$J$336:$R$336,0))</f>
        <v>3</v>
      </c>
      <c r="AQ362" s="752" cm="1">
        <f t="array" ref="AQ362">INDEX($H362:$K362,0,MATCH(AQ$343,$H$343:$K$343,0))*INDEX($J$337:$R$340,MATCH(AQ$343,$I$337:$I$340,0),MATCH(AQ$342,$J$336:$R$336,0))</f>
        <v>1</v>
      </c>
      <c r="AR362" s="752" cm="1">
        <f t="array" ref="AR362">INDEX($H362:$K362,0,MATCH(AR$343,$H$343:$K$343,0))*INDEX($J$337:$R$340,MATCH(AR$343,$I$337:$I$340,0),MATCH(AR$342,$J$336:$R$336,0))</f>
        <v>1</v>
      </c>
      <c r="AS362" s="752" cm="1">
        <f t="array" ref="AS362">INDEX($H362:$K362,0,MATCH(AS$343,$H$343:$K$343,0))*INDEX($J$337:$R$340,MATCH(AS$343,$I$337:$I$340,0),MATCH(AS$342,$J$336:$R$336,0))</f>
        <v>1</v>
      </c>
      <c r="AT362" s="752" cm="1">
        <f t="array" ref="AT362">INDEX($H362:$K362,0,MATCH(AT$343,$H$343:$K$343,0))*INDEX($J$337:$R$340,MATCH(AT$343,$I$337:$I$340,0),MATCH(AT$342,$J$336:$R$336,0))</f>
        <v>3</v>
      </c>
      <c r="AU362" s="752"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2" cm="1">
        <f t="array" ref="L363">INDEX($H363:$K363,0,MATCH(L$343,$H$343:$K$343,0))*INDEX($J$337:$R$340,MATCH(L$343,$I$337:$I$340,0),MATCH(L$342,$J$336:$R$336,0))</f>
        <v>2</v>
      </c>
      <c r="M363" s="752" cm="1">
        <f t="array" ref="M363">INDEX($H363:$K363,0,MATCH(M$343,$H$343:$K$343,0))*INDEX($J$337:$R$340,MATCH(M$343,$I$337:$I$340,0),MATCH(M$342,$J$336:$R$336,0))</f>
        <v>1</v>
      </c>
      <c r="N363" s="752" cm="1">
        <f t="array" ref="N363">INDEX($H363:$K363,0,MATCH(N$343,$H$343:$K$343,0))*INDEX($J$337:$R$340,MATCH(N$343,$I$337:$I$340,0),MATCH(N$342,$J$336:$R$336,0))</f>
        <v>3</v>
      </c>
      <c r="O363" s="752" cm="1">
        <f t="array" ref="O363">INDEX($H363:$K363,0,MATCH(O$343,$H$343:$K$343,0))*INDEX($J$337:$R$340,MATCH(O$343,$I$337:$I$340,0),MATCH(O$342,$J$336:$R$336,0))</f>
        <v>1</v>
      </c>
      <c r="P363" s="752" cm="1">
        <f t="array" ref="P363">INDEX($H363:$K363,0,MATCH(P$343,$H$343:$K$343,0))*INDEX($J$337:$R$340,MATCH(P$343,$I$337:$I$340,0),MATCH(P$342,$J$336:$R$336,0))</f>
        <v>2</v>
      </c>
      <c r="Q363" s="752" cm="1">
        <f t="array" ref="Q363">INDEX($H363:$K363,0,MATCH(Q$343,$H$343:$K$343,0))*INDEX($J$337:$R$340,MATCH(Q$343,$I$337:$I$340,0),MATCH(Q$342,$J$336:$R$336,0))</f>
        <v>1</v>
      </c>
      <c r="R363" s="752" cm="1">
        <f t="array" ref="R363">INDEX($H363:$K363,0,MATCH(R$343,$H$343:$K$343,0))*INDEX($J$337:$R$340,MATCH(R$343,$I$337:$I$340,0),MATCH(R$342,$J$336:$R$336,0))</f>
        <v>3</v>
      </c>
      <c r="S363" s="752" cm="1">
        <f t="array" ref="S363">INDEX($H363:$K363,0,MATCH(S$343,$H$343:$K$343,0))*INDEX($J$337:$R$340,MATCH(S$343,$I$337:$I$340,0),MATCH(S$342,$J$336:$R$336,0))</f>
        <v>1</v>
      </c>
      <c r="T363" s="752" cm="1">
        <f t="array" ref="T363">INDEX($H363:$K363,0,MATCH(T$343,$H$343:$K$343,0))*INDEX($J$337:$R$340,MATCH(T$343,$I$337:$I$340,0),MATCH(T$342,$J$336:$R$336,0))</f>
        <v>2</v>
      </c>
      <c r="U363" s="752" cm="1">
        <f t="array" ref="U363">INDEX($H363:$K363,0,MATCH(U$343,$H$343:$K$343,0))*INDEX($J$337:$R$340,MATCH(U$343,$I$337:$I$340,0),MATCH(U$342,$J$336:$R$336,0))</f>
        <v>1</v>
      </c>
      <c r="V363" s="752" cm="1">
        <f t="array" ref="V363">INDEX($H363:$K363,0,MATCH(V$343,$H$343:$K$343,0))*INDEX($J$337:$R$340,MATCH(V$343,$I$337:$I$340,0),MATCH(V$342,$J$336:$R$336,0))</f>
        <v>3</v>
      </c>
      <c r="W363" s="752" cm="1">
        <f t="array" ref="W363">INDEX($H363:$K363,0,MATCH(W$343,$H$343:$K$343,0))*INDEX($J$337:$R$340,MATCH(W$343,$I$337:$I$340,0),MATCH(W$342,$J$336:$R$336,0))</f>
        <v>1</v>
      </c>
      <c r="X363" s="752" cm="1">
        <f t="array" ref="X363">INDEX($H363:$K363,0,MATCH(X$343,$H$343:$K$343,0))*INDEX($J$337:$R$340,MATCH(X$343,$I$337:$I$340,0),MATCH(X$342,$J$336:$R$336,0))</f>
        <v>2</v>
      </c>
      <c r="Y363" s="752" cm="1">
        <f t="array" ref="Y363">INDEX($H363:$K363,0,MATCH(Y$343,$H$343:$K$343,0))*INDEX($J$337:$R$340,MATCH(Y$343,$I$337:$I$340,0),MATCH(Y$342,$J$336:$R$336,0))</f>
        <v>1</v>
      </c>
      <c r="Z363" s="752" cm="1">
        <f t="array" ref="Z363">INDEX($H363:$K363,0,MATCH(Z$343,$H$343:$K$343,0))*INDEX($J$337:$R$340,MATCH(Z$343,$I$337:$I$340,0),MATCH(Z$342,$J$336:$R$336,0))</f>
        <v>3</v>
      </c>
      <c r="AA363" s="752" cm="1">
        <f t="array" ref="AA363">INDEX($H363:$K363,0,MATCH(AA$343,$H$343:$K$343,0))*INDEX($J$337:$R$340,MATCH(AA$343,$I$337:$I$340,0),MATCH(AA$342,$J$336:$R$336,0))</f>
        <v>1</v>
      </c>
      <c r="AB363" s="752" cm="1">
        <f t="array" ref="AB363">INDEX($H363:$K363,0,MATCH(AB$343,$H$343:$K$343,0))*INDEX($J$337:$R$340,MATCH(AB$343,$I$337:$I$340,0),MATCH(AB$342,$J$336:$R$336,0))</f>
        <v>1</v>
      </c>
      <c r="AC363" s="752" cm="1">
        <f t="array" ref="AC363">INDEX($H363:$K363,0,MATCH(AC$343,$H$343:$K$343,0))*INDEX($J$337:$R$340,MATCH(AC$343,$I$337:$I$340,0),MATCH(AC$342,$J$336:$R$336,0))</f>
        <v>1</v>
      </c>
      <c r="AD363" s="752" cm="1">
        <f t="array" ref="AD363">INDEX($H363:$K363,0,MATCH(AD$343,$H$343:$K$343,0))*INDEX($J$337:$R$340,MATCH(AD$343,$I$337:$I$340,0),MATCH(AD$342,$J$336:$R$336,0))</f>
        <v>3</v>
      </c>
      <c r="AE363" s="752" cm="1">
        <f t="array" ref="AE363">INDEX($H363:$K363,0,MATCH(AE$343,$H$343:$K$343,0))*INDEX($J$337:$R$340,MATCH(AE$343,$I$337:$I$340,0),MATCH(AE$342,$J$336:$R$336,0))</f>
        <v>1</v>
      </c>
      <c r="AF363" s="752" cm="1">
        <f t="array" ref="AF363">INDEX($H363:$K363,0,MATCH(AF$343,$H$343:$K$343,0))*INDEX($J$337:$R$340,MATCH(AF$343,$I$337:$I$340,0),MATCH(AF$342,$J$336:$R$336,0))</f>
        <v>1</v>
      </c>
      <c r="AG363" s="752" cm="1">
        <f t="array" ref="AG363">INDEX($H363:$K363,0,MATCH(AG$343,$H$343:$K$343,0))*INDEX($J$337:$R$340,MATCH(AG$343,$I$337:$I$340,0),MATCH(AG$342,$J$336:$R$336,0))</f>
        <v>1</v>
      </c>
      <c r="AH363" s="752" cm="1">
        <f t="array" ref="AH363">INDEX($H363:$K363,0,MATCH(AH$343,$H$343:$K$343,0))*INDEX($J$337:$R$340,MATCH(AH$343,$I$337:$I$340,0),MATCH(AH$342,$J$336:$R$336,0))</f>
        <v>3</v>
      </c>
      <c r="AI363" s="752" cm="1">
        <f t="array" ref="AI363">INDEX($H363:$K363,0,MATCH(AI$343,$H$343:$K$343,0))*INDEX($J$337:$R$340,MATCH(AI$343,$I$337:$I$340,0),MATCH(AI$342,$J$336:$R$336,0))</f>
        <v>1</v>
      </c>
      <c r="AJ363" s="752" cm="1">
        <f t="array" ref="AJ363">INDEX($H363:$K363,0,MATCH(AJ$343,$H$343:$K$343,0))*INDEX($J$337:$R$340,MATCH(AJ$343,$I$337:$I$340,0),MATCH(AJ$342,$J$336:$R$336,0))</f>
        <v>1</v>
      </c>
      <c r="AK363" s="752" cm="1">
        <f t="array" ref="AK363">INDEX($H363:$K363,0,MATCH(AK$343,$H$343:$K$343,0))*INDEX($J$337:$R$340,MATCH(AK$343,$I$337:$I$340,0),MATCH(AK$342,$J$336:$R$336,0))</f>
        <v>1</v>
      </c>
      <c r="AL363" s="752" cm="1">
        <f t="array" ref="AL363">INDEX($H363:$K363,0,MATCH(AL$343,$H$343:$K$343,0))*INDEX($J$337:$R$340,MATCH(AL$343,$I$337:$I$340,0),MATCH(AL$342,$J$336:$R$336,0))</f>
        <v>3</v>
      </c>
      <c r="AM363" s="752" cm="1">
        <f t="array" ref="AM363">INDEX($H363:$K363,0,MATCH(AM$343,$H$343:$K$343,0))*INDEX($J$337:$R$340,MATCH(AM$343,$I$337:$I$340,0),MATCH(AM$342,$J$336:$R$336,0))</f>
        <v>1</v>
      </c>
      <c r="AN363" s="752" cm="1">
        <f t="array" ref="AN363">INDEX($H363:$K363,0,MATCH(AN$343,$H$343:$K$343,0))*INDEX($J$337:$R$340,MATCH(AN$343,$I$337:$I$340,0),MATCH(AN$342,$J$336:$R$336,0))</f>
        <v>1</v>
      </c>
      <c r="AO363" s="752" cm="1">
        <f t="array" ref="AO363">INDEX($H363:$K363,0,MATCH(AO$343,$H$343:$K$343,0))*INDEX($J$337:$R$340,MATCH(AO$343,$I$337:$I$340,0),MATCH(AO$342,$J$336:$R$336,0))</f>
        <v>1</v>
      </c>
      <c r="AP363" s="752" cm="1">
        <f t="array" ref="AP363">INDEX($H363:$K363,0,MATCH(AP$343,$H$343:$K$343,0))*INDEX($J$337:$R$340,MATCH(AP$343,$I$337:$I$340,0),MATCH(AP$342,$J$336:$R$336,0))</f>
        <v>3</v>
      </c>
      <c r="AQ363" s="752" cm="1">
        <f t="array" ref="AQ363">INDEX($H363:$K363,0,MATCH(AQ$343,$H$343:$K$343,0))*INDEX($J$337:$R$340,MATCH(AQ$343,$I$337:$I$340,0),MATCH(AQ$342,$J$336:$R$336,0))</f>
        <v>1</v>
      </c>
      <c r="AR363" s="752" cm="1">
        <f t="array" ref="AR363">INDEX($H363:$K363,0,MATCH(AR$343,$H$343:$K$343,0))*INDEX($J$337:$R$340,MATCH(AR$343,$I$337:$I$340,0),MATCH(AR$342,$J$336:$R$336,0))</f>
        <v>1</v>
      </c>
      <c r="AS363" s="752" cm="1">
        <f t="array" ref="AS363">INDEX($H363:$K363,0,MATCH(AS$343,$H$343:$K$343,0))*INDEX($J$337:$R$340,MATCH(AS$343,$I$337:$I$340,0),MATCH(AS$342,$J$336:$R$336,0))</f>
        <v>1</v>
      </c>
      <c r="AT363" s="752" cm="1">
        <f t="array" ref="AT363">INDEX($H363:$K363,0,MATCH(AT$343,$H$343:$K$343,0))*INDEX($J$337:$R$340,MATCH(AT$343,$I$337:$I$340,0),MATCH(AT$342,$J$336:$R$336,0))</f>
        <v>3</v>
      </c>
      <c r="AU363" s="752"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2" cm="1">
        <f t="array" ref="L364">INDEX($H364:$K364,0,MATCH(L$343,$H$343:$K$343,0))*INDEX($J$337:$R$340,MATCH(L$343,$I$337:$I$340,0),MATCH(L$342,$J$336:$R$336,0))</f>
        <v>2</v>
      </c>
      <c r="M364" s="752" cm="1">
        <f t="array" ref="M364">INDEX($H364:$K364,0,MATCH(M$343,$H$343:$K$343,0))*INDEX($J$337:$R$340,MATCH(M$343,$I$337:$I$340,0),MATCH(M$342,$J$336:$R$336,0))</f>
        <v>1</v>
      </c>
      <c r="N364" s="752" cm="1">
        <f t="array" ref="N364">INDEX($H364:$K364,0,MATCH(N$343,$H$343:$K$343,0))*INDEX($J$337:$R$340,MATCH(N$343,$I$337:$I$340,0),MATCH(N$342,$J$336:$R$336,0))</f>
        <v>1</v>
      </c>
      <c r="O364" s="752" cm="1">
        <f t="array" ref="O364">INDEX($H364:$K364,0,MATCH(O$343,$H$343:$K$343,0))*INDEX($J$337:$R$340,MATCH(O$343,$I$337:$I$340,0),MATCH(O$342,$J$336:$R$336,0))</f>
        <v>1</v>
      </c>
      <c r="P364" s="752" cm="1">
        <f t="array" ref="P364">INDEX($H364:$K364,0,MATCH(P$343,$H$343:$K$343,0))*INDEX($J$337:$R$340,MATCH(P$343,$I$337:$I$340,0),MATCH(P$342,$J$336:$R$336,0))</f>
        <v>2</v>
      </c>
      <c r="Q364" s="752" cm="1">
        <f t="array" ref="Q364">INDEX($H364:$K364,0,MATCH(Q$343,$H$343:$K$343,0))*INDEX($J$337:$R$340,MATCH(Q$343,$I$337:$I$340,0),MATCH(Q$342,$J$336:$R$336,0))</f>
        <v>1</v>
      </c>
      <c r="R364" s="752" cm="1">
        <f t="array" ref="R364">INDEX($H364:$K364,0,MATCH(R$343,$H$343:$K$343,0))*INDEX($J$337:$R$340,MATCH(R$343,$I$337:$I$340,0),MATCH(R$342,$J$336:$R$336,0))</f>
        <v>1</v>
      </c>
      <c r="S364" s="752" cm="1">
        <f t="array" ref="S364">INDEX($H364:$K364,0,MATCH(S$343,$H$343:$K$343,0))*INDEX($J$337:$R$340,MATCH(S$343,$I$337:$I$340,0),MATCH(S$342,$J$336:$R$336,0))</f>
        <v>1</v>
      </c>
      <c r="T364" s="752" cm="1">
        <f t="array" ref="T364">INDEX($H364:$K364,0,MATCH(T$343,$H$343:$K$343,0))*INDEX($J$337:$R$340,MATCH(T$343,$I$337:$I$340,0),MATCH(T$342,$J$336:$R$336,0))</f>
        <v>2</v>
      </c>
      <c r="U364" s="752" cm="1">
        <f t="array" ref="U364">INDEX($H364:$K364,0,MATCH(U$343,$H$343:$K$343,0))*INDEX($J$337:$R$340,MATCH(U$343,$I$337:$I$340,0),MATCH(U$342,$J$336:$R$336,0))</f>
        <v>1</v>
      </c>
      <c r="V364" s="752" cm="1">
        <f t="array" ref="V364">INDEX($H364:$K364,0,MATCH(V$343,$H$343:$K$343,0))*INDEX($J$337:$R$340,MATCH(V$343,$I$337:$I$340,0),MATCH(V$342,$J$336:$R$336,0))</f>
        <v>1</v>
      </c>
      <c r="W364" s="752" cm="1">
        <f t="array" ref="W364">INDEX($H364:$K364,0,MATCH(W$343,$H$343:$K$343,0))*INDEX($J$337:$R$340,MATCH(W$343,$I$337:$I$340,0),MATCH(W$342,$J$336:$R$336,0))</f>
        <v>1</v>
      </c>
      <c r="X364" s="752" cm="1">
        <f t="array" ref="X364">INDEX($H364:$K364,0,MATCH(X$343,$H$343:$K$343,0))*INDEX($J$337:$R$340,MATCH(X$343,$I$337:$I$340,0),MATCH(X$342,$J$336:$R$336,0))</f>
        <v>2</v>
      </c>
      <c r="Y364" s="752" cm="1">
        <f t="array" ref="Y364">INDEX($H364:$K364,0,MATCH(Y$343,$H$343:$K$343,0))*INDEX($J$337:$R$340,MATCH(Y$343,$I$337:$I$340,0),MATCH(Y$342,$J$336:$R$336,0))</f>
        <v>1</v>
      </c>
      <c r="Z364" s="752" cm="1">
        <f t="array" ref="Z364">INDEX($H364:$K364,0,MATCH(Z$343,$H$343:$K$343,0))*INDEX($J$337:$R$340,MATCH(Z$343,$I$337:$I$340,0),MATCH(Z$342,$J$336:$R$336,0))</f>
        <v>1</v>
      </c>
      <c r="AA364" s="752" cm="1">
        <f t="array" ref="AA364">INDEX($H364:$K364,0,MATCH(AA$343,$H$343:$K$343,0))*INDEX($J$337:$R$340,MATCH(AA$343,$I$337:$I$340,0),MATCH(AA$342,$J$336:$R$336,0))</f>
        <v>1</v>
      </c>
      <c r="AB364" s="752" cm="1">
        <f t="array" ref="AB364">INDEX($H364:$K364,0,MATCH(AB$343,$H$343:$K$343,0))*INDEX($J$337:$R$340,MATCH(AB$343,$I$337:$I$340,0),MATCH(AB$342,$J$336:$R$336,0))</f>
        <v>1</v>
      </c>
      <c r="AC364" s="752" cm="1">
        <f t="array" ref="AC364">INDEX($H364:$K364,0,MATCH(AC$343,$H$343:$K$343,0))*INDEX($J$337:$R$340,MATCH(AC$343,$I$337:$I$340,0),MATCH(AC$342,$J$336:$R$336,0))</f>
        <v>1</v>
      </c>
      <c r="AD364" s="752" cm="1">
        <f t="array" ref="AD364">INDEX($H364:$K364,0,MATCH(AD$343,$H$343:$K$343,0))*INDEX($J$337:$R$340,MATCH(AD$343,$I$337:$I$340,0),MATCH(AD$342,$J$336:$R$336,0))</f>
        <v>1</v>
      </c>
      <c r="AE364" s="752" cm="1">
        <f t="array" ref="AE364">INDEX($H364:$K364,0,MATCH(AE$343,$H$343:$K$343,0))*INDEX($J$337:$R$340,MATCH(AE$343,$I$337:$I$340,0),MATCH(AE$342,$J$336:$R$336,0))</f>
        <v>1</v>
      </c>
      <c r="AF364" s="752" cm="1">
        <f t="array" ref="AF364">INDEX($H364:$K364,0,MATCH(AF$343,$H$343:$K$343,0))*INDEX($J$337:$R$340,MATCH(AF$343,$I$337:$I$340,0),MATCH(AF$342,$J$336:$R$336,0))</f>
        <v>1</v>
      </c>
      <c r="AG364" s="752" cm="1">
        <f t="array" ref="AG364">INDEX($H364:$K364,0,MATCH(AG$343,$H$343:$K$343,0))*INDEX($J$337:$R$340,MATCH(AG$343,$I$337:$I$340,0),MATCH(AG$342,$J$336:$R$336,0))</f>
        <v>1</v>
      </c>
      <c r="AH364" s="752" cm="1">
        <f t="array" ref="AH364">INDEX($H364:$K364,0,MATCH(AH$343,$H$343:$K$343,0))*INDEX($J$337:$R$340,MATCH(AH$343,$I$337:$I$340,0),MATCH(AH$342,$J$336:$R$336,0))</f>
        <v>1</v>
      </c>
      <c r="AI364" s="752" cm="1">
        <f t="array" ref="AI364">INDEX($H364:$K364,0,MATCH(AI$343,$H$343:$K$343,0))*INDEX($J$337:$R$340,MATCH(AI$343,$I$337:$I$340,0),MATCH(AI$342,$J$336:$R$336,0))</f>
        <v>1</v>
      </c>
      <c r="AJ364" s="752" cm="1">
        <f t="array" ref="AJ364">INDEX($H364:$K364,0,MATCH(AJ$343,$H$343:$K$343,0))*INDEX($J$337:$R$340,MATCH(AJ$343,$I$337:$I$340,0),MATCH(AJ$342,$J$336:$R$336,0))</f>
        <v>1</v>
      </c>
      <c r="AK364" s="752" cm="1">
        <f t="array" ref="AK364">INDEX($H364:$K364,0,MATCH(AK$343,$H$343:$K$343,0))*INDEX($J$337:$R$340,MATCH(AK$343,$I$337:$I$340,0),MATCH(AK$342,$J$336:$R$336,0))</f>
        <v>1</v>
      </c>
      <c r="AL364" s="752" cm="1">
        <f t="array" ref="AL364">INDEX($H364:$K364,0,MATCH(AL$343,$H$343:$K$343,0))*INDEX($J$337:$R$340,MATCH(AL$343,$I$337:$I$340,0),MATCH(AL$342,$J$336:$R$336,0))</f>
        <v>1</v>
      </c>
      <c r="AM364" s="752" cm="1">
        <f t="array" ref="AM364">INDEX($H364:$K364,0,MATCH(AM$343,$H$343:$K$343,0))*INDEX($J$337:$R$340,MATCH(AM$343,$I$337:$I$340,0),MATCH(AM$342,$J$336:$R$336,0))</f>
        <v>1</v>
      </c>
      <c r="AN364" s="752" cm="1">
        <f t="array" ref="AN364">INDEX($H364:$K364,0,MATCH(AN$343,$H$343:$K$343,0))*INDEX($J$337:$R$340,MATCH(AN$343,$I$337:$I$340,0),MATCH(AN$342,$J$336:$R$336,0))</f>
        <v>1</v>
      </c>
      <c r="AO364" s="752" cm="1">
        <f t="array" ref="AO364">INDEX($H364:$K364,0,MATCH(AO$343,$H$343:$K$343,0))*INDEX($J$337:$R$340,MATCH(AO$343,$I$337:$I$340,0),MATCH(AO$342,$J$336:$R$336,0))</f>
        <v>1</v>
      </c>
      <c r="AP364" s="752" cm="1">
        <f t="array" ref="AP364">INDEX($H364:$K364,0,MATCH(AP$343,$H$343:$K$343,0))*INDEX($J$337:$R$340,MATCH(AP$343,$I$337:$I$340,0),MATCH(AP$342,$J$336:$R$336,0))</f>
        <v>1</v>
      </c>
      <c r="AQ364" s="752" cm="1">
        <f t="array" ref="AQ364">INDEX($H364:$K364,0,MATCH(AQ$343,$H$343:$K$343,0))*INDEX($J$337:$R$340,MATCH(AQ$343,$I$337:$I$340,0),MATCH(AQ$342,$J$336:$R$336,0))</f>
        <v>1</v>
      </c>
      <c r="AR364" s="752" cm="1">
        <f t="array" ref="AR364">INDEX($H364:$K364,0,MATCH(AR$343,$H$343:$K$343,0))*INDEX($J$337:$R$340,MATCH(AR$343,$I$337:$I$340,0),MATCH(AR$342,$J$336:$R$336,0))</f>
        <v>1</v>
      </c>
      <c r="AS364" s="752" cm="1">
        <f t="array" ref="AS364">INDEX($H364:$K364,0,MATCH(AS$343,$H$343:$K$343,0))*INDEX($J$337:$R$340,MATCH(AS$343,$I$337:$I$340,0),MATCH(AS$342,$J$336:$R$336,0))</f>
        <v>1</v>
      </c>
      <c r="AT364" s="752" cm="1">
        <f t="array" ref="AT364">INDEX($H364:$K364,0,MATCH(AT$343,$H$343:$K$343,0))*INDEX($J$337:$R$340,MATCH(AT$343,$I$337:$I$340,0),MATCH(AT$342,$J$336:$R$336,0))</f>
        <v>1</v>
      </c>
      <c r="AU364" s="752"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2" cm="1">
        <f t="array" ref="L365">INDEX($H365:$K365,0,MATCH(L$343,$H$343:$K$343,0))*INDEX($J$337:$R$340,MATCH(L$343,$I$337:$I$340,0),MATCH(L$342,$J$336:$R$336,0))</f>
        <v>2</v>
      </c>
      <c r="M365" s="752" cm="1">
        <f t="array" ref="M365">INDEX($H365:$K365,0,MATCH(M$343,$H$343:$K$343,0))*INDEX($J$337:$R$340,MATCH(M$343,$I$337:$I$340,0),MATCH(M$342,$J$336:$R$336,0))</f>
        <v>1</v>
      </c>
      <c r="N365" s="752" cm="1">
        <f t="array" ref="N365">INDEX($H365:$K365,0,MATCH(N$343,$H$343:$K$343,0))*INDEX($J$337:$R$340,MATCH(N$343,$I$337:$I$340,0),MATCH(N$342,$J$336:$R$336,0))</f>
        <v>2</v>
      </c>
      <c r="O365" s="752" cm="1">
        <f t="array" ref="O365">INDEX($H365:$K365,0,MATCH(O$343,$H$343:$K$343,0))*INDEX($J$337:$R$340,MATCH(O$343,$I$337:$I$340,0),MATCH(O$342,$J$336:$R$336,0))</f>
        <v>2</v>
      </c>
      <c r="P365" s="752" cm="1">
        <f t="array" ref="P365">INDEX($H365:$K365,0,MATCH(P$343,$H$343:$K$343,0))*INDEX($J$337:$R$340,MATCH(P$343,$I$337:$I$340,0),MATCH(P$342,$J$336:$R$336,0))</f>
        <v>2</v>
      </c>
      <c r="Q365" s="752" cm="1">
        <f t="array" ref="Q365">INDEX($H365:$K365,0,MATCH(Q$343,$H$343:$K$343,0))*INDEX($J$337:$R$340,MATCH(Q$343,$I$337:$I$340,0),MATCH(Q$342,$J$336:$R$336,0))</f>
        <v>1</v>
      </c>
      <c r="R365" s="752" cm="1">
        <f t="array" ref="R365">INDEX($H365:$K365,0,MATCH(R$343,$H$343:$K$343,0))*INDEX($J$337:$R$340,MATCH(R$343,$I$337:$I$340,0),MATCH(R$342,$J$336:$R$336,0))</f>
        <v>2</v>
      </c>
      <c r="S365" s="752" cm="1">
        <f t="array" ref="S365">INDEX($H365:$K365,0,MATCH(S$343,$H$343:$K$343,0))*INDEX($J$337:$R$340,MATCH(S$343,$I$337:$I$340,0),MATCH(S$342,$J$336:$R$336,0))</f>
        <v>2</v>
      </c>
      <c r="T365" s="752" cm="1">
        <f t="array" ref="T365">INDEX($H365:$K365,0,MATCH(T$343,$H$343:$K$343,0))*INDEX($J$337:$R$340,MATCH(T$343,$I$337:$I$340,0),MATCH(T$342,$J$336:$R$336,0))</f>
        <v>2</v>
      </c>
      <c r="U365" s="752" cm="1">
        <f t="array" ref="U365">INDEX($H365:$K365,0,MATCH(U$343,$H$343:$K$343,0))*INDEX($J$337:$R$340,MATCH(U$343,$I$337:$I$340,0),MATCH(U$342,$J$336:$R$336,0))</f>
        <v>1</v>
      </c>
      <c r="V365" s="752" cm="1">
        <f t="array" ref="V365">INDEX($H365:$K365,0,MATCH(V$343,$H$343:$K$343,0))*INDEX($J$337:$R$340,MATCH(V$343,$I$337:$I$340,0),MATCH(V$342,$J$336:$R$336,0))</f>
        <v>2</v>
      </c>
      <c r="W365" s="752" cm="1">
        <f t="array" ref="W365">INDEX($H365:$K365,0,MATCH(W$343,$H$343:$K$343,0))*INDEX($J$337:$R$340,MATCH(W$343,$I$337:$I$340,0),MATCH(W$342,$J$336:$R$336,0))</f>
        <v>2</v>
      </c>
      <c r="X365" s="752" cm="1">
        <f t="array" ref="X365">INDEX($H365:$K365,0,MATCH(X$343,$H$343:$K$343,0))*INDEX($J$337:$R$340,MATCH(X$343,$I$337:$I$340,0),MATCH(X$342,$J$336:$R$336,0))</f>
        <v>2</v>
      </c>
      <c r="Y365" s="752" cm="1">
        <f t="array" ref="Y365">INDEX($H365:$K365,0,MATCH(Y$343,$H$343:$K$343,0))*INDEX($J$337:$R$340,MATCH(Y$343,$I$337:$I$340,0),MATCH(Y$342,$J$336:$R$336,0))</f>
        <v>1</v>
      </c>
      <c r="Z365" s="752" cm="1">
        <f t="array" ref="Z365">INDEX($H365:$K365,0,MATCH(Z$343,$H$343:$K$343,0))*INDEX($J$337:$R$340,MATCH(Z$343,$I$337:$I$340,0),MATCH(Z$342,$J$336:$R$336,0))</f>
        <v>2</v>
      </c>
      <c r="AA365" s="752" cm="1">
        <f t="array" ref="AA365">INDEX($H365:$K365,0,MATCH(AA$343,$H$343:$K$343,0))*INDEX($J$337:$R$340,MATCH(AA$343,$I$337:$I$340,0),MATCH(AA$342,$J$336:$R$336,0))</f>
        <v>2</v>
      </c>
      <c r="AB365" s="752" cm="1">
        <f t="array" ref="AB365">INDEX($H365:$K365,0,MATCH(AB$343,$H$343:$K$343,0))*INDEX($J$337:$R$340,MATCH(AB$343,$I$337:$I$340,0),MATCH(AB$342,$J$336:$R$336,0))</f>
        <v>1</v>
      </c>
      <c r="AC365" s="752" cm="1">
        <f t="array" ref="AC365">INDEX($H365:$K365,0,MATCH(AC$343,$H$343:$K$343,0))*INDEX($J$337:$R$340,MATCH(AC$343,$I$337:$I$340,0),MATCH(AC$342,$J$336:$R$336,0))</f>
        <v>1</v>
      </c>
      <c r="AD365" s="752" cm="1">
        <f t="array" ref="AD365">INDEX($H365:$K365,0,MATCH(AD$343,$H$343:$K$343,0))*INDEX($J$337:$R$340,MATCH(AD$343,$I$337:$I$340,0),MATCH(AD$342,$J$336:$R$336,0))</f>
        <v>2</v>
      </c>
      <c r="AE365" s="752" cm="1">
        <f t="array" ref="AE365">INDEX($H365:$K365,0,MATCH(AE$343,$H$343:$K$343,0))*INDEX($J$337:$R$340,MATCH(AE$343,$I$337:$I$340,0),MATCH(AE$342,$J$336:$R$336,0))</f>
        <v>2</v>
      </c>
      <c r="AF365" s="752" cm="1">
        <f t="array" ref="AF365">INDEX($H365:$K365,0,MATCH(AF$343,$H$343:$K$343,0))*INDEX($J$337:$R$340,MATCH(AF$343,$I$337:$I$340,0),MATCH(AF$342,$J$336:$R$336,0))</f>
        <v>1</v>
      </c>
      <c r="AG365" s="752" cm="1">
        <f t="array" ref="AG365">INDEX($H365:$K365,0,MATCH(AG$343,$H$343:$K$343,0))*INDEX($J$337:$R$340,MATCH(AG$343,$I$337:$I$340,0),MATCH(AG$342,$J$336:$R$336,0))</f>
        <v>1</v>
      </c>
      <c r="AH365" s="752" cm="1">
        <f t="array" ref="AH365">INDEX($H365:$K365,0,MATCH(AH$343,$H$343:$K$343,0))*INDEX($J$337:$R$340,MATCH(AH$343,$I$337:$I$340,0),MATCH(AH$342,$J$336:$R$336,0))</f>
        <v>2</v>
      </c>
      <c r="AI365" s="752" cm="1">
        <f t="array" ref="AI365">INDEX($H365:$K365,0,MATCH(AI$343,$H$343:$K$343,0))*INDEX($J$337:$R$340,MATCH(AI$343,$I$337:$I$340,0),MATCH(AI$342,$J$336:$R$336,0))</f>
        <v>2</v>
      </c>
      <c r="AJ365" s="752" cm="1">
        <f t="array" ref="AJ365">INDEX($H365:$K365,0,MATCH(AJ$343,$H$343:$K$343,0))*INDEX($J$337:$R$340,MATCH(AJ$343,$I$337:$I$340,0),MATCH(AJ$342,$J$336:$R$336,0))</f>
        <v>1</v>
      </c>
      <c r="AK365" s="752" cm="1">
        <f t="array" ref="AK365">INDEX($H365:$K365,0,MATCH(AK$343,$H$343:$K$343,0))*INDEX($J$337:$R$340,MATCH(AK$343,$I$337:$I$340,0),MATCH(AK$342,$J$336:$R$336,0))</f>
        <v>1</v>
      </c>
      <c r="AL365" s="752" cm="1">
        <f t="array" ref="AL365">INDEX($H365:$K365,0,MATCH(AL$343,$H$343:$K$343,0))*INDEX($J$337:$R$340,MATCH(AL$343,$I$337:$I$340,0),MATCH(AL$342,$J$336:$R$336,0))</f>
        <v>2</v>
      </c>
      <c r="AM365" s="752" cm="1">
        <f t="array" ref="AM365">INDEX($H365:$K365,0,MATCH(AM$343,$H$343:$K$343,0))*INDEX($J$337:$R$340,MATCH(AM$343,$I$337:$I$340,0),MATCH(AM$342,$J$336:$R$336,0))</f>
        <v>2</v>
      </c>
      <c r="AN365" s="752" cm="1">
        <f t="array" ref="AN365">INDEX($H365:$K365,0,MATCH(AN$343,$H$343:$K$343,0))*INDEX($J$337:$R$340,MATCH(AN$343,$I$337:$I$340,0),MATCH(AN$342,$J$336:$R$336,0))</f>
        <v>1</v>
      </c>
      <c r="AO365" s="752" cm="1">
        <f t="array" ref="AO365">INDEX($H365:$K365,0,MATCH(AO$343,$H$343:$K$343,0))*INDEX($J$337:$R$340,MATCH(AO$343,$I$337:$I$340,0),MATCH(AO$342,$J$336:$R$336,0))</f>
        <v>1</v>
      </c>
      <c r="AP365" s="752" cm="1">
        <f t="array" ref="AP365">INDEX($H365:$K365,0,MATCH(AP$343,$H$343:$K$343,0))*INDEX($J$337:$R$340,MATCH(AP$343,$I$337:$I$340,0),MATCH(AP$342,$J$336:$R$336,0))</f>
        <v>2</v>
      </c>
      <c r="AQ365" s="752" cm="1">
        <f t="array" ref="AQ365">INDEX($H365:$K365,0,MATCH(AQ$343,$H$343:$K$343,0))*INDEX($J$337:$R$340,MATCH(AQ$343,$I$337:$I$340,0),MATCH(AQ$342,$J$336:$R$336,0))</f>
        <v>2</v>
      </c>
      <c r="AR365" s="752" cm="1">
        <f t="array" ref="AR365">INDEX($H365:$K365,0,MATCH(AR$343,$H$343:$K$343,0))*INDEX($J$337:$R$340,MATCH(AR$343,$I$337:$I$340,0),MATCH(AR$342,$J$336:$R$336,0))</f>
        <v>1</v>
      </c>
      <c r="AS365" s="752" cm="1">
        <f t="array" ref="AS365">INDEX($H365:$K365,0,MATCH(AS$343,$H$343:$K$343,0))*INDEX($J$337:$R$340,MATCH(AS$343,$I$337:$I$340,0),MATCH(AS$342,$J$336:$R$336,0))</f>
        <v>1</v>
      </c>
      <c r="AT365" s="752" cm="1">
        <f t="array" ref="AT365">INDEX($H365:$K365,0,MATCH(AT$343,$H$343:$K$343,0))*INDEX($J$337:$R$340,MATCH(AT$343,$I$337:$I$340,0),MATCH(AT$342,$J$336:$R$336,0))</f>
        <v>2</v>
      </c>
      <c r="AU365" s="752"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2" cm="1">
        <f t="array" ref="L366">INDEX($H366:$K366,0,MATCH(L$343,$H$343:$K$343,0))*INDEX($J$337:$R$340,MATCH(L$343,$I$337:$I$340,0),MATCH(L$342,$J$336:$R$336,0))</f>
        <v>2</v>
      </c>
      <c r="M366" s="752" cm="1">
        <f t="array" ref="M366">INDEX($H366:$K366,0,MATCH(M$343,$H$343:$K$343,0))*INDEX($J$337:$R$340,MATCH(M$343,$I$337:$I$340,0),MATCH(M$342,$J$336:$R$336,0))</f>
        <v>1</v>
      </c>
      <c r="N366" s="752" cm="1">
        <f t="array" ref="N366">INDEX($H366:$K366,0,MATCH(N$343,$H$343:$K$343,0))*INDEX($J$337:$R$340,MATCH(N$343,$I$337:$I$340,0),MATCH(N$342,$J$336:$R$336,0))</f>
        <v>2</v>
      </c>
      <c r="O366" s="752" cm="1">
        <f t="array" ref="O366">INDEX($H366:$K366,0,MATCH(O$343,$H$343:$K$343,0))*INDEX($J$337:$R$340,MATCH(O$343,$I$337:$I$340,0),MATCH(O$342,$J$336:$R$336,0))</f>
        <v>0</v>
      </c>
      <c r="P366" s="752" cm="1">
        <f t="array" ref="P366">INDEX($H366:$K366,0,MATCH(P$343,$H$343:$K$343,0))*INDEX($J$337:$R$340,MATCH(P$343,$I$337:$I$340,0),MATCH(P$342,$J$336:$R$336,0))</f>
        <v>2</v>
      </c>
      <c r="Q366" s="752" cm="1">
        <f t="array" ref="Q366">INDEX($H366:$K366,0,MATCH(Q$343,$H$343:$K$343,0))*INDEX($J$337:$R$340,MATCH(Q$343,$I$337:$I$340,0),MATCH(Q$342,$J$336:$R$336,0))</f>
        <v>1</v>
      </c>
      <c r="R366" s="752" cm="1">
        <f t="array" ref="R366">INDEX($H366:$K366,0,MATCH(R$343,$H$343:$K$343,0))*INDEX($J$337:$R$340,MATCH(R$343,$I$337:$I$340,0),MATCH(R$342,$J$336:$R$336,0))</f>
        <v>2</v>
      </c>
      <c r="S366" s="752" cm="1">
        <f t="array" ref="S366">INDEX($H366:$K366,0,MATCH(S$343,$H$343:$K$343,0))*INDEX($J$337:$R$340,MATCH(S$343,$I$337:$I$340,0),MATCH(S$342,$J$336:$R$336,0))</f>
        <v>0</v>
      </c>
      <c r="T366" s="752" cm="1">
        <f t="array" ref="T366">INDEX($H366:$K366,0,MATCH(T$343,$H$343:$K$343,0))*INDEX($J$337:$R$340,MATCH(T$343,$I$337:$I$340,0),MATCH(T$342,$J$336:$R$336,0))</f>
        <v>2</v>
      </c>
      <c r="U366" s="752" cm="1">
        <f t="array" ref="U366">INDEX($H366:$K366,0,MATCH(U$343,$H$343:$K$343,0))*INDEX($J$337:$R$340,MATCH(U$343,$I$337:$I$340,0),MATCH(U$342,$J$336:$R$336,0))</f>
        <v>1</v>
      </c>
      <c r="V366" s="752" cm="1">
        <f t="array" ref="V366">INDEX($H366:$K366,0,MATCH(V$343,$H$343:$K$343,0))*INDEX($J$337:$R$340,MATCH(V$343,$I$337:$I$340,0),MATCH(V$342,$J$336:$R$336,0))</f>
        <v>2</v>
      </c>
      <c r="W366" s="752" cm="1">
        <f t="array" ref="W366">INDEX($H366:$K366,0,MATCH(W$343,$H$343:$K$343,0))*INDEX($J$337:$R$340,MATCH(W$343,$I$337:$I$340,0),MATCH(W$342,$J$336:$R$336,0))</f>
        <v>0</v>
      </c>
      <c r="X366" s="752" cm="1">
        <f t="array" ref="X366">INDEX($H366:$K366,0,MATCH(X$343,$H$343:$K$343,0))*INDEX($J$337:$R$340,MATCH(X$343,$I$337:$I$340,0),MATCH(X$342,$J$336:$R$336,0))</f>
        <v>2</v>
      </c>
      <c r="Y366" s="752" cm="1">
        <f t="array" ref="Y366">INDEX($H366:$K366,0,MATCH(Y$343,$H$343:$K$343,0))*INDEX($J$337:$R$340,MATCH(Y$343,$I$337:$I$340,0),MATCH(Y$342,$J$336:$R$336,0))</f>
        <v>1</v>
      </c>
      <c r="Z366" s="752" cm="1">
        <f t="array" ref="Z366">INDEX($H366:$K366,0,MATCH(Z$343,$H$343:$K$343,0))*INDEX($J$337:$R$340,MATCH(Z$343,$I$337:$I$340,0),MATCH(Z$342,$J$336:$R$336,0))</f>
        <v>2</v>
      </c>
      <c r="AA366" s="752" cm="1">
        <f t="array" ref="AA366">INDEX($H366:$K366,0,MATCH(AA$343,$H$343:$K$343,0))*INDEX($J$337:$R$340,MATCH(AA$343,$I$337:$I$340,0),MATCH(AA$342,$J$336:$R$336,0))</f>
        <v>0</v>
      </c>
      <c r="AB366" s="752" cm="1">
        <f t="array" ref="AB366">INDEX($H366:$K366,0,MATCH(AB$343,$H$343:$K$343,0))*INDEX($J$337:$R$340,MATCH(AB$343,$I$337:$I$340,0),MATCH(AB$342,$J$336:$R$336,0))</f>
        <v>1</v>
      </c>
      <c r="AC366" s="752" cm="1">
        <f t="array" ref="AC366">INDEX($H366:$K366,0,MATCH(AC$343,$H$343:$K$343,0))*INDEX($J$337:$R$340,MATCH(AC$343,$I$337:$I$340,0),MATCH(AC$342,$J$336:$R$336,0))</f>
        <v>1</v>
      </c>
      <c r="AD366" s="752" cm="1">
        <f t="array" ref="AD366">INDEX($H366:$K366,0,MATCH(AD$343,$H$343:$K$343,0))*INDEX($J$337:$R$340,MATCH(AD$343,$I$337:$I$340,0),MATCH(AD$342,$J$336:$R$336,0))</f>
        <v>2</v>
      </c>
      <c r="AE366" s="752" cm="1">
        <f t="array" ref="AE366">INDEX($H366:$K366,0,MATCH(AE$343,$H$343:$K$343,0))*INDEX($J$337:$R$340,MATCH(AE$343,$I$337:$I$340,0),MATCH(AE$342,$J$336:$R$336,0))</f>
        <v>0</v>
      </c>
      <c r="AF366" s="752" cm="1">
        <f t="array" ref="AF366">INDEX($H366:$K366,0,MATCH(AF$343,$H$343:$K$343,0))*INDEX($J$337:$R$340,MATCH(AF$343,$I$337:$I$340,0),MATCH(AF$342,$J$336:$R$336,0))</f>
        <v>1</v>
      </c>
      <c r="AG366" s="752" cm="1">
        <f t="array" ref="AG366">INDEX($H366:$K366,0,MATCH(AG$343,$H$343:$K$343,0))*INDEX($J$337:$R$340,MATCH(AG$343,$I$337:$I$340,0),MATCH(AG$342,$J$336:$R$336,0))</f>
        <v>1</v>
      </c>
      <c r="AH366" s="752" cm="1">
        <f t="array" ref="AH366">INDEX($H366:$K366,0,MATCH(AH$343,$H$343:$K$343,0))*INDEX($J$337:$R$340,MATCH(AH$343,$I$337:$I$340,0),MATCH(AH$342,$J$336:$R$336,0))</f>
        <v>2</v>
      </c>
      <c r="AI366" s="752" cm="1">
        <f t="array" ref="AI366">INDEX($H366:$K366,0,MATCH(AI$343,$H$343:$K$343,0))*INDEX($J$337:$R$340,MATCH(AI$343,$I$337:$I$340,0),MATCH(AI$342,$J$336:$R$336,0))</f>
        <v>0</v>
      </c>
      <c r="AJ366" s="752" cm="1">
        <f t="array" ref="AJ366">INDEX($H366:$K366,0,MATCH(AJ$343,$H$343:$K$343,0))*INDEX($J$337:$R$340,MATCH(AJ$343,$I$337:$I$340,0),MATCH(AJ$342,$J$336:$R$336,0))</f>
        <v>1</v>
      </c>
      <c r="AK366" s="752" cm="1">
        <f t="array" ref="AK366">INDEX($H366:$K366,0,MATCH(AK$343,$H$343:$K$343,0))*INDEX($J$337:$R$340,MATCH(AK$343,$I$337:$I$340,0),MATCH(AK$342,$J$336:$R$336,0))</f>
        <v>1</v>
      </c>
      <c r="AL366" s="752" cm="1">
        <f t="array" ref="AL366">INDEX($H366:$K366,0,MATCH(AL$343,$H$343:$K$343,0))*INDEX($J$337:$R$340,MATCH(AL$343,$I$337:$I$340,0),MATCH(AL$342,$J$336:$R$336,0))</f>
        <v>2</v>
      </c>
      <c r="AM366" s="752" cm="1">
        <f t="array" ref="AM366">INDEX($H366:$K366,0,MATCH(AM$343,$H$343:$K$343,0))*INDEX($J$337:$R$340,MATCH(AM$343,$I$337:$I$340,0),MATCH(AM$342,$J$336:$R$336,0))</f>
        <v>0</v>
      </c>
      <c r="AN366" s="752" cm="1">
        <f t="array" ref="AN366">INDEX($H366:$K366,0,MATCH(AN$343,$H$343:$K$343,0))*INDEX($J$337:$R$340,MATCH(AN$343,$I$337:$I$340,0),MATCH(AN$342,$J$336:$R$336,0))</f>
        <v>1</v>
      </c>
      <c r="AO366" s="752" cm="1">
        <f t="array" ref="AO366">INDEX($H366:$K366,0,MATCH(AO$343,$H$343:$K$343,0))*INDEX($J$337:$R$340,MATCH(AO$343,$I$337:$I$340,0),MATCH(AO$342,$J$336:$R$336,0))</f>
        <v>1</v>
      </c>
      <c r="AP366" s="752" cm="1">
        <f t="array" ref="AP366">INDEX($H366:$K366,0,MATCH(AP$343,$H$343:$K$343,0))*INDEX($J$337:$R$340,MATCH(AP$343,$I$337:$I$340,0),MATCH(AP$342,$J$336:$R$336,0))</f>
        <v>2</v>
      </c>
      <c r="AQ366" s="752" cm="1">
        <f t="array" ref="AQ366">INDEX($H366:$K366,0,MATCH(AQ$343,$H$343:$K$343,0))*INDEX($J$337:$R$340,MATCH(AQ$343,$I$337:$I$340,0),MATCH(AQ$342,$J$336:$R$336,0))</f>
        <v>0</v>
      </c>
      <c r="AR366" s="752" cm="1">
        <f t="array" ref="AR366">INDEX($H366:$K366,0,MATCH(AR$343,$H$343:$K$343,0))*INDEX($J$337:$R$340,MATCH(AR$343,$I$337:$I$340,0),MATCH(AR$342,$J$336:$R$336,0))</f>
        <v>1</v>
      </c>
      <c r="AS366" s="752" cm="1">
        <f t="array" ref="AS366">INDEX($H366:$K366,0,MATCH(AS$343,$H$343:$K$343,0))*INDEX($J$337:$R$340,MATCH(AS$343,$I$337:$I$340,0),MATCH(AS$342,$J$336:$R$336,0))</f>
        <v>1</v>
      </c>
      <c r="AT366" s="752" cm="1">
        <f t="array" ref="AT366">INDEX($H366:$K366,0,MATCH(AT$343,$H$343:$K$343,0))*INDEX($J$337:$R$340,MATCH(AT$343,$I$337:$I$340,0),MATCH(AT$342,$J$336:$R$336,0))</f>
        <v>2</v>
      </c>
      <c r="AU366" s="752"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2" cm="1">
        <f t="array" ref="L367">INDEX($H367:$K367,0,MATCH(L$343,$H$343:$K$343,0))*INDEX($J$337:$R$340,MATCH(L$343,$I$337:$I$340,0),MATCH(L$342,$J$336:$R$336,0))</f>
        <v>2</v>
      </c>
      <c r="M367" s="752" cm="1">
        <f t="array" ref="M367">INDEX($H367:$K367,0,MATCH(M$343,$H$343:$K$343,0))*INDEX($J$337:$R$340,MATCH(M$343,$I$337:$I$340,0),MATCH(M$342,$J$336:$R$336,0))</f>
        <v>1</v>
      </c>
      <c r="N367" s="752" cm="1">
        <f t="array" ref="N367">INDEX($H367:$K367,0,MATCH(N$343,$H$343:$K$343,0))*INDEX($J$337:$R$340,MATCH(N$343,$I$337:$I$340,0),MATCH(N$342,$J$336:$R$336,0))</f>
        <v>1</v>
      </c>
      <c r="O367" s="752" cm="1">
        <f t="array" ref="O367">INDEX($H367:$K367,0,MATCH(O$343,$H$343:$K$343,0))*INDEX($J$337:$R$340,MATCH(O$343,$I$337:$I$340,0),MATCH(O$342,$J$336:$R$336,0))</f>
        <v>1</v>
      </c>
      <c r="P367" s="752" cm="1">
        <f t="array" ref="P367">INDEX($H367:$K367,0,MATCH(P$343,$H$343:$K$343,0))*INDEX($J$337:$R$340,MATCH(P$343,$I$337:$I$340,0),MATCH(P$342,$J$336:$R$336,0))</f>
        <v>2</v>
      </c>
      <c r="Q367" s="752" cm="1">
        <f t="array" ref="Q367">INDEX($H367:$K367,0,MATCH(Q$343,$H$343:$K$343,0))*INDEX($J$337:$R$340,MATCH(Q$343,$I$337:$I$340,0),MATCH(Q$342,$J$336:$R$336,0))</f>
        <v>1</v>
      </c>
      <c r="R367" s="752" cm="1">
        <f t="array" ref="R367">INDEX($H367:$K367,0,MATCH(R$343,$H$343:$K$343,0))*INDEX($J$337:$R$340,MATCH(R$343,$I$337:$I$340,0),MATCH(R$342,$J$336:$R$336,0))</f>
        <v>1</v>
      </c>
      <c r="S367" s="752" cm="1">
        <f t="array" ref="S367">INDEX($H367:$K367,0,MATCH(S$343,$H$343:$K$343,0))*INDEX($J$337:$R$340,MATCH(S$343,$I$337:$I$340,0),MATCH(S$342,$J$336:$R$336,0))</f>
        <v>1</v>
      </c>
      <c r="T367" s="752" cm="1">
        <f t="array" ref="T367">INDEX($H367:$K367,0,MATCH(T$343,$H$343:$K$343,0))*INDEX($J$337:$R$340,MATCH(T$343,$I$337:$I$340,0),MATCH(T$342,$J$336:$R$336,0))</f>
        <v>2</v>
      </c>
      <c r="U367" s="752" cm="1">
        <f t="array" ref="U367">INDEX($H367:$K367,0,MATCH(U$343,$H$343:$K$343,0))*INDEX($J$337:$R$340,MATCH(U$343,$I$337:$I$340,0),MATCH(U$342,$J$336:$R$336,0))</f>
        <v>1</v>
      </c>
      <c r="V367" s="752" cm="1">
        <f t="array" ref="V367">INDEX($H367:$K367,0,MATCH(V$343,$H$343:$K$343,0))*INDEX($J$337:$R$340,MATCH(V$343,$I$337:$I$340,0),MATCH(V$342,$J$336:$R$336,0))</f>
        <v>1</v>
      </c>
      <c r="W367" s="752" cm="1">
        <f t="array" ref="W367">INDEX($H367:$K367,0,MATCH(W$343,$H$343:$K$343,0))*INDEX($J$337:$R$340,MATCH(W$343,$I$337:$I$340,0),MATCH(W$342,$J$336:$R$336,0))</f>
        <v>1</v>
      </c>
      <c r="X367" s="752" cm="1">
        <f t="array" ref="X367">INDEX($H367:$K367,0,MATCH(X$343,$H$343:$K$343,0))*INDEX($J$337:$R$340,MATCH(X$343,$I$337:$I$340,0),MATCH(X$342,$J$336:$R$336,0))</f>
        <v>2</v>
      </c>
      <c r="Y367" s="752" cm="1">
        <f t="array" ref="Y367">INDEX($H367:$K367,0,MATCH(Y$343,$H$343:$K$343,0))*INDEX($J$337:$R$340,MATCH(Y$343,$I$337:$I$340,0),MATCH(Y$342,$J$336:$R$336,0))</f>
        <v>1</v>
      </c>
      <c r="Z367" s="752" cm="1">
        <f t="array" ref="Z367">INDEX($H367:$K367,0,MATCH(Z$343,$H$343:$K$343,0))*INDEX($J$337:$R$340,MATCH(Z$343,$I$337:$I$340,0),MATCH(Z$342,$J$336:$R$336,0))</f>
        <v>1</v>
      </c>
      <c r="AA367" s="752" cm="1">
        <f t="array" ref="AA367">INDEX($H367:$K367,0,MATCH(AA$343,$H$343:$K$343,0))*INDEX($J$337:$R$340,MATCH(AA$343,$I$337:$I$340,0),MATCH(AA$342,$J$336:$R$336,0))</f>
        <v>1</v>
      </c>
      <c r="AB367" s="752" cm="1">
        <f t="array" ref="AB367">INDEX($H367:$K367,0,MATCH(AB$343,$H$343:$K$343,0))*INDEX($J$337:$R$340,MATCH(AB$343,$I$337:$I$340,0),MATCH(AB$342,$J$336:$R$336,0))</f>
        <v>1</v>
      </c>
      <c r="AC367" s="752" cm="1">
        <f t="array" ref="AC367">INDEX($H367:$K367,0,MATCH(AC$343,$H$343:$K$343,0))*INDEX($J$337:$R$340,MATCH(AC$343,$I$337:$I$340,0),MATCH(AC$342,$J$336:$R$336,0))</f>
        <v>1</v>
      </c>
      <c r="AD367" s="752" cm="1">
        <f t="array" ref="AD367">INDEX($H367:$K367,0,MATCH(AD$343,$H$343:$K$343,0))*INDEX($J$337:$R$340,MATCH(AD$343,$I$337:$I$340,0),MATCH(AD$342,$J$336:$R$336,0))</f>
        <v>1</v>
      </c>
      <c r="AE367" s="752" cm="1">
        <f t="array" ref="AE367">INDEX($H367:$K367,0,MATCH(AE$343,$H$343:$K$343,0))*INDEX($J$337:$R$340,MATCH(AE$343,$I$337:$I$340,0),MATCH(AE$342,$J$336:$R$336,0))</f>
        <v>1</v>
      </c>
      <c r="AF367" s="752" cm="1">
        <f t="array" ref="AF367">INDEX($H367:$K367,0,MATCH(AF$343,$H$343:$K$343,0))*INDEX($J$337:$R$340,MATCH(AF$343,$I$337:$I$340,0),MATCH(AF$342,$J$336:$R$336,0))</f>
        <v>1</v>
      </c>
      <c r="AG367" s="752" cm="1">
        <f t="array" ref="AG367">INDEX($H367:$K367,0,MATCH(AG$343,$H$343:$K$343,0))*INDEX($J$337:$R$340,MATCH(AG$343,$I$337:$I$340,0),MATCH(AG$342,$J$336:$R$336,0))</f>
        <v>1</v>
      </c>
      <c r="AH367" s="752" cm="1">
        <f t="array" ref="AH367">INDEX($H367:$K367,0,MATCH(AH$343,$H$343:$K$343,0))*INDEX($J$337:$R$340,MATCH(AH$343,$I$337:$I$340,0),MATCH(AH$342,$J$336:$R$336,0))</f>
        <v>1</v>
      </c>
      <c r="AI367" s="752" cm="1">
        <f t="array" ref="AI367">INDEX($H367:$K367,0,MATCH(AI$343,$H$343:$K$343,0))*INDEX($J$337:$R$340,MATCH(AI$343,$I$337:$I$340,0),MATCH(AI$342,$J$336:$R$336,0))</f>
        <v>1</v>
      </c>
      <c r="AJ367" s="752" cm="1">
        <f t="array" ref="AJ367">INDEX($H367:$K367,0,MATCH(AJ$343,$H$343:$K$343,0))*INDEX($J$337:$R$340,MATCH(AJ$343,$I$337:$I$340,0),MATCH(AJ$342,$J$336:$R$336,0))</f>
        <v>1</v>
      </c>
      <c r="AK367" s="752" cm="1">
        <f t="array" ref="AK367">INDEX($H367:$K367,0,MATCH(AK$343,$H$343:$K$343,0))*INDEX($J$337:$R$340,MATCH(AK$343,$I$337:$I$340,0),MATCH(AK$342,$J$336:$R$336,0))</f>
        <v>1</v>
      </c>
      <c r="AL367" s="752" cm="1">
        <f t="array" ref="AL367">INDEX($H367:$K367,0,MATCH(AL$343,$H$343:$K$343,0))*INDEX($J$337:$R$340,MATCH(AL$343,$I$337:$I$340,0),MATCH(AL$342,$J$336:$R$336,0))</f>
        <v>1</v>
      </c>
      <c r="AM367" s="752" cm="1">
        <f t="array" ref="AM367">INDEX($H367:$K367,0,MATCH(AM$343,$H$343:$K$343,0))*INDEX($J$337:$R$340,MATCH(AM$343,$I$337:$I$340,0),MATCH(AM$342,$J$336:$R$336,0))</f>
        <v>1</v>
      </c>
      <c r="AN367" s="752" cm="1">
        <f t="array" ref="AN367">INDEX($H367:$K367,0,MATCH(AN$343,$H$343:$K$343,0))*INDEX($J$337:$R$340,MATCH(AN$343,$I$337:$I$340,0),MATCH(AN$342,$J$336:$R$336,0))</f>
        <v>1</v>
      </c>
      <c r="AO367" s="752" cm="1">
        <f t="array" ref="AO367">INDEX($H367:$K367,0,MATCH(AO$343,$H$343:$K$343,0))*INDEX($J$337:$R$340,MATCH(AO$343,$I$337:$I$340,0),MATCH(AO$342,$J$336:$R$336,0))</f>
        <v>1</v>
      </c>
      <c r="AP367" s="752" cm="1">
        <f t="array" ref="AP367">INDEX($H367:$K367,0,MATCH(AP$343,$H$343:$K$343,0))*INDEX($J$337:$R$340,MATCH(AP$343,$I$337:$I$340,0),MATCH(AP$342,$J$336:$R$336,0))</f>
        <v>1</v>
      </c>
      <c r="AQ367" s="752" cm="1">
        <f t="array" ref="AQ367">INDEX($H367:$K367,0,MATCH(AQ$343,$H$343:$K$343,0))*INDEX($J$337:$R$340,MATCH(AQ$343,$I$337:$I$340,0),MATCH(AQ$342,$J$336:$R$336,0))</f>
        <v>1</v>
      </c>
      <c r="AR367" s="752" cm="1">
        <f t="array" ref="AR367">INDEX($H367:$K367,0,MATCH(AR$343,$H$343:$K$343,0))*INDEX($J$337:$R$340,MATCH(AR$343,$I$337:$I$340,0),MATCH(AR$342,$J$336:$R$336,0))</f>
        <v>1</v>
      </c>
      <c r="AS367" s="752" cm="1">
        <f t="array" ref="AS367">INDEX($H367:$K367,0,MATCH(AS$343,$H$343:$K$343,0))*INDEX($J$337:$R$340,MATCH(AS$343,$I$337:$I$340,0),MATCH(AS$342,$J$336:$R$336,0))</f>
        <v>1</v>
      </c>
      <c r="AT367" s="752" cm="1">
        <f t="array" ref="AT367">INDEX($H367:$K367,0,MATCH(AT$343,$H$343:$K$343,0))*INDEX($J$337:$R$340,MATCH(AT$343,$I$337:$I$340,0),MATCH(AT$342,$J$336:$R$336,0))</f>
        <v>1</v>
      </c>
      <c r="AU367" s="752"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2" cm="1">
        <f t="array" ref="L368">INDEX($H368:$K368,0,MATCH(L$343,$H$343:$K$343,0))*INDEX($J$337:$R$340,MATCH(L$343,$I$337:$I$340,0),MATCH(L$342,$J$336:$R$336,0))</f>
        <v>2</v>
      </c>
      <c r="M368" s="752" cm="1">
        <f t="array" ref="M368">INDEX($H368:$K368,0,MATCH(M$343,$H$343:$K$343,0))*INDEX($J$337:$R$340,MATCH(M$343,$I$337:$I$340,0),MATCH(M$342,$J$336:$R$336,0))</f>
        <v>1</v>
      </c>
      <c r="N368" s="752" cm="1">
        <f t="array" ref="N368">INDEX($H368:$K368,0,MATCH(N$343,$H$343:$K$343,0))*INDEX($J$337:$R$340,MATCH(N$343,$I$337:$I$340,0),MATCH(N$342,$J$336:$R$336,0))</f>
        <v>1</v>
      </c>
      <c r="O368" s="752" cm="1">
        <f t="array" ref="O368">INDEX($H368:$K368,0,MATCH(O$343,$H$343:$K$343,0))*INDEX($J$337:$R$340,MATCH(O$343,$I$337:$I$340,0),MATCH(O$342,$J$336:$R$336,0))</f>
        <v>1</v>
      </c>
      <c r="P368" s="752" cm="1">
        <f t="array" ref="P368">INDEX($H368:$K368,0,MATCH(P$343,$H$343:$K$343,0))*INDEX($J$337:$R$340,MATCH(P$343,$I$337:$I$340,0),MATCH(P$342,$J$336:$R$336,0))</f>
        <v>2</v>
      </c>
      <c r="Q368" s="752" cm="1">
        <f t="array" ref="Q368">INDEX($H368:$K368,0,MATCH(Q$343,$H$343:$K$343,0))*INDEX($J$337:$R$340,MATCH(Q$343,$I$337:$I$340,0),MATCH(Q$342,$J$336:$R$336,0))</f>
        <v>1</v>
      </c>
      <c r="R368" s="752" cm="1">
        <f t="array" ref="R368">INDEX($H368:$K368,0,MATCH(R$343,$H$343:$K$343,0))*INDEX($J$337:$R$340,MATCH(R$343,$I$337:$I$340,0),MATCH(R$342,$J$336:$R$336,0))</f>
        <v>1</v>
      </c>
      <c r="S368" s="752" cm="1">
        <f t="array" ref="S368">INDEX($H368:$K368,0,MATCH(S$343,$H$343:$K$343,0))*INDEX($J$337:$R$340,MATCH(S$343,$I$337:$I$340,0),MATCH(S$342,$J$336:$R$336,0))</f>
        <v>1</v>
      </c>
      <c r="T368" s="752" cm="1">
        <f t="array" ref="T368">INDEX($H368:$K368,0,MATCH(T$343,$H$343:$K$343,0))*INDEX($J$337:$R$340,MATCH(T$343,$I$337:$I$340,0),MATCH(T$342,$J$336:$R$336,0))</f>
        <v>2</v>
      </c>
      <c r="U368" s="752" cm="1">
        <f t="array" ref="U368">INDEX($H368:$K368,0,MATCH(U$343,$H$343:$K$343,0))*INDEX($J$337:$R$340,MATCH(U$343,$I$337:$I$340,0),MATCH(U$342,$J$336:$R$336,0))</f>
        <v>1</v>
      </c>
      <c r="V368" s="752" cm="1">
        <f t="array" ref="V368">INDEX($H368:$K368,0,MATCH(V$343,$H$343:$K$343,0))*INDEX($J$337:$R$340,MATCH(V$343,$I$337:$I$340,0),MATCH(V$342,$J$336:$R$336,0))</f>
        <v>1</v>
      </c>
      <c r="W368" s="752" cm="1">
        <f t="array" ref="W368">INDEX($H368:$K368,0,MATCH(W$343,$H$343:$K$343,0))*INDEX($J$337:$R$340,MATCH(W$343,$I$337:$I$340,0),MATCH(W$342,$J$336:$R$336,0))</f>
        <v>1</v>
      </c>
      <c r="X368" s="752" cm="1">
        <f t="array" ref="X368">INDEX($H368:$K368,0,MATCH(X$343,$H$343:$K$343,0))*INDEX($J$337:$R$340,MATCH(X$343,$I$337:$I$340,0),MATCH(X$342,$J$336:$R$336,0))</f>
        <v>2</v>
      </c>
      <c r="Y368" s="752" cm="1">
        <f t="array" ref="Y368">INDEX($H368:$K368,0,MATCH(Y$343,$H$343:$K$343,0))*INDEX($J$337:$R$340,MATCH(Y$343,$I$337:$I$340,0),MATCH(Y$342,$J$336:$R$336,0))</f>
        <v>1</v>
      </c>
      <c r="Z368" s="752" cm="1">
        <f t="array" ref="Z368">INDEX($H368:$K368,0,MATCH(Z$343,$H$343:$K$343,0))*INDEX($J$337:$R$340,MATCH(Z$343,$I$337:$I$340,0),MATCH(Z$342,$J$336:$R$336,0))</f>
        <v>1</v>
      </c>
      <c r="AA368" s="752" cm="1">
        <f t="array" ref="AA368">INDEX($H368:$K368,0,MATCH(AA$343,$H$343:$K$343,0))*INDEX($J$337:$R$340,MATCH(AA$343,$I$337:$I$340,0),MATCH(AA$342,$J$336:$R$336,0))</f>
        <v>1</v>
      </c>
      <c r="AB368" s="752" cm="1">
        <f t="array" ref="AB368">INDEX($H368:$K368,0,MATCH(AB$343,$H$343:$K$343,0))*INDEX($J$337:$R$340,MATCH(AB$343,$I$337:$I$340,0),MATCH(AB$342,$J$336:$R$336,0))</f>
        <v>1</v>
      </c>
      <c r="AC368" s="752" cm="1">
        <f t="array" ref="AC368">INDEX($H368:$K368,0,MATCH(AC$343,$H$343:$K$343,0))*INDEX($J$337:$R$340,MATCH(AC$343,$I$337:$I$340,0),MATCH(AC$342,$J$336:$R$336,0))</f>
        <v>1</v>
      </c>
      <c r="AD368" s="752" cm="1">
        <f t="array" ref="AD368">INDEX($H368:$K368,0,MATCH(AD$343,$H$343:$K$343,0))*INDEX($J$337:$R$340,MATCH(AD$343,$I$337:$I$340,0),MATCH(AD$342,$J$336:$R$336,0))</f>
        <v>1</v>
      </c>
      <c r="AE368" s="752" cm="1">
        <f t="array" ref="AE368">INDEX($H368:$K368,0,MATCH(AE$343,$H$343:$K$343,0))*INDEX($J$337:$R$340,MATCH(AE$343,$I$337:$I$340,0),MATCH(AE$342,$J$336:$R$336,0))</f>
        <v>1</v>
      </c>
      <c r="AF368" s="752" cm="1">
        <f t="array" ref="AF368">INDEX($H368:$K368,0,MATCH(AF$343,$H$343:$K$343,0))*INDEX($J$337:$R$340,MATCH(AF$343,$I$337:$I$340,0),MATCH(AF$342,$J$336:$R$336,0))</f>
        <v>1</v>
      </c>
      <c r="AG368" s="752" cm="1">
        <f t="array" ref="AG368">INDEX($H368:$K368,0,MATCH(AG$343,$H$343:$K$343,0))*INDEX($J$337:$R$340,MATCH(AG$343,$I$337:$I$340,0),MATCH(AG$342,$J$336:$R$336,0))</f>
        <v>1</v>
      </c>
      <c r="AH368" s="752" cm="1">
        <f t="array" ref="AH368">INDEX($H368:$K368,0,MATCH(AH$343,$H$343:$K$343,0))*INDEX($J$337:$R$340,MATCH(AH$343,$I$337:$I$340,0),MATCH(AH$342,$J$336:$R$336,0))</f>
        <v>1</v>
      </c>
      <c r="AI368" s="752" cm="1">
        <f t="array" ref="AI368">INDEX($H368:$K368,0,MATCH(AI$343,$H$343:$K$343,0))*INDEX($J$337:$R$340,MATCH(AI$343,$I$337:$I$340,0),MATCH(AI$342,$J$336:$R$336,0))</f>
        <v>1</v>
      </c>
      <c r="AJ368" s="752" cm="1">
        <f t="array" ref="AJ368">INDEX($H368:$K368,0,MATCH(AJ$343,$H$343:$K$343,0))*INDEX($J$337:$R$340,MATCH(AJ$343,$I$337:$I$340,0),MATCH(AJ$342,$J$336:$R$336,0))</f>
        <v>1</v>
      </c>
      <c r="AK368" s="752" cm="1">
        <f t="array" ref="AK368">INDEX($H368:$K368,0,MATCH(AK$343,$H$343:$K$343,0))*INDEX($J$337:$R$340,MATCH(AK$343,$I$337:$I$340,0),MATCH(AK$342,$J$336:$R$336,0))</f>
        <v>1</v>
      </c>
      <c r="AL368" s="752" cm="1">
        <f t="array" ref="AL368">INDEX($H368:$K368,0,MATCH(AL$343,$H$343:$K$343,0))*INDEX($J$337:$R$340,MATCH(AL$343,$I$337:$I$340,0),MATCH(AL$342,$J$336:$R$336,0))</f>
        <v>1</v>
      </c>
      <c r="AM368" s="752" cm="1">
        <f t="array" ref="AM368">INDEX($H368:$K368,0,MATCH(AM$343,$H$343:$K$343,0))*INDEX($J$337:$R$340,MATCH(AM$343,$I$337:$I$340,0),MATCH(AM$342,$J$336:$R$336,0))</f>
        <v>1</v>
      </c>
      <c r="AN368" s="752" cm="1">
        <f t="array" ref="AN368">INDEX($H368:$K368,0,MATCH(AN$343,$H$343:$K$343,0))*INDEX($J$337:$R$340,MATCH(AN$343,$I$337:$I$340,0),MATCH(AN$342,$J$336:$R$336,0))</f>
        <v>1</v>
      </c>
      <c r="AO368" s="752" cm="1">
        <f t="array" ref="AO368">INDEX($H368:$K368,0,MATCH(AO$343,$H$343:$K$343,0))*INDEX($J$337:$R$340,MATCH(AO$343,$I$337:$I$340,0),MATCH(AO$342,$J$336:$R$336,0))</f>
        <v>1</v>
      </c>
      <c r="AP368" s="752" cm="1">
        <f t="array" ref="AP368">INDEX($H368:$K368,0,MATCH(AP$343,$H$343:$K$343,0))*INDEX($J$337:$R$340,MATCH(AP$343,$I$337:$I$340,0),MATCH(AP$342,$J$336:$R$336,0))</f>
        <v>1</v>
      </c>
      <c r="AQ368" s="752" cm="1">
        <f t="array" ref="AQ368">INDEX($H368:$K368,0,MATCH(AQ$343,$H$343:$K$343,0))*INDEX($J$337:$R$340,MATCH(AQ$343,$I$337:$I$340,0),MATCH(AQ$342,$J$336:$R$336,0))</f>
        <v>1</v>
      </c>
      <c r="AR368" s="752" cm="1">
        <f t="array" ref="AR368">INDEX($H368:$K368,0,MATCH(AR$343,$H$343:$K$343,0))*INDEX($J$337:$R$340,MATCH(AR$343,$I$337:$I$340,0),MATCH(AR$342,$J$336:$R$336,0))</f>
        <v>1</v>
      </c>
      <c r="AS368" s="752" cm="1">
        <f t="array" ref="AS368">INDEX($H368:$K368,0,MATCH(AS$343,$H$343:$K$343,0))*INDEX($J$337:$R$340,MATCH(AS$343,$I$337:$I$340,0),MATCH(AS$342,$J$336:$R$336,0))</f>
        <v>1</v>
      </c>
      <c r="AT368" s="752" cm="1">
        <f t="array" ref="AT368">INDEX($H368:$K368,0,MATCH(AT$343,$H$343:$K$343,0))*INDEX($J$337:$R$340,MATCH(AT$343,$I$337:$I$340,0),MATCH(AT$342,$J$336:$R$336,0))</f>
        <v>1</v>
      </c>
      <c r="AU368" s="752"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2" cm="1">
        <f t="array" ref="L369">INDEX($H369:$K369,0,MATCH(L$343,$H$343:$K$343,0))*INDEX($J$337:$R$340,MATCH(L$343,$I$337:$I$340,0),MATCH(L$342,$J$336:$R$336,0))</f>
        <v>0</v>
      </c>
      <c r="M369" s="752" cm="1">
        <f t="array" ref="M369">INDEX($H369:$K369,0,MATCH(M$343,$H$343:$K$343,0))*INDEX($J$337:$R$340,MATCH(M$343,$I$337:$I$340,0),MATCH(M$342,$J$336:$R$336,0))</f>
        <v>0</v>
      </c>
      <c r="N369" s="752" cm="1">
        <f t="array" ref="N369">INDEX($H369:$K369,0,MATCH(N$343,$H$343:$K$343,0))*INDEX($J$337:$R$340,MATCH(N$343,$I$337:$I$340,0),MATCH(N$342,$J$336:$R$336,0))</f>
        <v>0</v>
      </c>
      <c r="O369" s="752" cm="1">
        <f t="array" ref="O369">INDEX($H369:$K369,0,MATCH(O$343,$H$343:$K$343,0))*INDEX($J$337:$R$340,MATCH(O$343,$I$337:$I$340,0),MATCH(O$342,$J$336:$R$336,0))</f>
        <v>0</v>
      </c>
      <c r="P369" s="752" cm="1">
        <f t="array" ref="P369">INDEX($H369:$K369,0,MATCH(P$343,$H$343:$K$343,0))*INDEX($J$337:$R$340,MATCH(P$343,$I$337:$I$340,0),MATCH(P$342,$J$336:$R$336,0))</f>
        <v>0</v>
      </c>
      <c r="Q369" s="752" cm="1">
        <f t="array" ref="Q369">INDEX($H369:$K369,0,MATCH(Q$343,$H$343:$K$343,0))*INDEX($J$337:$R$340,MATCH(Q$343,$I$337:$I$340,0),MATCH(Q$342,$J$336:$R$336,0))</f>
        <v>0</v>
      </c>
      <c r="R369" s="752" cm="1">
        <f t="array" ref="R369">INDEX($H369:$K369,0,MATCH(R$343,$H$343:$K$343,0))*INDEX($J$337:$R$340,MATCH(R$343,$I$337:$I$340,0),MATCH(R$342,$J$336:$R$336,0))</f>
        <v>0</v>
      </c>
      <c r="S369" s="752" cm="1">
        <f t="array" ref="S369">INDEX($H369:$K369,0,MATCH(S$343,$H$343:$K$343,0))*INDEX($J$337:$R$340,MATCH(S$343,$I$337:$I$340,0),MATCH(S$342,$J$336:$R$336,0))</f>
        <v>0</v>
      </c>
      <c r="T369" s="752" cm="1">
        <f t="array" ref="T369">INDEX($H369:$K369,0,MATCH(T$343,$H$343:$K$343,0))*INDEX($J$337:$R$340,MATCH(T$343,$I$337:$I$340,0),MATCH(T$342,$J$336:$R$336,0))</f>
        <v>0</v>
      </c>
      <c r="U369" s="752" cm="1">
        <f t="array" ref="U369">INDEX($H369:$K369,0,MATCH(U$343,$H$343:$K$343,0))*INDEX($J$337:$R$340,MATCH(U$343,$I$337:$I$340,0),MATCH(U$342,$J$336:$R$336,0))</f>
        <v>0</v>
      </c>
      <c r="V369" s="752" cm="1">
        <f t="array" ref="V369">INDEX($H369:$K369,0,MATCH(V$343,$H$343:$K$343,0))*INDEX($J$337:$R$340,MATCH(V$343,$I$337:$I$340,0),MATCH(V$342,$J$336:$R$336,0))</f>
        <v>0</v>
      </c>
      <c r="W369" s="752" cm="1">
        <f t="array" ref="W369">INDEX($H369:$K369,0,MATCH(W$343,$H$343:$K$343,0))*INDEX($J$337:$R$340,MATCH(W$343,$I$337:$I$340,0),MATCH(W$342,$J$336:$R$336,0))</f>
        <v>0</v>
      </c>
      <c r="X369" s="752" cm="1">
        <f t="array" ref="X369">INDEX($H369:$K369,0,MATCH(X$343,$H$343:$K$343,0))*INDEX($J$337:$R$340,MATCH(X$343,$I$337:$I$340,0),MATCH(X$342,$J$336:$R$336,0))</f>
        <v>0</v>
      </c>
      <c r="Y369" s="752" cm="1">
        <f t="array" ref="Y369">INDEX($H369:$K369,0,MATCH(Y$343,$H$343:$K$343,0))*INDEX($J$337:$R$340,MATCH(Y$343,$I$337:$I$340,0),MATCH(Y$342,$J$336:$R$336,0))</f>
        <v>0</v>
      </c>
      <c r="Z369" s="752" cm="1">
        <f t="array" ref="Z369">INDEX($H369:$K369,0,MATCH(Z$343,$H$343:$K$343,0))*INDEX($J$337:$R$340,MATCH(Z$343,$I$337:$I$340,0),MATCH(Z$342,$J$336:$R$336,0))</f>
        <v>0</v>
      </c>
      <c r="AA369" s="752" cm="1">
        <f t="array" ref="AA369">INDEX($H369:$K369,0,MATCH(AA$343,$H$343:$K$343,0))*INDEX($J$337:$R$340,MATCH(AA$343,$I$337:$I$340,0),MATCH(AA$342,$J$336:$R$336,0))</f>
        <v>0</v>
      </c>
      <c r="AB369" s="752" cm="1">
        <f t="array" ref="AB369">INDEX($H369:$K369,0,MATCH(AB$343,$H$343:$K$343,0))*INDEX($J$337:$R$340,MATCH(AB$343,$I$337:$I$340,0),MATCH(AB$342,$J$336:$R$336,0))</f>
        <v>0</v>
      </c>
      <c r="AC369" s="752" cm="1">
        <f t="array" ref="AC369">INDEX($H369:$K369,0,MATCH(AC$343,$H$343:$K$343,0))*INDEX($J$337:$R$340,MATCH(AC$343,$I$337:$I$340,0),MATCH(AC$342,$J$336:$R$336,0))</f>
        <v>0</v>
      </c>
      <c r="AD369" s="752" cm="1">
        <f t="array" ref="AD369">INDEX($H369:$K369,0,MATCH(AD$343,$H$343:$K$343,0))*INDEX($J$337:$R$340,MATCH(AD$343,$I$337:$I$340,0),MATCH(AD$342,$J$336:$R$336,0))</f>
        <v>0</v>
      </c>
      <c r="AE369" s="752" cm="1">
        <f t="array" ref="AE369">INDEX($H369:$K369,0,MATCH(AE$343,$H$343:$K$343,0))*INDEX($J$337:$R$340,MATCH(AE$343,$I$337:$I$340,0),MATCH(AE$342,$J$336:$R$336,0))</f>
        <v>0</v>
      </c>
      <c r="AF369" s="752" cm="1">
        <f t="array" ref="AF369">INDEX($H369:$K369,0,MATCH(AF$343,$H$343:$K$343,0))*INDEX($J$337:$R$340,MATCH(AF$343,$I$337:$I$340,0),MATCH(AF$342,$J$336:$R$336,0))</f>
        <v>0</v>
      </c>
      <c r="AG369" s="752" cm="1">
        <f t="array" ref="AG369">INDEX($H369:$K369,0,MATCH(AG$343,$H$343:$K$343,0))*INDEX($J$337:$R$340,MATCH(AG$343,$I$337:$I$340,0),MATCH(AG$342,$J$336:$R$336,0))</f>
        <v>0</v>
      </c>
      <c r="AH369" s="752" cm="1">
        <f t="array" ref="AH369">INDEX($H369:$K369,0,MATCH(AH$343,$H$343:$K$343,0))*INDEX($J$337:$R$340,MATCH(AH$343,$I$337:$I$340,0),MATCH(AH$342,$J$336:$R$336,0))</f>
        <v>0</v>
      </c>
      <c r="AI369" s="752" cm="1">
        <f t="array" ref="AI369">INDEX($H369:$K369,0,MATCH(AI$343,$H$343:$K$343,0))*INDEX($J$337:$R$340,MATCH(AI$343,$I$337:$I$340,0),MATCH(AI$342,$J$336:$R$336,0))</f>
        <v>0</v>
      </c>
      <c r="AJ369" s="752" cm="1">
        <f t="array" ref="AJ369">INDEX($H369:$K369,0,MATCH(AJ$343,$H$343:$K$343,0))*INDEX($J$337:$R$340,MATCH(AJ$343,$I$337:$I$340,0),MATCH(AJ$342,$J$336:$R$336,0))</f>
        <v>0</v>
      </c>
      <c r="AK369" s="752" cm="1">
        <f t="array" ref="AK369">INDEX($H369:$K369,0,MATCH(AK$343,$H$343:$K$343,0))*INDEX($J$337:$R$340,MATCH(AK$343,$I$337:$I$340,0),MATCH(AK$342,$J$336:$R$336,0))</f>
        <v>0</v>
      </c>
      <c r="AL369" s="752" cm="1">
        <f t="array" ref="AL369">INDEX($H369:$K369,0,MATCH(AL$343,$H$343:$K$343,0))*INDEX($J$337:$R$340,MATCH(AL$343,$I$337:$I$340,0),MATCH(AL$342,$J$336:$R$336,0))</f>
        <v>0</v>
      </c>
      <c r="AM369" s="752" cm="1">
        <f t="array" ref="AM369">INDEX($H369:$K369,0,MATCH(AM$343,$H$343:$K$343,0))*INDEX($J$337:$R$340,MATCH(AM$343,$I$337:$I$340,0),MATCH(AM$342,$J$336:$R$336,0))</f>
        <v>0</v>
      </c>
      <c r="AN369" s="752" cm="1">
        <f t="array" ref="AN369">INDEX($H369:$K369,0,MATCH(AN$343,$H$343:$K$343,0))*INDEX($J$337:$R$340,MATCH(AN$343,$I$337:$I$340,0),MATCH(AN$342,$J$336:$R$336,0))</f>
        <v>0</v>
      </c>
      <c r="AO369" s="752" cm="1">
        <f t="array" ref="AO369">INDEX($H369:$K369,0,MATCH(AO$343,$H$343:$K$343,0))*INDEX($J$337:$R$340,MATCH(AO$343,$I$337:$I$340,0),MATCH(AO$342,$J$336:$R$336,0))</f>
        <v>0</v>
      </c>
      <c r="AP369" s="752" cm="1">
        <f t="array" ref="AP369">INDEX($H369:$K369,0,MATCH(AP$343,$H$343:$K$343,0))*INDEX($J$337:$R$340,MATCH(AP$343,$I$337:$I$340,0),MATCH(AP$342,$J$336:$R$336,0))</f>
        <v>0</v>
      </c>
      <c r="AQ369" s="752" cm="1">
        <f t="array" ref="AQ369">INDEX($H369:$K369,0,MATCH(AQ$343,$H$343:$K$343,0))*INDEX($J$337:$R$340,MATCH(AQ$343,$I$337:$I$340,0),MATCH(AQ$342,$J$336:$R$336,0))</f>
        <v>0</v>
      </c>
      <c r="AR369" s="752" cm="1">
        <f t="array" ref="AR369">INDEX($H369:$K369,0,MATCH(AR$343,$H$343:$K$343,0))*INDEX($J$337:$R$340,MATCH(AR$343,$I$337:$I$340,0),MATCH(AR$342,$J$336:$R$336,0))</f>
        <v>0</v>
      </c>
      <c r="AS369" s="752" cm="1">
        <f t="array" ref="AS369">INDEX($H369:$K369,0,MATCH(AS$343,$H$343:$K$343,0))*INDEX($J$337:$R$340,MATCH(AS$343,$I$337:$I$340,0),MATCH(AS$342,$J$336:$R$336,0))</f>
        <v>0</v>
      </c>
      <c r="AT369" s="752" cm="1">
        <f t="array" ref="AT369">INDEX($H369:$K369,0,MATCH(AT$343,$H$343:$K$343,0))*INDEX($J$337:$R$340,MATCH(AT$343,$I$337:$I$340,0),MATCH(AT$342,$J$336:$R$336,0))</f>
        <v>0</v>
      </c>
      <c r="AU369" s="752"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2" cm="1">
        <f t="array" ref="L370">INDEX($H370:$K370,0,MATCH(L$343,$H$343:$K$343,0))*INDEX($J$337:$R$340,MATCH(L$343,$I$337:$I$340,0),MATCH(L$342,$J$336:$R$336,0))</f>
        <v>0</v>
      </c>
      <c r="M370" s="752" cm="1">
        <f t="array" ref="M370">INDEX($H370:$K370,0,MATCH(M$343,$H$343:$K$343,0))*INDEX($J$337:$R$340,MATCH(M$343,$I$337:$I$340,0),MATCH(M$342,$J$336:$R$336,0))</f>
        <v>0</v>
      </c>
      <c r="N370" s="752" cm="1">
        <f t="array" ref="N370">INDEX($H370:$K370,0,MATCH(N$343,$H$343:$K$343,0))*INDEX($J$337:$R$340,MATCH(N$343,$I$337:$I$340,0),MATCH(N$342,$J$336:$R$336,0))</f>
        <v>0</v>
      </c>
      <c r="O370" s="752" cm="1">
        <f t="array" ref="O370">INDEX($H370:$K370,0,MATCH(O$343,$H$343:$K$343,0))*INDEX($J$337:$R$340,MATCH(O$343,$I$337:$I$340,0),MATCH(O$342,$J$336:$R$336,0))</f>
        <v>0</v>
      </c>
      <c r="P370" s="752" cm="1">
        <f t="array" ref="P370">INDEX($H370:$K370,0,MATCH(P$343,$H$343:$K$343,0))*INDEX($J$337:$R$340,MATCH(P$343,$I$337:$I$340,0),MATCH(P$342,$J$336:$R$336,0))</f>
        <v>0</v>
      </c>
      <c r="Q370" s="752" cm="1">
        <f t="array" ref="Q370">INDEX($H370:$K370,0,MATCH(Q$343,$H$343:$K$343,0))*INDEX($J$337:$R$340,MATCH(Q$343,$I$337:$I$340,0),MATCH(Q$342,$J$336:$R$336,0))</f>
        <v>0</v>
      </c>
      <c r="R370" s="752" cm="1">
        <f t="array" ref="R370">INDEX($H370:$K370,0,MATCH(R$343,$H$343:$K$343,0))*INDEX($J$337:$R$340,MATCH(R$343,$I$337:$I$340,0),MATCH(R$342,$J$336:$R$336,0))</f>
        <v>0</v>
      </c>
      <c r="S370" s="752" cm="1">
        <f t="array" ref="S370">INDEX($H370:$K370,0,MATCH(S$343,$H$343:$K$343,0))*INDEX($J$337:$R$340,MATCH(S$343,$I$337:$I$340,0),MATCH(S$342,$J$336:$R$336,0))</f>
        <v>0</v>
      </c>
      <c r="T370" s="752" cm="1">
        <f t="array" ref="T370">INDEX($H370:$K370,0,MATCH(T$343,$H$343:$K$343,0))*INDEX($J$337:$R$340,MATCH(T$343,$I$337:$I$340,0),MATCH(T$342,$J$336:$R$336,0))</f>
        <v>0</v>
      </c>
      <c r="U370" s="752" cm="1">
        <f t="array" ref="U370">INDEX($H370:$K370,0,MATCH(U$343,$H$343:$K$343,0))*INDEX($J$337:$R$340,MATCH(U$343,$I$337:$I$340,0),MATCH(U$342,$J$336:$R$336,0))</f>
        <v>0</v>
      </c>
      <c r="V370" s="752" cm="1">
        <f t="array" ref="V370">INDEX($H370:$K370,0,MATCH(V$343,$H$343:$K$343,0))*INDEX($J$337:$R$340,MATCH(V$343,$I$337:$I$340,0),MATCH(V$342,$J$336:$R$336,0))</f>
        <v>0</v>
      </c>
      <c r="W370" s="752" cm="1">
        <f t="array" ref="W370">INDEX($H370:$K370,0,MATCH(W$343,$H$343:$K$343,0))*INDEX($J$337:$R$340,MATCH(W$343,$I$337:$I$340,0),MATCH(W$342,$J$336:$R$336,0))</f>
        <v>0</v>
      </c>
      <c r="X370" s="752" cm="1">
        <f t="array" ref="X370">INDEX($H370:$K370,0,MATCH(X$343,$H$343:$K$343,0))*INDEX($J$337:$R$340,MATCH(X$343,$I$337:$I$340,0),MATCH(X$342,$J$336:$R$336,0))</f>
        <v>0</v>
      </c>
      <c r="Y370" s="752" cm="1">
        <f t="array" ref="Y370">INDEX($H370:$K370,0,MATCH(Y$343,$H$343:$K$343,0))*INDEX($J$337:$R$340,MATCH(Y$343,$I$337:$I$340,0),MATCH(Y$342,$J$336:$R$336,0))</f>
        <v>0</v>
      </c>
      <c r="Z370" s="752" cm="1">
        <f t="array" ref="Z370">INDEX($H370:$K370,0,MATCH(Z$343,$H$343:$K$343,0))*INDEX($J$337:$R$340,MATCH(Z$343,$I$337:$I$340,0),MATCH(Z$342,$J$336:$R$336,0))</f>
        <v>0</v>
      </c>
      <c r="AA370" s="752" cm="1">
        <f t="array" ref="AA370">INDEX($H370:$K370,0,MATCH(AA$343,$H$343:$K$343,0))*INDEX($J$337:$R$340,MATCH(AA$343,$I$337:$I$340,0),MATCH(AA$342,$J$336:$R$336,0))</f>
        <v>0</v>
      </c>
      <c r="AB370" s="752" cm="1">
        <f t="array" ref="AB370">INDEX($H370:$K370,0,MATCH(AB$343,$H$343:$K$343,0))*INDEX($J$337:$R$340,MATCH(AB$343,$I$337:$I$340,0),MATCH(AB$342,$J$336:$R$336,0))</f>
        <v>0</v>
      </c>
      <c r="AC370" s="752" cm="1">
        <f t="array" ref="AC370">INDEX($H370:$K370,0,MATCH(AC$343,$H$343:$K$343,0))*INDEX($J$337:$R$340,MATCH(AC$343,$I$337:$I$340,0),MATCH(AC$342,$J$336:$R$336,0))</f>
        <v>0</v>
      </c>
      <c r="AD370" s="752" cm="1">
        <f t="array" ref="AD370">INDEX($H370:$K370,0,MATCH(AD$343,$H$343:$K$343,0))*INDEX($J$337:$R$340,MATCH(AD$343,$I$337:$I$340,0),MATCH(AD$342,$J$336:$R$336,0))</f>
        <v>0</v>
      </c>
      <c r="AE370" s="752" cm="1">
        <f t="array" ref="AE370">INDEX($H370:$K370,0,MATCH(AE$343,$H$343:$K$343,0))*INDEX($J$337:$R$340,MATCH(AE$343,$I$337:$I$340,0),MATCH(AE$342,$J$336:$R$336,0))</f>
        <v>0</v>
      </c>
      <c r="AF370" s="752" cm="1">
        <f t="array" ref="AF370">INDEX($H370:$K370,0,MATCH(AF$343,$H$343:$K$343,0))*INDEX($J$337:$R$340,MATCH(AF$343,$I$337:$I$340,0),MATCH(AF$342,$J$336:$R$336,0))</f>
        <v>0</v>
      </c>
      <c r="AG370" s="752" cm="1">
        <f t="array" ref="AG370">INDEX($H370:$K370,0,MATCH(AG$343,$H$343:$K$343,0))*INDEX($J$337:$R$340,MATCH(AG$343,$I$337:$I$340,0),MATCH(AG$342,$J$336:$R$336,0))</f>
        <v>0</v>
      </c>
      <c r="AH370" s="752" cm="1">
        <f t="array" ref="AH370">INDEX($H370:$K370,0,MATCH(AH$343,$H$343:$K$343,0))*INDEX($J$337:$R$340,MATCH(AH$343,$I$337:$I$340,0),MATCH(AH$342,$J$336:$R$336,0))</f>
        <v>0</v>
      </c>
      <c r="AI370" s="752" cm="1">
        <f t="array" ref="AI370">INDEX($H370:$K370,0,MATCH(AI$343,$H$343:$K$343,0))*INDEX($J$337:$R$340,MATCH(AI$343,$I$337:$I$340,0),MATCH(AI$342,$J$336:$R$336,0))</f>
        <v>0</v>
      </c>
      <c r="AJ370" s="752" cm="1">
        <f t="array" ref="AJ370">INDEX($H370:$K370,0,MATCH(AJ$343,$H$343:$K$343,0))*INDEX($J$337:$R$340,MATCH(AJ$343,$I$337:$I$340,0),MATCH(AJ$342,$J$336:$R$336,0))</f>
        <v>0</v>
      </c>
      <c r="AK370" s="752" cm="1">
        <f t="array" ref="AK370">INDEX($H370:$K370,0,MATCH(AK$343,$H$343:$K$343,0))*INDEX($J$337:$R$340,MATCH(AK$343,$I$337:$I$340,0),MATCH(AK$342,$J$336:$R$336,0))</f>
        <v>0</v>
      </c>
      <c r="AL370" s="752" cm="1">
        <f t="array" ref="AL370">INDEX($H370:$K370,0,MATCH(AL$343,$H$343:$K$343,0))*INDEX($J$337:$R$340,MATCH(AL$343,$I$337:$I$340,0),MATCH(AL$342,$J$336:$R$336,0))</f>
        <v>0</v>
      </c>
      <c r="AM370" s="752" cm="1">
        <f t="array" ref="AM370">INDEX($H370:$K370,0,MATCH(AM$343,$H$343:$K$343,0))*INDEX($J$337:$R$340,MATCH(AM$343,$I$337:$I$340,0),MATCH(AM$342,$J$336:$R$336,0))</f>
        <v>0</v>
      </c>
      <c r="AN370" s="752" cm="1">
        <f t="array" ref="AN370">INDEX($H370:$K370,0,MATCH(AN$343,$H$343:$K$343,0))*INDEX($J$337:$R$340,MATCH(AN$343,$I$337:$I$340,0),MATCH(AN$342,$J$336:$R$336,0))</f>
        <v>0</v>
      </c>
      <c r="AO370" s="752" cm="1">
        <f t="array" ref="AO370">INDEX($H370:$K370,0,MATCH(AO$343,$H$343:$K$343,0))*INDEX($J$337:$R$340,MATCH(AO$343,$I$337:$I$340,0),MATCH(AO$342,$J$336:$R$336,0))</f>
        <v>0</v>
      </c>
      <c r="AP370" s="752" cm="1">
        <f t="array" ref="AP370">INDEX($H370:$K370,0,MATCH(AP$343,$H$343:$K$343,0))*INDEX($J$337:$R$340,MATCH(AP$343,$I$337:$I$340,0),MATCH(AP$342,$J$336:$R$336,0))</f>
        <v>0</v>
      </c>
      <c r="AQ370" s="752" cm="1">
        <f t="array" ref="AQ370">INDEX($H370:$K370,0,MATCH(AQ$343,$H$343:$K$343,0))*INDEX($J$337:$R$340,MATCH(AQ$343,$I$337:$I$340,0),MATCH(AQ$342,$J$336:$R$336,0))</f>
        <v>0</v>
      </c>
      <c r="AR370" s="752" cm="1">
        <f t="array" ref="AR370">INDEX($H370:$K370,0,MATCH(AR$343,$H$343:$K$343,0))*INDEX($J$337:$R$340,MATCH(AR$343,$I$337:$I$340,0),MATCH(AR$342,$J$336:$R$336,0))</f>
        <v>0</v>
      </c>
      <c r="AS370" s="752" cm="1">
        <f t="array" ref="AS370">INDEX($H370:$K370,0,MATCH(AS$343,$H$343:$K$343,0))*INDEX($J$337:$R$340,MATCH(AS$343,$I$337:$I$340,0),MATCH(AS$342,$J$336:$R$336,0))</f>
        <v>0</v>
      </c>
      <c r="AT370" s="752" cm="1">
        <f t="array" ref="AT370">INDEX($H370:$K370,0,MATCH(AT$343,$H$343:$K$343,0))*INDEX($J$337:$R$340,MATCH(AT$343,$I$337:$I$340,0),MATCH(AT$342,$J$336:$R$336,0))</f>
        <v>0</v>
      </c>
      <c r="AU370" s="752"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2" cm="1">
        <f t="array" ref="L371">INDEX($H371:$K371,0,MATCH(L$343,$H$343:$K$343,0))*INDEX($J$337:$R$340,MATCH(L$343,$I$337:$I$340,0),MATCH(L$342,$J$336:$R$336,0))</f>
        <v>0</v>
      </c>
      <c r="M371" s="752" cm="1">
        <f t="array" ref="M371">INDEX($H371:$K371,0,MATCH(M$343,$H$343:$K$343,0))*INDEX($J$337:$R$340,MATCH(M$343,$I$337:$I$340,0),MATCH(M$342,$J$336:$R$336,0))</f>
        <v>0</v>
      </c>
      <c r="N371" s="752" cm="1">
        <f t="array" ref="N371">INDEX($H371:$K371,0,MATCH(N$343,$H$343:$K$343,0))*INDEX($J$337:$R$340,MATCH(N$343,$I$337:$I$340,0),MATCH(N$342,$J$336:$R$336,0))</f>
        <v>0</v>
      </c>
      <c r="O371" s="752" cm="1">
        <f t="array" ref="O371">INDEX($H371:$K371,0,MATCH(O$343,$H$343:$K$343,0))*INDEX($J$337:$R$340,MATCH(O$343,$I$337:$I$340,0),MATCH(O$342,$J$336:$R$336,0))</f>
        <v>0</v>
      </c>
      <c r="P371" s="752" cm="1">
        <f t="array" ref="P371">INDEX($H371:$K371,0,MATCH(P$343,$H$343:$K$343,0))*INDEX($J$337:$R$340,MATCH(P$343,$I$337:$I$340,0),MATCH(P$342,$J$336:$R$336,0))</f>
        <v>0</v>
      </c>
      <c r="Q371" s="752" cm="1">
        <f t="array" ref="Q371">INDEX($H371:$K371,0,MATCH(Q$343,$H$343:$K$343,0))*INDEX($J$337:$R$340,MATCH(Q$343,$I$337:$I$340,0),MATCH(Q$342,$J$336:$R$336,0))</f>
        <v>0</v>
      </c>
      <c r="R371" s="752" cm="1">
        <f t="array" ref="R371">INDEX($H371:$K371,0,MATCH(R$343,$H$343:$K$343,0))*INDEX($J$337:$R$340,MATCH(R$343,$I$337:$I$340,0),MATCH(R$342,$J$336:$R$336,0))</f>
        <v>0</v>
      </c>
      <c r="S371" s="752" cm="1">
        <f t="array" ref="S371">INDEX($H371:$K371,0,MATCH(S$343,$H$343:$K$343,0))*INDEX($J$337:$R$340,MATCH(S$343,$I$337:$I$340,0),MATCH(S$342,$J$336:$R$336,0))</f>
        <v>0</v>
      </c>
      <c r="T371" s="752" cm="1">
        <f t="array" ref="T371">INDEX($H371:$K371,0,MATCH(T$343,$H$343:$K$343,0))*INDEX($J$337:$R$340,MATCH(T$343,$I$337:$I$340,0),MATCH(T$342,$J$336:$R$336,0))</f>
        <v>0</v>
      </c>
      <c r="U371" s="752" cm="1">
        <f t="array" ref="U371">INDEX($H371:$K371,0,MATCH(U$343,$H$343:$K$343,0))*INDEX($J$337:$R$340,MATCH(U$343,$I$337:$I$340,0),MATCH(U$342,$J$336:$R$336,0))</f>
        <v>0</v>
      </c>
      <c r="V371" s="752" cm="1">
        <f t="array" ref="V371">INDEX($H371:$K371,0,MATCH(V$343,$H$343:$K$343,0))*INDEX($J$337:$R$340,MATCH(V$343,$I$337:$I$340,0),MATCH(V$342,$J$336:$R$336,0))</f>
        <v>0</v>
      </c>
      <c r="W371" s="752" cm="1">
        <f t="array" ref="W371">INDEX($H371:$K371,0,MATCH(W$343,$H$343:$K$343,0))*INDEX($J$337:$R$340,MATCH(W$343,$I$337:$I$340,0),MATCH(W$342,$J$336:$R$336,0))</f>
        <v>0</v>
      </c>
      <c r="X371" s="752" cm="1">
        <f t="array" ref="X371">INDEX($H371:$K371,0,MATCH(X$343,$H$343:$K$343,0))*INDEX($J$337:$R$340,MATCH(X$343,$I$337:$I$340,0),MATCH(X$342,$J$336:$R$336,0))</f>
        <v>0</v>
      </c>
      <c r="Y371" s="752" cm="1">
        <f t="array" ref="Y371">INDEX($H371:$K371,0,MATCH(Y$343,$H$343:$K$343,0))*INDEX($J$337:$R$340,MATCH(Y$343,$I$337:$I$340,0),MATCH(Y$342,$J$336:$R$336,0))</f>
        <v>0</v>
      </c>
      <c r="Z371" s="752" cm="1">
        <f t="array" ref="Z371">INDEX($H371:$K371,0,MATCH(Z$343,$H$343:$K$343,0))*INDEX($J$337:$R$340,MATCH(Z$343,$I$337:$I$340,0),MATCH(Z$342,$J$336:$R$336,0))</f>
        <v>0</v>
      </c>
      <c r="AA371" s="752" cm="1">
        <f t="array" ref="AA371">INDEX($H371:$K371,0,MATCH(AA$343,$H$343:$K$343,0))*INDEX($J$337:$R$340,MATCH(AA$343,$I$337:$I$340,0),MATCH(AA$342,$J$336:$R$336,0))</f>
        <v>0</v>
      </c>
      <c r="AB371" s="752" cm="1">
        <f t="array" ref="AB371">INDEX($H371:$K371,0,MATCH(AB$343,$H$343:$K$343,0))*INDEX($J$337:$R$340,MATCH(AB$343,$I$337:$I$340,0),MATCH(AB$342,$J$336:$R$336,0))</f>
        <v>0</v>
      </c>
      <c r="AC371" s="752" cm="1">
        <f t="array" ref="AC371">INDEX($H371:$K371,0,MATCH(AC$343,$H$343:$K$343,0))*INDEX($J$337:$R$340,MATCH(AC$343,$I$337:$I$340,0),MATCH(AC$342,$J$336:$R$336,0))</f>
        <v>0</v>
      </c>
      <c r="AD371" s="752" cm="1">
        <f t="array" ref="AD371">INDEX($H371:$K371,0,MATCH(AD$343,$H$343:$K$343,0))*INDEX($J$337:$R$340,MATCH(AD$343,$I$337:$I$340,0),MATCH(AD$342,$J$336:$R$336,0))</f>
        <v>0</v>
      </c>
      <c r="AE371" s="752" cm="1">
        <f t="array" ref="AE371">INDEX($H371:$K371,0,MATCH(AE$343,$H$343:$K$343,0))*INDEX($J$337:$R$340,MATCH(AE$343,$I$337:$I$340,0),MATCH(AE$342,$J$336:$R$336,0))</f>
        <v>0</v>
      </c>
      <c r="AF371" s="752" cm="1">
        <f t="array" ref="AF371">INDEX($H371:$K371,0,MATCH(AF$343,$H$343:$K$343,0))*INDEX($J$337:$R$340,MATCH(AF$343,$I$337:$I$340,0),MATCH(AF$342,$J$336:$R$336,0))</f>
        <v>0</v>
      </c>
      <c r="AG371" s="752" cm="1">
        <f t="array" ref="AG371">INDEX($H371:$K371,0,MATCH(AG$343,$H$343:$K$343,0))*INDEX($J$337:$R$340,MATCH(AG$343,$I$337:$I$340,0),MATCH(AG$342,$J$336:$R$336,0))</f>
        <v>0</v>
      </c>
      <c r="AH371" s="752" cm="1">
        <f t="array" ref="AH371">INDEX($H371:$K371,0,MATCH(AH$343,$H$343:$K$343,0))*INDEX($J$337:$R$340,MATCH(AH$343,$I$337:$I$340,0),MATCH(AH$342,$J$336:$R$336,0))</f>
        <v>0</v>
      </c>
      <c r="AI371" s="752" cm="1">
        <f t="array" ref="AI371">INDEX($H371:$K371,0,MATCH(AI$343,$H$343:$K$343,0))*INDEX($J$337:$R$340,MATCH(AI$343,$I$337:$I$340,0),MATCH(AI$342,$J$336:$R$336,0))</f>
        <v>0</v>
      </c>
      <c r="AJ371" s="752" cm="1">
        <f t="array" ref="AJ371">INDEX($H371:$K371,0,MATCH(AJ$343,$H$343:$K$343,0))*INDEX($J$337:$R$340,MATCH(AJ$343,$I$337:$I$340,0),MATCH(AJ$342,$J$336:$R$336,0))</f>
        <v>0</v>
      </c>
      <c r="AK371" s="752" cm="1">
        <f t="array" ref="AK371">INDEX($H371:$K371,0,MATCH(AK$343,$H$343:$K$343,0))*INDEX($J$337:$R$340,MATCH(AK$343,$I$337:$I$340,0),MATCH(AK$342,$J$336:$R$336,0))</f>
        <v>0</v>
      </c>
      <c r="AL371" s="752" cm="1">
        <f t="array" ref="AL371">INDEX($H371:$K371,0,MATCH(AL$343,$H$343:$K$343,0))*INDEX($J$337:$R$340,MATCH(AL$343,$I$337:$I$340,0),MATCH(AL$342,$J$336:$R$336,0))</f>
        <v>0</v>
      </c>
      <c r="AM371" s="752" cm="1">
        <f t="array" ref="AM371">INDEX($H371:$K371,0,MATCH(AM$343,$H$343:$K$343,0))*INDEX($J$337:$R$340,MATCH(AM$343,$I$337:$I$340,0),MATCH(AM$342,$J$336:$R$336,0))</f>
        <v>0</v>
      </c>
      <c r="AN371" s="752" cm="1">
        <f t="array" ref="AN371">INDEX($H371:$K371,0,MATCH(AN$343,$H$343:$K$343,0))*INDEX($J$337:$R$340,MATCH(AN$343,$I$337:$I$340,0),MATCH(AN$342,$J$336:$R$336,0))</f>
        <v>0</v>
      </c>
      <c r="AO371" s="752" cm="1">
        <f t="array" ref="AO371">INDEX($H371:$K371,0,MATCH(AO$343,$H$343:$K$343,0))*INDEX($J$337:$R$340,MATCH(AO$343,$I$337:$I$340,0),MATCH(AO$342,$J$336:$R$336,0))</f>
        <v>0</v>
      </c>
      <c r="AP371" s="752" cm="1">
        <f t="array" ref="AP371">INDEX($H371:$K371,0,MATCH(AP$343,$H$343:$K$343,0))*INDEX($J$337:$R$340,MATCH(AP$343,$I$337:$I$340,0),MATCH(AP$342,$J$336:$R$336,0))</f>
        <v>0</v>
      </c>
      <c r="AQ371" s="752" cm="1">
        <f t="array" ref="AQ371">INDEX($H371:$K371,0,MATCH(AQ$343,$H$343:$K$343,0))*INDEX($J$337:$R$340,MATCH(AQ$343,$I$337:$I$340,0),MATCH(AQ$342,$J$336:$R$336,0))</f>
        <v>0</v>
      </c>
      <c r="AR371" s="752" cm="1">
        <f t="array" ref="AR371">INDEX($H371:$K371,0,MATCH(AR$343,$H$343:$K$343,0))*INDEX($J$337:$R$340,MATCH(AR$343,$I$337:$I$340,0),MATCH(AR$342,$J$336:$R$336,0))</f>
        <v>0</v>
      </c>
      <c r="AS371" s="752" cm="1">
        <f t="array" ref="AS371">INDEX($H371:$K371,0,MATCH(AS$343,$H$343:$K$343,0))*INDEX($J$337:$R$340,MATCH(AS$343,$I$337:$I$340,0),MATCH(AS$342,$J$336:$R$336,0))</f>
        <v>0</v>
      </c>
      <c r="AT371" s="752" cm="1">
        <f t="array" ref="AT371">INDEX($H371:$K371,0,MATCH(AT$343,$H$343:$K$343,0))*INDEX($J$337:$R$340,MATCH(AT$343,$I$337:$I$340,0),MATCH(AT$342,$J$336:$R$336,0))</f>
        <v>0</v>
      </c>
      <c r="AU371" s="752"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2" cm="1">
        <f t="array" ref="L372">INDEX($H372:$K372,0,MATCH(L$343,$H$343:$K$343,0))*INDEX($J$337:$R$340,MATCH(L$343,$I$337:$I$340,0),MATCH(L$342,$J$336:$R$336,0))</f>
        <v>0</v>
      </c>
      <c r="M372" s="752" cm="1">
        <f t="array" ref="M372">INDEX($H372:$K372,0,MATCH(M$343,$H$343:$K$343,0))*INDEX($J$337:$R$340,MATCH(M$343,$I$337:$I$340,0),MATCH(M$342,$J$336:$R$336,0))</f>
        <v>0</v>
      </c>
      <c r="N372" s="752" cm="1">
        <f t="array" ref="N372">INDEX($H372:$K372,0,MATCH(N$343,$H$343:$K$343,0))*INDEX($J$337:$R$340,MATCH(N$343,$I$337:$I$340,0),MATCH(N$342,$J$336:$R$336,0))</f>
        <v>0</v>
      </c>
      <c r="O372" s="752" cm="1">
        <f t="array" ref="O372">INDEX($H372:$K372,0,MATCH(O$343,$H$343:$K$343,0))*INDEX($J$337:$R$340,MATCH(O$343,$I$337:$I$340,0),MATCH(O$342,$J$336:$R$336,0))</f>
        <v>0</v>
      </c>
      <c r="P372" s="752" cm="1">
        <f t="array" ref="P372">INDEX($H372:$K372,0,MATCH(P$343,$H$343:$K$343,0))*INDEX($J$337:$R$340,MATCH(P$343,$I$337:$I$340,0),MATCH(P$342,$J$336:$R$336,0))</f>
        <v>0</v>
      </c>
      <c r="Q372" s="752" cm="1">
        <f t="array" ref="Q372">INDEX($H372:$K372,0,MATCH(Q$343,$H$343:$K$343,0))*INDEX($J$337:$R$340,MATCH(Q$343,$I$337:$I$340,0),MATCH(Q$342,$J$336:$R$336,0))</f>
        <v>0</v>
      </c>
      <c r="R372" s="752" cm="1">
        <f t="array" ref="R372">INDEX($H372:$K372,0,MATCH(R$343,$H$343:$K$343,0))*INDEX($J$337:$R$340,MATCH(R$343,$I$337:$I$340,0),MATCH(R$342,$J$336:$R$336,0))</f>
        <v>0</v>
      </c>
      <c r="S372" s="752" cm="1">
        <f t="array" ref="S372">INDEX($H372:$K372,0,MATCH(S$343,$H$343:$K$343,0))*INDEX($J$337:$R$340,MATCH(S$343,$I$337:$I$340,0),MATCH(S$342,$J$336:$R$336,0))</f>
        <v>0</v>
      </c>
      <c r="T372" s="752" cm="1">
        <f t="array" ref="T372">INDEX($H372:$K372,0,MATCH(T$343,$H$343:$K$343,0))*INDEX($J$337:$R$340,MATCH(T$343,$I$337:$I$340,0),MATCH(T$342,$J$336:$R$336,0))</f>
        <v>0</v>
      </c>
      <c r="U372" s="752" cm="1">
        <f t="array" ref="U372">INDEX($H372:$K372,0,MATCH(U$343,$H$343:$K$343,0))*INDEX($J$337:$R$340,MATCH(U$343,$I$337:$I$340,0),MATCH(U$342,$J$336:$R$336,0))</f>
        <v>0</v>
      </c>
      <c r="V372" s="752" cm="1">
        <f t="array" ref="V372">INDEX($H372:$K372,0,MATCH(V$343,$H$343:$K$343,0))*INDEX($J$337:$R$340,MATCH(V$343,$I$337:$I$340,0),MATCH(V$342,$J$336:$R$336,0))</f>
        <v>0</v>
      </c>
      <c r="W372" s="752" cm="1">
        <f t="array" ref="W372">INDEX($H372:$K372,0,MATCH(W$343,$H$343:$K$343,0))*INDEX($J$337:$R$340,MATCH(W$343,$I$337:$I$340,0),MATCH(W$342,$J$336:$R$336,0))</f>
        <v>0</v>
      </c>
      <c r="X372" s="752" cm="1">
        <f t="array" ref="X372">INDEX($H372:$K372,0,MATCH(X$343,$H$343:$K$343,0))*INDEX($J$337:$R$340,MATCH(X$343,$I$337:$I$340,0),MATCH(X$342,$J$336:$R$336,0))</f>
        <v>0</v>
      </c>
      <c r="Y372" s="752" cm="1">
        <f t="array" ref="Y372">INDEX($H372:$K372,0,MATCH(Y$343,$H$343:$K$343,0))*INDEX($J$337:$R$340,MATCH(Y$343,$I$337:$I$340,0),MATCH(Y$342,$J$336:$R$336,0))</f>
        <v>0</v>
      </c>
      <c r="Z372" s="752" cm="1">
        <f t="array" ref="Z372">INDEX($H372:$K372,0,MATCH(Z$343,$H$343:$K$343,0))*INDEX($J$337:$R$340,MATCH(Z$343,$I$337:$I$340,0),MATCH(Z$342,$J$336:$R$336,0))</f>
        <v>0</v>
      </c>
      <c r="AA372" s="752" cm="1">
        <f t="array" ref="AA372">INDEX($H372:$K372,0,MATCH(AA$343,$H$343:$K$343,0))*INDEX($J$337:$R$340,MATCH(AA$343,$I$337:$I$340,0),MATCH(AA$342,$J$336:$R$336,0))</f>
        <v>0</v>
      </c>
      <c r="AB372" s="752" cm="1">
        <f t="array" ref="AB372">INDEX($H372:$K372,0,MATCH(AB$343,$H$343:$K$343,0))*INDEX($J$337:$R$340,MATCH(AB$343,$I$337:$I$340,0),MATCH(AB$342,$J$336:$R$336,0))</f>
        <v>0</v>
      </c>
      <c r="AC372" s="752" cm="1">
        <f t="array" ref="AC372">INDEX($H372:$K372,0,MATCH(AC$343,$H$343:$K$343,0))*INDEX($J$337:$R$340,MATCH(AC$343,$I$337:$I$340,0),MATCH(AC$342,$J$336:$R$336,0))</f>
        <v>0</v>
      </c>
      <c r="AD372" s="752" cm="1">
        <f t="array" ref="AD372">INDEX($H372:$K372,0,MATCH(AD$343,$H$343:$K$343,0))*INDEX($J$337:$R$340,MATCH(AD$343,$I$337:$I$340,0),MATCH(AD$342,$J$336:$R$336,0))</f>
        <v>0</v>
      </c>
      <c r="AE372" s="752" cm="1">
        <f t="array" ref="AE372">INDEX($H372:$K372,0,MATCH(AE$343,$H$343:$K$343,0))*INDEX($J$337:$R$340,MATCH(AE$343,$I$337:$I$340,0),MATCH(AE$342,$J$336:$R$336,0))</f>
        <v>0</v>
      </c>
      <c r="AF372" s="752" cm="1">
        <f t="array" ref="AF372">INDEX($H372:$K372,0,MATCH(AF$343,$H$343:$K$343,0))*INDEX($J$337:$R$340,MATCH(AF$343,$I$337:$I$340,0),MATCH(AF$342,$J$336:$R$336,0))</f>
        <v>0</v>
      </c>
      <c r="AG372" s="752" cm="1">
        <f t="array" ref="AG372">INDEX($H372:$K372,0,MATCH(AG$343,$H$343:$K$343,0))*INDEX($J$337:$R$340,MATCH(AG$343,$I$337:$I$340,0),MATCH(AG$342,$J$336:$R$336,0))</f>
        <v>0</v>
      </c>
      <c r="AH372" s="752" cm="1">
        <f t="array" ref="AH372">INDEX($H372:$K372,0,MATCH(AH$343,$H$343:$K$343,0))*INDEX($J$337:$R$340,MATCH(AH$343,$I$337:$I$340,0),MATCH(AH$342,$J$336:$R$336,0))</f>
        <v>0</v>
      </c>
      <c r="AI372" s="752" cm="1">
        <f t="array" ref="AI372">INDEX($H372:$K372,0,MATCH(AI$343,$H$343:$K$343,0))*INDEX($J$337:$R$340,MATCH(AI$343,$I$337:$I$340,0),MATCH(AI$342,$J$336:$R$336,0))</f>
        <v>0</v>
      </c>
      <c r="AJ372" s="752" cm="1">
        <f t="array" ref="AJ372">INDEX($H372:$K372,0,MATCH(AJ$343,$H$343:$K$343,0))*INDEX($J$337:$R$340,MATCH(AJ$343,$I$337:$I$340,0),MATCH(AJ$342,$J$336:$R$336,0))</f>
        <v>0</v>
      </c>
      <c r="AK372" s="752" cm="1">
        <f t="array" ref="AK372">INDEX($H372:$K372,0,MATCH(AK$343,$H$343:$K$343,0))*INDEX($J$337:$R$340,MATCH(AK$343,$I$337:$I$340,0),MATCH(AK$342,$J$336:$R$336,0))</f>
        <v>0</v>
      </c>
      <c r="AL372" s="752" cm="1">
        <f t="array" ref="AL372">INDEX($H372:$K372,0,MATCH(AL$343,$H$343:$K$343,0))*INDEX($J$337:$R$340,MATCH(AL$343,$I$337:$I$340,0),MATCH(AL$342,$J$336:$R$336,0))</f>
        <v>0</v>
      </c>
      <c r="AM372" s="752" cm="1">
        <f t="array" ref="AM372">INDEX($H372:$K372,0,MATCH(AM$343,$H$343:$K$343,0))*INDEX($J$337:$R$340,MATCH(AM$343,$I$337:$I$340,0),MATCH(AM$342,$J$336:$R$336,0))</f>
        <v>0</v>
      </c>
      <c r="AN372" s="752" cm="1">
        <f t="array" ref="AN372">INDEX($H372:$K372,0,MATCH(AN$343,$H$343:$K$343,0))*INDEX($J$337:$R$340,MATCH(AN$343,$I$337:$I$340,0),MATCH(AN$342,$J$336:$R$336,0))</f>
        <v>0</v>
      </c>
      <c r="AO372" s="752" cm="1">
        <f t="array" ref="AO372">INDEX($H372:$K372,0,MATCH(AO$343,$H$343:$K$343,0))*INDEX($J$337:$R$340,MATCH(AO$343,$I$337:$I$340,0),MATCH(AO$342,$J$336:$R$336,0))</f>
        <v>0</v>
      </c>
      <c r="AP372" s="752" cm="1">
        <f t="array" ref="AP372">INDEX($H372:$K372,0,MATCH(AP$343,$H$343:$K$343,0))*INDEX($J$337:$R$340,MATCH(AP$343,$I$337:$I$340,0),MATCH(AP$342,$J$336:$R$336,0))</f>
        <v>0</v>
      </c>
      <c r="AQ372" s="752" cm="1">
        <f t="array" ref="AQ372">INDEX($H372:$K372,0,MATCH(AQ$343,$H$343:$K$343,0))*INDEX($J$337:$R$340,MATCH(AQ$343,$I$337:$I$340,0),MATCH(AQ$342,$J$336:$R$336,0))</f>
        <v>0</v>
      </c>
      <c r="AR372" s="752" cm="1">
        <f t="array" ref="AR372">INDEX($H372:$K372,0,MATCH(AR$343,$H$343:$K$343,0))*INDEX($J$337:$R$340,MATCH(AR$343,$I$337:$I$340,0),MATCH(AR$342,$J$336:$R$336,0))</f>
        <v>0</v>
      </c>
      <c r="AS372" s="752" cm="1">
        <f t="array" ref="AS372">INDEX($H372:$K372,0,MATCH(AS$343,$H$343:$K$343,0))*INDEX($J$337:$R$340,MATCH(AS$343,$I$337:$I$340,0),MATCH(AS$342,$J$336:$R$336,0))</f>
        <v>0</v>
      </c>
      <c r="AT372" s="752" cm="1">
        <f t="array" ref="AT372">INDEX($H372:$K372,0,MATCH(AT$343,$H$343:$K$343,0))*INDEX($J$337:$R$340,MATCH(AT$343,$I$337:$I$340,0),MATCH(AT$342,$J$336:$R$336,0))</f>
        <v>0</v>
      </c>
      <c r="AU372" s="752"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2" cm="1">
        <f t="array" ref="L373">INDEX($H373:$K373,0,MATCH(L$343,$H$343:$K$343,0))*INDEX($J$337:$R$340,MATCH(L$343,$I$337:$I$340,0),MATCH(L$342,$J$336:$R$336,0))</f>
        <v>0</v>
      </c>
      <c r="M373" s="752" cm="1">
        <f t="array" ref="M373">INDEX($H373:$K373,0,MATCH(M$343,$H$343:$K$343,0))*INDEX($J$337:$R$340,MATCH(M$343,$I$337:$I$340,0),MATCH(M$342,$J$336:$R$336,0))</f>
        <v>0</v>
      </c>
      <c r="N373" s="752" cm="1">
        <f t="array" ref="N373">INDEX($H373:$K373,0,MATCH(N$343,$H$343:$K$343,0))*INDEX($J$337:$R$340,MATCH(N$343,$I$337:$I$340,0),MATCH(N$342,$J$336:$R$336,0))</f>
        <v>0</v>
      </c>
      <c r="O373" s="752" cm="1">
        <f t="array" ref="O373">INDEX($H373:$K373,0,MATCH(O$343,$H$343:$K$343,0))*INDEX($J$337:$R$340,MATCH(O$343,$I$337:$I$340,0),MATCH(O$342,$J$336:$R$336,0))</f>
        <v>0</v>
      </c>
      <c r="P373" s="752" cm="1">
        <f t="array" ref="P373">INDEX($H373:$K373,0,MATCH(P$343,$H$343:$K$343,0))*INDEX($J$337:$R$340,MATCH(P$343,$I$337:$I$340,0),MATCH(P$342,$J$336:$R$336,0))</f>
        <v>0</v>
      </c>
      <c r="Q373" s="752" cm="1">
        <f t="array" ref="Q373">INDEX($H373:$K373,0,MATCH(Q$343,$H$343:$K$343,0))*INDEX($J$337:$R$340,MATCH(Q$343,$I$337:$I$340,0),MATCH(Q$342,$J$336:$R$336,0))</f>
        <v>0</v>
      </c>
      <c r="R373" s="752" cm="1">
        <f t="array" ref="R373">INDEX($H373:$K373,0,MATCH(R$343,$H$343:$K$343,0))*INDEX($J$337:$R$340,MATCH(R$343,$I$337:$I$340,0),MATCH(R$342,$J$336:$R$336,0))</f>
        <v>0</v>
      </c>
      <c r="S373" s="752" cm="1">
        <f t="array" ref="S373">INDEX($H373:$K373,0,MATCH(S$343,$H$343:$K$343,0))*INDEX($J$337:$R$340,MATCH(S$343,$I$337:$I$340,0),MATCH(S$342,$J$336:$R$336,0))</f>
        <v>0</v>
      </c>
      <c r="T373" s="752" cm="1">
        <f t="array" ref="T373">INDEX($H373:$K373,0,MATCH(T$343,$H$343:$K$343,0))*INDEX($J$337:$R$340,MATCH(T$343,$I$337:$I$340,0),MATCH(T$342,$J$336:$R$336,0))</f>
        <v>0</v>
      </c>
      <c r="U373" s="752" cm="1">
        <f t="array" ref="U373">INDEX($H373:$K373,0,MATCH(U$343,$H$343:$K$343,0))*INDEX($J$337:$R$340,MATCH(U$343,$I$337:$I$340,0),MATCH(U$342,$J$336:$R$336,0))</f>
        <v>0</v>
      </c>
      <c r="V373" s="752" cm="1">
        <f t="array" ref="V373">INDEX($H373:$K373,0,MATCH(V$343,$H$343:$K$343,0))*INDEX($J$337:$R$340,MATCH(V$343,$I$337:$I$340,0),MATCH(V$342,$J$336:$R$336,0))</f>
        <v>0</v>
      </c>
      <c r="W373" s="752" cm="1">
        <f t="array" ref="W373">INDEX($H373:$K373,0,MATCH(W$343,$H$343:$K$343,0))*INDEX($J$337:$R$340,MATCH(W$343,$I$337:$I$340,0),MATCH(W$342,$J$336:$R$336,0))</f>
        <v>0</v>
      </c>
      <c r="X373" s="752" cm="1">
        <f t="array" ref="X373">INDEX($H373:$K373,0,MATCH(X$343,$H$343:$K$343,0))*INDEX($J$337:$R$340,MATCH(X$343,$I$337:$I$340,0),MATCH(X$342,$J$336:$R$336,0))</f>
        <v>0</v>
      </c>
      <c r="Y373" s="752" cm="1">
        <f t="array" ref="Y373">INDEX($H373:$K373,0,MATCH(Y$343,$H$343:$K$343,0))*INDEX($J$337:$R$340,MATCH(Y$343,$I$337:$I$340,0),MATCH(Y$342,$J$336:$R$336,0))</f>
        <v>0</v>
      </c>
      <c r="Z373" s="752" cm="1">
        <f t="array" ref="Z373">INDEX($H373:$K373,0,MATCH(Z$343,$H$343:$K$343,0))*INDEX($J$337:$R$340,MATCH(Z$343,$I$337:$I$340,0),MATCH(Z$342,$J$336:$R$336,0))</f>
        <v>0</v>
      </c>
      <c r="AA373" s="752" cm="1">
        <f t="array" ref="AA373">INDEX($H373:$K373,0,MATCH(AA$343,$H$343:$K$343,0))*INDEX($J$337:$R$340,MATCH(AA$343,$I$337:$I$340,0),MATCH(AA$342,$J$336:$R$336,0))</f>
        <v>0</v>
      </c>
      <c r="AB373" s="752" cm="1">
        <f t="array" ref="AB373">INDEX($H373:$K373,0,MATCH(AB$343,$H$343:$K$343,0))*INDEX($J$337:$R$340,MATCH(AB$343,$I$337:$I$340,0),MATCH(AB$342,$J$336:$R$336,0))</f>
        <v>0</v>
      </c>
      <c r="AC373" s="752" cm="1">
        <f t="array" ref="AC373">INDEX($H373:$K373,0,MATCH(AC$343,$H$343:$K$343,0))*INDEX($J$337:$R$340,MATCH(AC$343,$I$337:$I$340,0),MATCH(AC$342,$J$336:$R$336,0))</f>
        <v>0</v>
      </c>
      <c r="AD373" s="752" cm="1">
        <f t="array" ref="AD373">INDEX($H373:$K373,0,MATCH(AD$343,$H$343:$K$343,0))*INDEX($J$337:$R$340,MATCH(AD$343,$I$337:$I$340,0),MATCH(AD$342,$J$336:$R$336,0))</f>
        <v>0</v>
      </c>
      <c r="AE373" s="752" cm="1">
        <f t="array" ref="AE373">INDEX($H373:$K373,0,MATCH(AE$343,$H$343:$K$343,0))*INDEX($J$337:$R$340,MATCH(AE$343,$I$337:$I$340,0),MATCH(AE$342,$J$336:$R$336,0))</f>
        <v>0</v>
      </c>
      <c r="AF373" s="752" cm="1">
        <f t="array" ref="AF373">INDEX($H373:$K373,0,MATCH(AF$343,$H$343:$K$343,0))*INDEX($J$337:$R$340,MATCH(AF$343,$I$337:$I$340,0),MATCH(AF$342,$J$336:$R$336,0))</f>
        <v>0</v>
      </c>
      <c r="AG373" s="752" cm="1">
        <f t="array" ref="AG373">INDEX($H373:$K373,0,MATCH(AG$343,$H$343:$K$343,0))*INDEX($J$337:$R$340,MATCH(AG$343,$I$337:$I$340,0),MATCH(AG$342,$J$336:$R$336,0))</f>
        <v>0</v>
      </c>
      <c r="AH373" s="752" cm="1">
        <f t="array" ref="AH373">INDEX($H373:$K373,0,MATCH(AH$343,$H$343:$K$343,0))*INDEX($J$337:$R$340,MATCH(AH$343,$I$337:$I$340,0),MATCH(AH$342,$J$336:$R$336,0))</f>
        <v>0</v>
      </c>
      <c r="AI373" s="752" cm="1">
        <f t="array" ref="AI373">INDEX($H373:$K373,0,MATCH(AI$343,$H$343:$K$343,0))*INDEX($J$337:$R$340,MATCH(AI$343,$I$337:$I$340,0),MATCH(AI$342,$J$336:$R$336,0))</f>
        <v>0</v>
      </c>
      <c r="AJ373" s="752" cm="1">
        <f t="array" ref="AJ373">INDEX($H373:$K373,0,MATCH(AJ$343,$H$343:$K$343,0))*INDEX($J$337:$R$340,MATCH(AJ$343,$I$337:$I$340,0),MATCH(AJ$342,$J$336:$R$336,0))</f>
        <v>0</v>
      </c>
      <c r="AK373" s="752" cm="1">
        <f t="array" ref="AK373">INDEX($H373:$K373,0,MATCH(AK$343,$H$343:$K$343,0))*INDEX($J$337:$R$340,MATCH(AK$343,$I$337:$I$340,0),MATCH(AK$342,$J$336:$R$336,0))</f>
        <v>0</v>
      </c>
      <c r="AL373" s="752" cm="1">
        <f t="array" ref="AL373">INDEX($H373:$K373,0,MATCH(AL$343,$H$343:$K$343,0))*INDEX($J$337:$R$340,MATCH(AL$343,$I$337:$I$340,0),MATCH(AL$342,$J$336:$R$336,0))</f>
        <v>0</v>
      </c>
      <c r="AM373" s="752" cm="1">
        <f t="array" ref="AM373">INDEX($H373:$K373,0,MATCH(AM$343,$H$343:$K$343,0))*INDEX($J$337:$R$340,MATCH(AM$343,$I$337:$I$340,0),MATCH(AM$342,$J$336:$R$336,0))</f>
        <v>0</v>
      </c>
      <c r="AN373" s="752" cm="1">
        <f t="array" ref="AN373">INDEX($H373:$K373,0,MATCH(AN$343,$H$343:$K$343,0))*INDEX($J$337:$R$340,MATCH(AN$343,$I$337:$I$340,0),MATCH(AN$342,$J$336:$R$336,0))</f>
        <v>0</v>
      </c>
      <c r="AO373" s="752" cm="1">
        <f t="array" ref="AO373">INDEX($H373:$K373,0,MATCH(AO$343,$H$343:$K$343,0))*INDEX($J$337:$R$340,MATCH(AO$343,$I$337:$I$340,0),MATCH(AO$342,$J$336:$R$336,0))</f>
        <v>0</v>
      </c>
      <c r="AP373" s="752" cm="1">
        <f t="array" ref="AP373">INDEX($H373:$K373,0,MATCH(AP$343,$H$343:$K$343,0))*INDEX($J$337:$R$340,MATCH(AP$343,$I$337:$I$340,0),MATCH(AP$342,$J$336:$R$336,0))</f>
        <v>0</v>
      </c>
      <c r="AQ373" s="752" cm="1">
        <f t="array" ref="AQ373">INDEX($H373:$K373,0,MATCH(AQ$343,$H$343:$K$343,0))*INDEX($J$337:$R$340,MATCH(AQ$343,$I$337:$I$340,0),MATCH(AQ$342,$J$336:$R$336,0))</f>
        <v>0</v>
      </c>
      <c r="AR373" s="752" cm="1">
        <f t="array" ref="AR373">INDEX($H373:$K373,0,MATCH(AR$343,$H$343:$K$343,0))*INDEX($J$337:$R$340,MATCH(AR$343,$I$337:$I$340,0),MATCH(AR$342,$J$336:$R$336,0))</f>
        <v>0</v>
      </c>
      <c r="AS373" s="752" cm="1">
        <f t="array" ref="AS373">INDEX($H373:$K373,0,MATCH(AS$343,$H$343:$K$343,0))*INDEX($J$337:$R$340,MATCH(AS$343,$I$337:$I$340,0),MATCH(AS$342,$J$336:$R$336,0))</f>
        <v>0</v>
      </c>
      <c r="AT373" s="752" cm="1">
        <f t="array" ref="AT373">INDEX($H373:$K373,0,MATCH(AT$343,$H$343:$K$343,0))*INDEX($J$337:$R$340,MATCH(AT$343,$I$337:$I$340,0),MATCH(AT$342,$J$336:$R$336,0))</f>
        <v>0</v>
      </c>
      <c r="AU373" s="752"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2" cm="1">
        <f t="array" ref="L374">INDEX($H374:$K374,0,MATCH(L$343,$H$343:$K$343,0))*INDEX($J$337:$R$340,MATCH(L$343,$I$337:$I$340,0),MATCH(L$342,$J$336:$R$336,0))</f>
        <v>2</v>
      </c>
      <c r="M374" s="752" cm="1">
        <f t="array" ref="M374">INDEX($H374:$K374,0,MATCH(M$343,$H$343:$K$343,0))*INDEX($J$337:$R$340,MATCH(M$343,$I$337:$I$340,0),MATCH(M$342,$J$336:$R$336,0))</f>
        <v>1</v>
      </c>
      <c r="N374" s="752" cm="1">
        <f t="array" ref="N374">INDEX($H374:$K374,0,MATCH(N$343,$H$343:$K$343,0))*INDEX($J$337:$R$340,MATCH(N$343,$I$337:$I$340,0),MATCH(N$342,$J$336:$R$336,0))</f>
        <v>2</v>
      </c>
      <c r="O374" s="752" cm="1">
        <f t="array" ref="O374">INDEX($H374:$K374,0,MATCH(O$343,$H$343:$K$343,0))*INDEX($J$337:$R$340,MATCH(O$343,$I$337:$I$340,0),MATCH(O$342,$J$336:$R$336,0))</f>
        <v>1</v>
      </c>
      <c r="P374" s="752" cm="1">
        <f t="array" ref="P374">INDEX($H374:$K374,0,MATCH(P$343,$H$343:$K$343,0))*INDEX($J$337:$R$340,MATCH(P$343,$I$337:$I$340,0),MATCH(P$342,$J$336:$R$336,0))</f>
        <v>2</v>
      </c>
      <c r="Q374" s="752" cm="1">
        <f t="array" ref="Q374">INDEX($H374:$K374,0,MATCH(Q$343,$H$343:$K$343,0))*INDEX($J$337:$R$340,MATCH(Q$343,$I$337:$I$340,0),MATCH(Q$342,$J$336:$R$336,0))</f>
        <v>1</v>
      </c>
      <c r="R374" s="752" cm="1">
        <f t="array" ref="R374">INDEX($H374:$K374,0,MATCH(R$343,$H$343:$K$343,0))*INDEX($J$337:$R$340,MATCH(R$343,$I$337:$I$340,0),MATCH(R$342,$J$336:$R$336,0))</f>
        <v>2</v>
      </c>
      <c r="S374" s="752" cm="1">
        <f t="array" ref="S374">INDEX($H374:$K374,0,MATCH(S$343,$H$343:$K$343,0))*INDEX($J$337:$R$340,MATCH(S$343,$I$337:$I$340,0),MATCH(S$342,$J$336:$R$336,0))</f>
        <v>1</v>
      </c>
      <c r="T374" s="752" cm="1">
        <f t="array" ref="T374">INDEX($H374:$K374,0,MATCH(T$343,$H$343:$K$343,0))*INDEX($J$337:$R$340,MATCH(T$343,$I$337:$I$340,0),MATCH(T$342,$J$336:$R$336,0))</f>
        <v>2</v>
      </c>
      <c r="U374" s="752" cm="1">
        <f t="array" ref="U374">INDEX($H374:$K374,0,MATCH(U$343,$H$343:$K$343,0))*INDEX($J$337:$R$340,MATCH(U$343,$I$337:$I$340,0),MATCH(U$342,$J$336:$R$336,0))</f>
        <v>1</v>
      </c>
      <c r="V374" s="752" cm="1">
        <f t="array" ref="V374">INDEX($H374:$K374,0,MATCH(V$343,$H$343:$K$343,0))*INDEX($J$337:$R$340,MATCH(V$343,$I$337:$I$340,0),MATCH(V$342,$J$336:$R$336,0))</f>
        <v>2</v>
      </c>
      <c r="W374" s="752" cm="1">
        <f t="array" ref="W374">INDEX($H374:$K374,0,MATCH(W$343,$H$343:$K$343,0))*INDEX($J$337:$R$340,MATCH(W$343,$I$337:$I$340,0),MATCH(W$342,$J$336:$R$336,0))</f>
        <v>1</v>
      </c>
      <c r="X374" s="752" cm="1">
        <f t="array" ref="X374">INDEX($H374:$K374,0,MATCH(X$343,$H$343:$K$343,0))*INDEX($J$337:$R$340,MATCH(X$343,$I$337:$I$340,0),MATCH(X$342,$J$336:$R$336,0))</f>
        <v>2</v>
      </c>
      <c r="Y374" s="752" cm="1">
        <f t="array" ref="Y374">INDEX($H374:$K374,0,MATCH(Y$343,$H$343:$K$343,0))*INDEX($J$337:$R$340,MATCH(Y$343,$I$337:$I$340,0),MATCH(Y$342,$J$336:$R$336,0))</f>
        <v>1</v>
      </c>
      <c r="Z374" s="752" cm="1">
        <f t="array" ref="Z374">INDEX($H374:$K374,0,MATCH(Z$343,$H$343:$K$343,0))*INDEX($J$337:$R$340,MATCH(Z$343,$I$337:$I$340,0),MATCH(Z$342,$J$336:$R$336,0))</f>
        <v>2</v>
      </c>
      <c r="AA374" s="752" cm="1">
        <f t="array" ref="AA374">INDEX($H374:$K374,0,MATCH(AA$343,$H$343:$K$343,0))*INDEX($J$337:$R$340,MATCH(AA$343,$I$337:$I$340,0),MATCH(AA$342,$J$336:$R$336,0))</f>
        <v>1</v>
      </c>
      <c r="AB374" s="752" cm="1">
        <f t="array" ref="AB374">INDEX($H374:$K374,0,MATCH(AB$343,$H$343:$K$343,0))*INDEX($J$337:$R$340,MATCH(AB$343,$I$337:$I$340,0),MATCH(AB$342,$J$336:$R$336,0))</f>
        <v>1</v>
      </c>
      <c r="AC374" s="752" cm="1">
        <f t="array" ref="AC374">INDEX($H374:$K374,0,MATCH(AC$343,$H$343:$K$343,0))*INDEX($J$337:$R$340,MATCH(AC$343,$I$337:$I$340,0),MATCH(AC$342,$J$336:$R$336,0))</f>
        <v>1</v>
      </c>
      <c r="AD374" s="752" cm="1">
        <f t="array" ref="AD374">INDEX($H374:$K374,0,MATCH(AD$343,$H$343:$K$343,0))*INDEX($J$337:$R$340,MATCH(AD$343,$I$337:$I$340,0),MATCH(AD$342,$J$336:$R$336,0))</f>
        <v>2</v>
      </c>
      <c r="AE374" s="752" cm="1">
        <f t="array" ref="AE374">INDEX($H374:$K374,0,MATCH(AE$343,$H$343:$K$343,0))*INDEX($J$337:$R$340,MATCH(AE$343,$I$337:$I$340,0),MATCH(AE$342,$J$336:$R$336,0))</f>
        <v>1</v>
      </c>
      <c r="AF374" s="752" cm="1">
        <f t="array" ref="AF374">INDEX($H374:$K374,0,MATCH(AF$343,$H$343:$K$343,0))*INDEX($J$337:$R$340,MATCH(AF$343,$I$337:$I$340,0),MATCH(AF$342,$J$336:$R$336,0))</f>
        <v>1</v>
      </c>
      <c r="AG374" s="752" cm="1">
        <f t="array" ref="AG374">INDEX($H374:$K374,0,MATCH(AG$343,$H$343:$K$343,0))*INDEX($J$337:$R$340,MATCH(AG$343,$I$337:$I$340,0),MATCH(AG$342,$J$336:$R$336,0))</f>
        <v>1</v>
      </c>
      <c r="AH374" s="752" cm="1">
        <f t="array" ref="AH374">INDEX($H374:$K374,0,MATCH(AH$343,$H$343:$K$343,0))*INDEX($J$337:$R$340,MATCH(AH$343,$I$337:$I$340,0),MATCH(AH$342,$J$336:$R$336,0))</f>
        <v>2</v>
      </c>
      <c r="AI374" s="752" cm="1">
        <f t="array" ref="AI374">INDEX($H374:$K374,0,MATCH(AI$343,$H$343:$K$343,0))*INDEX($J$337:$R$340,MATCH(AI$343,$I$337:$I$340,0),MATCH(AI$342,$J$336:$R$336,0))</f>
        <v>1</v>
      </c>
      <c r="AJ374" s="752" cm="1">
        <f t="array" ref="AJ374">INDEX($H374:$K374,0,MATCH(AJ$343,$H$343:$K$343,0))*INDEX($J$337:$R$340,MATCH(AJ$343,$I$337:$I$340,0),MATCH(AJ$342,$J$336:$R$336,0))</f>
        <v>1</v>
      </c>
      <c r="AK374" s="752" cm="1">
        <f t="array" ref="AK374">INDEX($H374:$K374,0,MATCH(AK$343,$H$343:$K$343,0))*INDEX($J$337:$R$340,MATCH(AK$343,$I$337:$I$340,0),MATCH(AK$342,$J$336:$R$336,0))</f>
        <v>1</v>
      </c>
      <c r="AL374" s="752" cm="1">
        <f t="array" ref="AL374">INDEX($H374:$K374,0,MATCH(AL$343,$H$343:$K$343,0))*INDEX($J$337:$R$340,MATCH(AL$343,$I$337:$I$340,0),MATCH(AL$342,$J$336:$R$336,0))</f>
        <v>2</v>
      </c>
      <c r="AM374" s="752" cm="1">
        <f t="array" ref="AM374">INDEX($H374:$K374,0,MATCH(AM$343,$H$343:$K$343,0))*INDEX($J$337:$R$340,MATCH(AM$343,$I$337:$I$340,0),MATCH(AM$342,$J$336:$R$336,0))</f>
        <v>1</v>
      </c>
      <c r="AN374" s="752" cm="1">
        <f t="array" ref="AN374">INDEX($H374:$K374,0,MATCH(AN$343,$H$343:$K$343,0))*INDEX($J$337:$R$340,MATCH(AN$343,$I$337:$I$340,0),MATCH(AN$342,$J$336:$R$336,0))</f>
        <v>1</v>
      </c>
      <c r="AO374" s="752" cm="1">
        <f t="array" ref="AO374">INDEX($H374:$K374,0,MATCH(AO$343,$H$343:$K$343,0))*INDEX($J$337:$R$340,MATCH(AO$343,$I$337:$I$340,0),MATCH(AO$342,$J$336:$R$336,0))</f>
        <v>1</v>
      </c>
      <c r="AP374" s="752" cm="1">
        <f t="array" ref="AP374">INDEX($H374:$K374,0,MATCH(AP$343,$H$343:$K$343,0))*INDEX($J$337:$R$340,MATCH(AP$343,$I$337:$I$340,0),MATCH(AP$342,$J$336:$R$336,0))</f>
        <v>2</v>
      </c>
      <c r="AQ374" s="752" cm="1">
        <f t="array" ref="AQ374">INDEX($H374:$K374,0,MATCH(AQ$343,$H$343:$K$343,0))*INDEX($J$337:$R$340,MATCH(AQ$343,$I$337:$I$340,0),MATCH(AQ$342,$J$336:$R$336,0))</f>
        <v>1</v>
      </c>
      <c r="AR374" s="752" cm="1">
        <f t="array" ref="AR374">INDEX($H374:$K374,0,MATCH(AR$343,$H$343:$K$343,0))*INDEX($J$337:$R$340,MATCH(AR$343,$I$337:$I$340,0),MATCH(AR$342,$J$336:$R$336,0))</f>
        <v>1</v>
      </c>
      <c r="AS374" s="752" cm="1">
        <f t="array" ref="AS374">INDEX($H374:$K374,0,MATCH(AS$343,$H$343:$K$343,0))*INDEX($J$337:$R$340,MATCH(AS$343,$I$337:$I$340,0),MATCH(AS$342,$J$336:$R$336,0))</f>
        <v>1</v>
      </c>
      <c r="AT374" s="752" cm="1">
        <f t="array" ref="AT374">INDEX($H374:$K374,0,MATCH(AT$343,$H$343:$K$343,0))*INDEX($J$337:$R$340,MATCH(AT$343,$I$337:$I$340,0),MATCH(AT$342,$J$336:$R$336,0))</f>
        <v>2</v>
      </c>
      <c r="AU374" s="752"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2" cm="1">
        <f t="array" ref="L375">INDEX($H375:$K375,0,MATCH(L$343,$H$343:$K$343,0))*INDEX($J$337:$R$340,MATCH(L$343,$I$337:$I$340,0),MATCH(L$342,$J$336:$R$336,0))</f>
        <v>2</v>
      </c>
      <c r="M375" s="752" cm="1">
        <f t="array" ref="M375">INDEX($H375:$K375,0,MATCH(M$343,$H$343:$K$343,0))*INDEX($J$337:$R$340,MATCH(M$343,$I$337:$I$340,0),MATCH(M$342,$J$336:$R$336,0))</f>
        <v>1</v>
      </c>
      <c r="N375" s="752" cm="1">
        <f t="array" ref="N375">INDEX($H375:$K375,0,MATCH(N$343,$H$343:$K$343,0))*INDEX($J$337:$R$340,MATCH(N$343,$I$337:$I$340,0),MATCH(N$342,$J$336:$R$336,0))</f>
        <v>5</v>
      </c>
      <c r="O375" s="752" cm="1">
        <f t="array" ref="O375">INDEX($H375:$K375,0,MATCH(O$343,$H$343:$K$343,0))*INDEX($J$337:$R$340,MATCH(O$343,$I$337:$I$340,0),MATCH(O$342,$J$336:$R$336,0))</f>
        <v>3</v>
      </c>
      <c r="P375" s="752" cm="1">
        <f t="array" ref="P375">INDEX($H375:$K375,0,MATCH(P$343,$H$343:$K$343,0))*INDEX($J$337:$R$340,MATCH(P$343,$I$337:$I$340,0),MATCH(P$342,$J$336:$R$336,0))</f>
        <v>2</v>
      </c>
      <c r="Q375" s="752" cm="1">
        <f t="array" ref="Q375">INDEX($H375:$K375,0,MATCH(Q$343,$H$343:$K$343,0))*INDEX($J$337:$R$340,MATCH(Q$343,$I$337:$I$340,0),MATCH(Q$342,$J$336:$R$336,0))</f>
        <v>1</v>
      </c>
      <c r="R375" s="752" cm="1">
        <f t="array" ref="R375">INDEX($H375:$K375,0,MATCH(R$343,$H$343:$K$343,0))*INDEX($J$337:$R$340,MATCH(R$343,$I$337:$I$340,0),MATCH(R$342,$J$336:$R$336,0))</f>
        <v>5</v>
      </c>
      <c r="S375" s="752" cm="1">
        <f t="array" ref="S375">INDEX($H375:$K375,0,MATCH(S$343,$H$343:$K$343,0))*INDEX($J$337:$R$340,MATCH(S$343,$I$337:$I$340,0),MATCH(S$342,$J$336:$R$336,0))</f>
        <v>3</v>
      </c>
      <c r="T375" s="752" cm="1">
        <f t="array" ref="T375">INDEX($H375:$K375,0,MATCH(T$343,$H$343:$K$343,0))*INDEX($J$337:$R$340,MATCH(T$343,$I$337:$I$340,0),MATCH(T$342,$J$336:$R$336,0))</f>
        <v>2</v>
      </c>
      <c r="U375" s="752" cm="1">
        <f t="array" ref="U375">INDEX($H375:$K375,0,MATCH(U$343,$H$343:$K$343,0))*INDEX($J$337:$R$340,MATCH(U$343,$I$337:$I$340,0),MATCH(U$342,$J$336:$R$336,0))</f>
        <v>1</v>
      </c>
      <c r="V375" s="752" cm="1">
        <f t="array" ref="V375">INDEX($H375:$K375,0,MATCH(V$343,$H$343:$K$343,0))*INDEX($J$337:$R$340,MATCH(V$343,$I$337:$I$340,0),MATCH(V$342,$J$336:$R$336,0))</f>
        <v>5</v>
      </c>
      <c r="W375" s="752" cm="1">
        <f t="array" ref="W375">INDEX($H375:$K375,0,MATCH(W$343,$H$343:$K$343,0))*INDEX($J$337:$R$340,MATCH(W$343,$I$337:$I$340,0),MATCH(W$342,$J$336:$R$336,0))</f>
        <v>3</v>
      </c>
      <c r="X375" s="752" cm="1">
        <f t="array" ref="X375">INDEX($H375:$K375,0,MATCH(X$343,$H$343:$K$343,0))*INDEX($J$337:$R$340,MATCH(X$343,$I$337:$I$340,0),MATCH(X$342,$J$336:$R$336,0))</f>
        <v>2</v>
      </c>
      <c r="Y375" s="752" cm="1">
        <f t="array" ref="Y375">INDEX($H375:$K375,0,MATCH(Y$343,$H$343:$K$343,0))*INDEX($J$337:$R$340,MATCH(Y$343,$I$337:$I$340,0),MATCH(Y$342,$J$336:$R$336,0))</f>
        <v>1</v>
      </c>
      <c r="Z375" s="752" cm="1">
        <f t="array" ref="Z375">INDEX($H375:$K375,0,MATCH(Z$343,$H$343:$K$343,0))*INDEX($J$337:$R$340,MATCH(Z$343,$I$337:$I$340,0),MATCH(Z$342,$J$336:$R$336,0))</f>
        <v>5</v>
      </c>
      <c r="AA375" s="752" cm="1">
        <f t="array" ref="AA375">INDEX($H375:$K375,0,MATCH(AA$343,$H$343:$K$343,0))*INDEX($J$337:$R$340,MATCH(AA$343,$I$337:$I$340,0),MATCH(AA$342,$J$336:$R$336,0))</f>
        <v>3</v>
      </c>
      <c r="AB375" s="752" cm="1">
        <f t="array" ref="AB375">INDEX($H375:$K375,0,MATCH(AB$343,$H$343:$K$343,0))*INDEX($J$337:$R$340,MATCH(AB$343,$I$337:$I$340,0),MATCH(AB$342,$J$336:$R$336,0))</f>
        <v>1</v>
      </c>
      <c r="AC375" s="752" cm="1">
        <f t="array" ref="AC375">INDEX($H375:$K375,0,MATCH(AC$343,$H$343:$K$343,0))*INDEX($J$337:$R$340,MATCH(AC$343,$I$337:$I$340,0),MATCH(AC$342,$J$336:$R$336,0))</f>
        <v>1</v>
      </c>
      <c r="AD375" s="752" cm="1">
        <f t="array" ref="AD375">INDEX($H375:$K375,0,MATCH(AD$343,$H$343:$K$343,0))*INDEX($J$337:$R$340,MATCH(AD$343,$I$337:$I$340,0),MATCH(AD$342,$J$336:$R$336,0))</f>
        <v>5</v>
      </c>
      <c r="AE375" s="752" cm="1">
        <f t="array" ref="AE375">INDEX($H375:$K375,0,MATCH(AE$343,$H$343:$K$343,0))*INDEX($J$337:$R$340,MATCH(AE$343,$I$337:$I$340,0),MATCH(AE$342,$J$336:$R$336,0))</f>
        <v>3</v>
      </c>
      <c r="AF375" s="752" cm="1">
        <f t="array" ref="AF375">INDEX($H375:$K375,0,MATCH(AF$343,$H$343:$K$343,0))*INDEX($J$337:$R$340,MATCH(AF$343,$I$337:$I$340,0),MATCH(AF$342,$J$336:$R$336,0))</f>
        <v>1</v>
      </c>
      <c r="AG375" s="752" cm="1">
        <f t="array" ref="AG375">INDEX($H375:$K375,0,MATCH(AG$343,$H$343:$K$343,0))*INDEX($J$337:$R$340,MATCH(AG$343,$I$337:$I$340,0),MATCH(AG$342,$J$336:$R$336,0))</f>
        <v>1</v>
      </c>
      <c r="AH375" s="752" cm="1">
        <f t="array" ref="AH375">INDEX($H375:$K375,0,MATCH(AH$343,$H$343:$K$343,0))*INDEX($J$337:$R$340,MATCH(AH$343,$I$337:$I$340,0),MATCH(AH$342,$J$336:$R$336,0))</f>
        <v>5</v>
      </c>
      <c r="AI375" s="752" cm="1">
        <f t="array" ref="AI375">INDEX($H375:$K375,0,MATCH(AI$343,$H$343:$K$343,0))*INDEX($J$337:$R$340,MATCH(AI$343,$I$337:$I$340,0),MATCH(AI$342,$J$336:$R$336,0))</f>
        <v>3</v>
      </c>
      <c r="AJ375" s="752" cm="1">
        <f t="array" ref="AJ375">INDEX($H375:$K375,0,MATCH(AJ$343,$H$343:$K$343,0))*INDEX($J$337:$R$340,MATCH(AJ$343,$I$337:$I$340,0),MATCH(AJ$342,$J$336:$R$336,0))</f>
        <v>1</v>
      </c>
      <c r="AK375" s="752" cm="1">
        <f t="array" ref="AK375">INDEX($H375:$K375,0,MATCH(AK$343,$H$343:$K$343,0))*INDEX($J$337:$R$340,MATCH(AK$343,$I$337:$I$340,0),MATCH(AK$342,$J$336:$R$336,0))</f>
        <v>1</v>
      </c>
      <c r="AL375" s="752" cm="1">
        <f t="array" ref="AL375">INDEX($H375:$K375,0,MATCH(AL$343,$H$343:$K$343,0))*INDEX($J$337:$R$340,MATCH(AL$343,$I$337:$I$340,0),MATCH(AL$342,$J$336:$R$336,0))</f>
        <v>5</v>
      </c>
      <c r="AM375" s="752" cm="1">
        <f t="array" ref="AM375">INDEX($H375:$K375,0,MATCH(AM$343,$H$343:$K$343,0))*INDEX($J$337:$R$340,MATCH(AM$343,$I$337:$I$340,0),MATCH(AM$342,$J$336:$R$336,0))</f>
        <v>3</v>
      </c>
      <c r="AN375" s="752" cm="1">
        <f t="array" ref="AN375">INDEX($H375:$K375,0,MATCH(AN$343,$H$343:$K$343,0))*INDEX($J$337:$R$340,MATCH(AN$343,$I$337:$I$340,0),MATCH(AN$342,$J$336:$R$336,0))</f>
        <v>1</v>
      </c>
      <c r="AO375" s="752" cm="1">
        <f t="array" ref="AO375">INDEX($H375:$K375,0,MATCH(AO$343,$H$343:$K$343,0))*INDEX($J$337:$R$340,MATCH(AO$343,$I$337:$I$340,0),MATCH(AO$342,$J$336:$R$336,0))</f>
        <v>1</v>
      </c>
      <c r="AP375" s="752" cm="1">
        <f t="array" ref="AP375">INDEX($H375:$K375,0,MATCH(AP$343,$H$343:$K$343,0))*INDEX($J$337:$R$340,MATCH(AP$343,$I$337:$I$340,0),MATCH(AP$342,$J$336:$R$336,0))</f>
        <v>5</v>
      </c>
      <c r="AQ375" s="752" cm="1">
        <f t="array" ref="AQ375">INDEX($H375:$K375,0,MATCH(AQ$343,$H$343:$K$343,0))*INDEX($J$337:$R$340,MATCH(AQ$343,$I$337:$I$340,0),MATCH(AQ$342,$J$336:$R$336,0))</f>
        <v>3</v>
      </c>
      <c r="AR375" s="752" cm="1">
        <f t="array" ref="AR375">INDEX($H375:$K375,0,MATCH(AR$343,$H$343:$K$343,0))*INDEX($J$337:$R$340,MATCH(AR$343,$I$337:$I$340,0),MATCH(AR$342,$J$336:$R$336,0))</f>
        <v>1</v>
      </c>
      <c r="AS375" s="752" cm="1">
        <f t="array" ref="AS375">INDEX($H375:$K375,0,MATCH(AS$343,$H$343:$K$343,0))*INDEX($J$337:$R$340,MATCH(AS$343,$I$337:$I$340,0),MATCH(AS$342,$J$336:$R$336,0))</f>
        <v>1</v>
      </c>
      <c r="AT375" s="752" cm="1">
        <f t="array" ref="AT375">INDEX($H375:$K375,0,MATCH(AT$343,$H$343:$K$343,0))*INDEX($J$337:$R$340,MATCH(AT$343,$I$337:$I$340,0),MATCH(AT$342,$J$336:$R$336,0))</f>
        <v>5</v>
      </c>
      <c r="AU375" s="752"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2" cm="1">
        <f t="array" ref="L376">INDEX($H376:$K376,0,MATCH(L$343,$H$343:$K$343,0))*INDEX($J$337:$R$340,MATCH(L$343,$I$337:$I$340,0),MATCH(L$342,$J$336:$R$336,0))</f>
        <v>2</v>
      </c>
      <c r="M376" s="752" cm="1">
        <f t="array" ref="M376">INDEX($H376:$K376,0,MATCH(M$343,$H$343:$K$343,0))*INDEX($J$337:$R$340,MATCH(M$343,$I$337:$I$340,0),MATCH(M$342,$J$336:$R$336,0))</f>
        <v>1</v>
      </c>
      <c r="N376" s="752" cm="1">
        <f t="array" ref="N376">INDEX($H376:$K376,0,MATCH(N$343,$H$343:$K$343,0))*INDEX($J$337:$R$340,MATCH(N$343,$I$337:$I$340,0),MATCH(N$342,$J$336:$R$336,0))</f>
        <v>2</v>
      </c>
      <c r="O376" s="752" cm="1">
        <f t="array" ref="O376">INDEX($H376:$K376,0,MATCH(O$343,$H$343:$K$343,0))*INDEX($J$337:$R$340,MATCH(O$343,$I$337:$I$340,0),MATCH(O$342,$J$336:$R$336,0))</f>
        <v>1</v>
      </c>
      <c r="P376" s="752" cm="1">
        <f t="array" ref="P376">INDEX($H376:$K376,0,MATCH(P$343,$H$343:$K$343,0))*INDEX($J$337:$R$340,MATCH(P$343,$I$337:$I$340,0),MATCH(P$342,$J$336:$R$336,0))</f>
        <v>2</v>
      </c>
      <c r="Q376" s="752" cm="1">
        <f t="array" ref="Q376">INDEX($H376:$K376,0,MATCH(Q$343,$H$343:$K$343,0))*INDEX($J$337:$R$340,MATCH(Q$343,$I$337:$I$340,0),MATCH(Q$342,$J$336:$R$336,0))</f>
        <v>1</v>
      </c>
      <c r="R376" s="752" cm="1">
        <f t="array" ref="R376">INDEX($H376:$K376,0,MATCH(R$343,$H$343:$K$343,0))*INDEX($J$337:$R$340,MATCH(R$343,$I$337:$I$340,0),MATCH(R$342,$J$336:$R$336,0))</f>
        <v>2</v>
      </c>
      <c r="S376" s="752" cm="1">
        <f t="array" ref="S376">INDEX($H376:$K376,0,MATCH(S$343,$H$343:$K$343,0))*INDEX($J$337:$R$340,MATCH(S$343,$I$337:$I$340,0),MATCH(S$342,$J$336:$R$336,0))</f>
        <v>1</v>
      </c>
      <c r="T376" s="752" cm="1">
        <f t="array" ref="T376">INDEX($H376:$K376,0,MATCH(T$343,$H$343:$K$343,0))*INDEX($J$337:$R$340,MATCH(T$343,$I$337:$I$340,0),MATCH(T$342,$J$336:$R$336,0))</f>
        <v>2</v>
      </c>
      <c r="U376" s="752" cm="1">
        <f t="array" ref="U376">INDEX($H376:$K376,0,MATCH(U$343,$H$343:$K$343,0))*INDEX($J$337:$R$340,MATCH(U$343,$I$337:$I$340,0),MATCH(U$342,$J$336:$R$336,0))</f>
        <v>1</v>
      </c>
      <c r="V376" s="752" cm="1">
        <f t="array" ref="V376">INDEX($H376:$K376,0,MATCH(V$343,$H$343:$K$343,0))*INDEX($J$337:$R$340,MATCH(V$343,$I$337:$I$340,0),MATCH(V$342,$J$336:$R$336,0))</f>
        <v>2</v>
      </c>
      <c r="W376" s="752" cm="1">
        <f t="array" ref="W376">INDEX($H376:$K376,0,MATCH(W$343,$H$343:$K$343,0))*INDEX($J$337:$R$340,MATCH(W$343,$I$337:$I$340,0),MATCH(W$342,$J$336:$R$336,0))</f>
        <v>1</v>
      </c>
      <c r="X376" s="752" cm="1">
        <f t="array" ref="X376">INDEX($H376:$K376,0,MATCH(X$343,$H$343:$K$343,0))*INDEX($J$337:$R$340,MATCH(X$343,$I$337:$I$340,0),MATCH(X$342,$J$336:$R$336,0))</f>
        <v>2</v>
      </c>
      <c r="Y376" s="752" cm="1">
        <f t="array" ref="Y376">INDEX($H376:$K376,0,MATCH(Y$343,$H$343:$K$343,0))*INDEX($J$337:$R$340,MATCH(Y$343,$I$337:$I$340,0),MATCH(Y$342,$J$336:$R$336,0))</f>
        <v>1</v>
      </c>
      <c r="Z376" s="752" cm="1">
        <f t="array" ref="Z376">INDEX($H376:$K376,0,MATCH(Z$343,$H$343:$K$343,0))*INDEX($J$337:$R$340,MATCH(Z$343,$I$337:$I$340,0),MATCH(Z$342,$J$336:$R$336,0))</f>
        <v>2</v>
      </c>
      <c r="AA376" s="752" cm="1">
        <f t="array" ref="AA376">INDEX($H376:$K376,0,MATCH(AA$343,$H$343:$K$343,0))*INDEX($J$337:$R$340,MATCH(AA$343,$I$337:$I$340,0),MATCH(AA$342,$J$336:$R$336,0))</f>
        <v>1</v>
      </c>
      <c r="AB376" s="752" cm="1">
        <f t="array" ref="AB376">INDEX($H376:$K376,0,MATCH(AB$343,$H$343:$K$343,0))*INDEX($J$337:$R$340,MATCH(AB$343,$I$337:$I$340,0),MATCH(AB$342,$J$336:$R$336,0))</f>
        <v>1</v>
      </c>
      <c r="AC376" s="752" cm="1">
        <f t="array" ref="AC376">INDEX($H376:$K376,0,MATCH(AC$343,$H$343:$K$343,0))*INDEX($J$337:$R$340,MATCH(AC$343,$I$337:$I$340,0),MATCH(AC$342,$J$336:$R$336,0))</f>
        <v>1</v>
      </c>
      <c r="AD376" s="752" cm="1">
        <f t="array" ref="AD376">INDEX($H376:$K376,0,MATCH(AD$343,$H$343:$K$343,0))*INDEX($J$337:$R$340,MATCH(AD$343,$I$337:$I$340,0),MATCH(AD$342,$J$336:$R$336,0))</f>
        <v>2</v>
      </c>
      <c r="AE376" s="752" cm="1">
        <f t="array" ref="AE376">INDEX($H376:$K376,0,MATCH(AE$343,$H$343:$K$343,0))*INDEX($J$337:$R$340,MATCH(AE$343,$I$337:$I$340,0),MATCH(AE$342,$J$336:$R$336,0))</f>
        <v>1</v>
      </c>
      <c r="AF376" s="752" cm="1">
        <f t="array" ref="AF376">INDEX($H376:$K376,0,MATCH(AF$343,$H$343:$K$343,0))*INDEX($J$337:$R$340,MATCH(AF$343,$I$337:$I$340,0),MATCH(AF$342,$J$336:$R$336,0))</f>
        <v>1</v>
      </c>
      <c r="AG376" s="752" cm="1">
        <f t="array" ref="AG376">INDEX($H376:$K376,0,MATCH(AG$343,$H$343:$K$343,0))*INDEX($J$337:$R$340,MATCH(AG$343,$I$337:$I$340,0),MATCH(AG$342,$J$336:$R$336,0))</f>
        <v>1</v>
      </c>
      <c r="AH376" s="752" cm="1">
        <f t="array" ref="AH376">INDEX($H376:$K376,0,MATCH(AH$343,$H$343:$K$343,0))*INDEX($J$337:$R$340,MATCH(AH$343,$I$337:$I$340,0),MATCH(AH$342,$J$336:$R$336,0))</f>
        <v>2</v>
      </c>
      <c r="AI376" s="752" cm="1">
        <f t="array" ref="AI376">INDEX($H376:$K376,0,MATCH(AI$343,$H$343:$K$343,0))*INDEX($J$337:$R$340,MATCH(AI$343,$I$337:$I$340,0),MATCH(AI$342,$J$336:$R$336,0))</f>
        <v>1</v>
      </c>
      <c r="AJ376" s="752" cm="1">
        <f t="array" ref="AJ376">INDEX($H376:$K376,0,MATCH(AJ$343,$H$343:$K$343,0))*INDEX($J$337:$R$340,MATCH(AJ$343,$I$337:$I$340,0),MATCH(AJ$342,$J$336:$R$336,0))</f>
        <v>1</v>
      </c>
      <c r="AK376" s="752" cm="1">
        <f t="array" ref="AK376">INDEX($H376:$K376,0,MATCH(AK$343,$H$343:$K$343,0))*INDEX($J$337:$R$340,MATCH(AK$343,$I$337:$I$340,0),MATCH(AK$342,$J$336:$R$336,0))</f>
        <v>1</v>
      </c>
      <c r="AL376" s="752" cm="1">
        <f t="array" ref="AL376">INDEX($H376:$K376,0,MATCH(AL$343,$H$343:$K$343,0))*INDEX($J$337:$R$340,MATCH(AL$343,$I$337:$I$340,0),MATCH(AL$342,$J$336:$R$336,0))</f>
        <v>2</v>
      </c>
      <c r="AM376" s="752" cm="1">
        <f t="array" ref="AM376">INDEX($H376:$K376,0,MATCH(AM$343,$H$343:$K$343,0))*INDEX($J$337:$R$340,MATCH(AM$343,$I$337:$I$340,0),MATCH(AM$342,$J$336:$R$336,0))</f>
        <v>1</v>
      </c>
      <c r="AN376" s="752" cm="1">
        <f t="array" ref="AN376">INDEX($H376:$K376,0,MATCH(AN$343,$H$343:$K$343,0))*INDEX($J$337:$R$340,MATCH(AN$343,$I$337:$I$340,0),MATCH(AN$342,$J$336:$R$336,0))</f>
        <v>1</v>
      </c>
      <c r="AO376" s="752" cm="1">
        <f t="array" ref="AO376">INDEX($H376:$K376,0,MATCH(AO$343,$H$343:$K$343,0))*INDEX($J$337:$R$340,MATCH(AO$343,$I$337:$I$340,0),MATCH(AO$342,$J$336:$R$336,0))</f>
        <v>1</v>
      </c>
      <c r="AP376" s="752" cm="1">
        <f t="array" ref="AP376">INDEX($H376:$K376,0,MATCH(AP$343,$H$343:$K$343,0))*INDEX($J$337:$R$340,MATCH(AP$343,$I$337:$I$340,0),MATCH(AP$342,$J$336:$R$336,0))</f>
        <v>2</v>
      </c>
      <c r="AQ376" s="752" cm="1">
        <f t="array" ref="AQ376">INDEX($H376:$K376,0,MATCH(AQ$343,$H$343:$K$343,0))*INDEX($J$337:$R$340,MATCH(AQ$343,$I$337:$I$340,0),MATCH(AQ$342,$J$336:$R$336,0))</f>
        <v>1</v>
      </c>
      <c r="AR376" s="752" cm="1">
        <f t="array" ref="AR376">INDEX($H376:$K376,0,MATCH(AR$343,$H$343:$K$343,0))*INDEX($J$337:$R$340,MATCH(AR$343,$I$337:$I$340,0),MATCH(AR$342,$J$336:$R$336,0))</f>
        <v>1</v>
      </c>
      <c r="AS376" s="752" cm="1">
        <f t="array" ref="AS376">INDEX($H376:$K376,0,MATCH(AS$343,$H$343:$K$343,0))*INDEX($J$337:$R$340,MATCH(AS$343,$I$337:$I$340,0),MATCH(AS$342,$J$336:$R$336,0))</f>
        <v>1</v>
      </c>
      <c r="AT376" s="752" cm="1">
        <f t="array" ref="AT376">INDEX($H376:$K376,0,MATCH(AT$343,$H$343:$K$343,0))*INDEX($J$337:$R$340,MATCH(AT$343,$I$337:$I$340,0),MATCH(AT$342,$J$336:$R$336,0))</f>
        <v>2</v>
      </c>
      <c r="AU376" s="752"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2" cm="1">
        <f t="array" ref="L377">INDEX($H377:$K377,0,MATCH(L$343,$H$343:$K$343,0))*INDEX($J$337:$R$340,MATCH(L$343,$I$337:$I$340,0),MATCH(L$342,$J$336:$R$336,0))</f>
        <v>2</v>
      </c>
      <c r="M377" s="752" cm="1">
        <f t="array" ref="M377">INDEX($H377:$K377,0,MATCH(M$343,$H$343:$K$343,0))*INDEX($J$337:$R$340,MATCH(M$343,$I$337:$I$340,0),MATCH(M$342,$J$336:$R$336,0))</f>
        <v>1</v>
      </c>
      <c r="N377" s="752" cm="1">
        <f t="array" ref="N377">INDEX($H377:$K377,0,MATCH(N$343,$H$343:$K$343,0))*INDEX($J$337:$R$340,MATCH(N$343,$I$337:$I$340,0),MATCH(N$342,$J$336:$R$336,0))</f>
        <v>2</v>
      </c>
      <c r="O377" s="752" cm="1">
        <f t="array" ref="O377">INDEX($H377:$K377,0,MATCH(O$343,$H$343:$K$343,0))*INDEX($J$337:$R$340,MATCH(O$343,$I$337:$I$340,0),MATCH(O$342,$J$336:$R$336,0))</f>
        <v>2</v>
      </c>
      <c r="P377" s="752" cm="1">
        <f t="array" ref="P377">INDEX($H377:$K377,0,MATCH(P$343,$H$343:$K$343,0))*INDEX($J$337:$R$340,MATCH(P$343,$I$337:$I$340,0),MATCH(P$342,$J$336:$R$336,0))</f>
        <v>2</v>
      </c>
      <c r="Q377" s="752" cm="1">
        <f t="array" ref="Q377">INDEX($H377:$K377,0,MATCH(Q$343,$H$343:$K$343,0))*INDEX($J$337:$R$340,MATCH(Q$343,$I$337:$I$340,0),MATCH(Q$342,$J$336:$R$336,0))</f>
        <v>1</v>
      </c>
      <c r="R377" s="752" cm="1">
        <f t="array" ref="R377">INDEX($H377:$K377,0,MATCH(R$343,$H$343:$K$343,0))*INDEX($J$337:$R$340,MATCH(R$343,$I$337:$I$340,0),MATCH(R$342,$J$336:$R$336,0))</f>
        <v>2</v>
      </c>
      <c r="S377" s="752" cm="1">
        <f t="array" ref="S377">INDEX($H377:$K377,0,MATCH(S$343,$H$343:$K$343,0))*INDEX($J$337:$R$340,MATCH(S$343,$I$337:$I$340,0),MATCH(S$342,$J$336:$R$336,0))</f>
        <v>2</v>
      </c>
      <c r="T377" s="752" cm="1">
        <f t="array" ref="T377">INDEX($H377:$K377,0,MATCH(T$343,$H$343:$K$343,0))*INDEX($J$337:$R$340,MATCH(T$343,$I$337:$I$340,0),MATCH(T$342,$J$336:$R$336,0))</f>
        <v>2</v>
      </c>
      <c r="U377" s="752" cm="1">
        <f t="array" ref="U377">INDEX($H377:$K377,0,MATCH(U$343,$H$343:$K$343,0))*INDEX($J$337:$R$340,MATCH(U$343,$I$337:$I$340,0),MATCH(U$342,$J$336:$R$336,0))</f>
        <v>1</v>
      </c>
      <c r="V377" s="752" cm="1">
        <f t="array" ref="V377">INDEX($H377:$K377,0,MATCH(V$343,$H$343:$K$343,0))*INDEX($J$337:$R$340,MATCH(V$343,$I$337:$I$340,0),MATCH(V$342,$J$336:$R$336,0))</f>
        <v>2</v>
      </c>
      <c r="W377" s="752" cm="1">
        <f t="array" ref="W377">INDEX($H377:$K377,0,MATCH(W$343,$H$343:$K$343,0))*INDEX($J$337:$R$340,MATCH(W$343,$I$337:$I$340,0),MATCH(W$342,$J$336:$R$336,0))</f>
        <v>2</v>
      </c>
      <c r="X377" s="752" cm="1">
        <f t="array" ref="X377">INDEX($H377:$K377,0,MATCH(X$343,$H$343:$K$343,0))*INDEX($J$337:$R$340,MATCH(X$343,$I$337:$I$340,0),MATCH(X$342,$J$336:$R$336,0))</f>
        <v>2</v>
      </c>
      <c r="Y377" s="752" cm="1">
        <f t="array" ref="Y377">INDEX($H377:$K377,0,MATCH(Y$343,$H$343:$K$343,0))*INDEX($J$337:$R$340,MATCH(Y$343,$I$337:$I$340,0),MATCH(Y$342,$J$336:$R$336,0))</f>
        <v>1</v>
      </c>
      <c r="Z377" s="752" cm="1">
        <f t="array" ref="Z377">INDEX($H377:$K377,0,MATCH(Z$343,$H$343:$K$343,0))*INDEX($J$337:$R$340,MATCH(Z$343,$I$337:$I$340,0),MATCH(Z$342,$J$336:$R$336,0))</f>
        <v>2</v>
      </c>
      <c r="AA377" s="752" cm="1">
        <f t="array" ref="AA377">INDEX($H377:$K377,0,MATCH(AA$343,$H$343:$K$343,0))*INDEX($J$337:$R$340,MATCH(AA$343,$I$337:$I$340,0),MATCH(AA$342,$J$336:$R$336,0))</f>
        <v>2</v>
      </c>
      <c r="AB377" s="752" cm="1">
        <f t="array" ref="AB377">INDEX($H377:$K377,0,MATCH(AB$343,$H$343:$K$343,0))*INDEX($J$337:$R$340,MATCH(AB$343,$I$337:$I$340,0),MATCH(AB$342,$J$336:$R$336,0))</f>
        <v>1</v>
      </c>
      <c r="AC377" s="752" cm="1">
        <f t="array" ref="AC377">INDEX($H377:$K377,0,MATCH(AC$343,$H$343:$K$343,0))*INDEX($J$337:$R$340,MATCH(AC$343,$I$337:$I$340,0),MATCH(AC$342,$J$336:$R$336,0))</f>
        <v>1</v>
      </c>
      <c r="AD377" s="752" cm="1">
        <f t="array" ref="AD377">INDEX($H377:$K377,0,MATCH(AD$343,$H$343:$K$343,0))*INDEX($J$337:$R$340,MATCH(AD$343,$I$337:$I$340,0),MATCH(AD$342,$J$336:$R$336,0))</f>
        <v>2</v>
      </c>
      <c r="AE377" s="752" cm="1">
        <f t="array" ref="AE377">INDEX($H377:$K377,0,MATCH(AE$343,$H$343:$K$343,0))*INDEX($J$337:$R$340,MATCH(AE$343,$I$337:$I$340,0),MATCH(AE$342,$J$336:$R$336,0))</f>
        <v>2</v>
      </c>
      <c r="AF377" s="752" cm="1">
        <f t="array" ref="AF377">INDEX($H377:$K377,0,MATCH(AF$343,$H$343:$K$343,0))*INDEX($J$337:$R$340,MATCH(AF$343,$I$337:$I$340,0),MATCH(AF$342,$J$336:$R$336,0))</f>
        <v>1</v>
      </c>
      <c r="AG377" s="752" cm="1">
        <f t="array" ref="AG377">INDEX($H377:$K377,0,MATCH(AG$343,$H$343:$K$343,0))*INDEX($J$337:$R$340,MATCH(AG$343,$I$337:$I$340,0),MATCH(AG$342,$J$336:$R$336,0))</f>
        <v>1</v>
      </c>
      <c r="AH377" s="752" cm="1">
        <f t="array" ref="AH377">INDEX($H377:$K377,0,MATCH(AH$343,$H$343:$K$343,0))*INDEX($J$337:$R$340,MATCH(AH$343,$I$337:$I$340,0),MATCH(AH$342,$J$336:$R$336,0))</f>
        <v>2</v>
      </c>
      <c r="AI377" s="752" cm="1">
        <f t="array" ref="AI377">INDEX($H377:$K377,0,MATCH(AI$343,$H$343:$K$343,0))*INDEX($J$337:$R$340,MATCH(AI$343,$I$337:$I$340,0),MATCH(AI$342,$J$336:$R$336,0))</f>
        <v>2</v>
      </c>
      <c r="AJ377" s="752" cm="1">
        <f t="array" ref="AJ377">INDEX($H377:$K377,0,MATCH(AJ$343,$H$343:$K$343,0))*INDEX($J$337:$R$340,MATCH(AJ$343,$I$337:$I$340,0),MATCH(AJ$342,$J$336:$R$336,0))</f>
        <v>1</v>
      </c>
      <c r="AK377" s="752" cm="1">
        <f t="array" ref="AK377">INDEX($H377:$K377,0,MATCH(AK$343,$H$343:$K$343,0))*INDEX($J$337:$R$340,MATCH(AK$343,$I$337:$I$340,0),MATCH(AK$342,$J$336:$R$336,0))</f>
        <v>1</v>
      </c>
      <c r="AL377" s="752" cm="1">
        <f t="array" ref="AL377">INDEX($H377:$K377,0,MATCH(AL$343,$H$343:$K$343,0))*INDEX($J$337:$R$340,MATCH(AL$343,$I$337:$I$340,0),MATCH(AL$342,$J$336:$R$336,0))</f>
        <v>2</v>
      </c>
      <c r="AM377" s="752" cm="1">
        <f t="array" ref="AM377">INDEX($H377:$K377,0,MATCH(AM$343,$H$343:$K$343,0))*INDEX($J$337:$R$340,MATCH(AM$343,$I$337:$I$340,0),MATCH(AM$342,$J$336:$R$336,0))</f>
        <v>2</v>
      </c>
      <c r="AN377" s="752" cm="1">
        <f t="array" ref="AN377">INDEX($H377:$K377,0,MATCH(AN$343,$H$343:$K$343,0))*INDEX($J$337:$R$340,MATCH(AN$343,$I$337:$I$340,0),MATCH(AN$342,$J$336:$R$336,0))</f>
        <v>1</v>
      </c>
      <c r="AO377" s="752" cm="1">
        <f t="array" ref="AO377">INDEX($H377:$K377,0,MATCH(AO$343,$H$343:$K$343,0))*INDEX($J$337:$R$340,MATCH(AO$343,$I$337:$I$340,0),MATCH(AO$342,$J$336:$R$336,0))</f>
        <v>1</v>
      </c>
      <c r="AP377" s="752" cm="1">
        <f t="array" ref="AP377">INDEX($H377:$K377,0,MATCH(AP$343,$H$343:$K$343,0))*INDEX($J$337:$R$340,MATCH(AP$343,$I$337:$I$340,0),MATCH(AP$342,$J$336:$R$336,0))</f>
        <v>2</v>
      </c>
      <c r="AQ377" s="752" cm="1">
        <f t="array" ref="AQ377">INDEX($H377:$K377,0,MATCH(AQ$343,$H$343:$K$343,0))*INDEX($J$337:$R$340,MATCH(AQ$343,$I$337:$I$340,0),MATCH(AQ$342,$J$336:$R$336,0))</f>
        <v>2</v>
      </c>
      <c r="AR377" s="752" cm="1">
        <f t="array" ref="AR377">INDEX($H377:$K377,0,MATCH(AR$343,$H$343:$K$343,0))*INDEX($J$337:$R$340,MATCH(AR$343,$I$337:$I$340,0),MATCH(AR$342,$J$336:$R$336,0))</f>
        <v>1</v>
      </c>
      <c r="AS377" s="752" cm="1">
        <f t="array" ref="AS377">INDEX($H377:$K377,0,MATCH(AS$343,$H$343:$K$343,0))*INDEX($J$337:$R$340,MATCH(AS$343,$I$337:$I$340,0),MATCH(AS$342,$J$336:$R$336,0))</f>
        <v>1</v>
      </c>
      <c r="AT377" s="752" cm="1">
        <f t="array" ref="AT377">INDEX($H377:$K377,0,MATCH(AT$343,$H$343:$K$343,0))*INDEX($J$337:$R$340,MATCH(AT$343,$I$337:$I$340,0),MATCH(AT$342,$J$336:$R$336,0))</f>
        <v>2</v>
      </c>
      <c r="AU377" s="752"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2" cm="1">
        <f t="array" ref="L378">INDEX($H378:$K378,0,MATCH(L$343,$H$343:$K$343,0))*INDEX($J$337:$R$340,MATCH(L$343,$I$337:$I$340,0),MATCH(L$342,$J$336:$R$336,0))</f>
        <v>0</v>
      </c>
      <c r="M378" s="752" cm="1">
        <f t="array" ref="M378">INDEX($H378:$K378,0,MATCH(M$343,$H$343:$K$343,0))*INDEX($J$337:$R$340,MATCH(M$343,$I$337:$I$340,0),MATCH(M$342,$J$336:$R$336,0))</f>
        <v>0</v>
      </c>
      <c r="N378" s="752" cm="1">
        <f t="array" ref="N378">INDEX($H378:$K378,0,MATCH(N$343,$H$343:$K$343,0))*INDEX($J$337:$R$340,MATCH(N$343,$I$337:$I$340,0),MATCH(N$342,$J$336:$R$336,0))</f>
        <v>0</v>
      </c>
      <c r="O378" s="752" cm="1">
        <f t="array" ref="O378">INDEX($H378:$K378,0,MATCH(O$343,$H$343:$K$343,0))*INDEX($J$337:$R$340,MATCH(O$343,$I$337:$I$340,0),MATCH(O$342,$J$336:$R$336,0))</f>
        <v>0</v>
      </c>
      <c r="P378" s="752" cm="1">
        <f t="array" ref="P378">INDEX($H378:$K378,0,MATCH(P$343,$H$343:$K$343,0))*INDEX($J$337:$R$340,MATCH(P$343,$I$337:$I$340,0),MATCH(P$342,$J$336:$R$336,0))</f>
        <v>0</v>
      </c>
      <c r="Q378" s="752" cm="1">
        <f t="array" ref="Q378">INDEX($H378:$K378,0,MATCH(Q$343,$H$343:$K$343,0))*INDEX($J$337:$R$340,MATCH(Q$343,$I$337:$I$340,0),MATCH(Q$342,$J$336:$R$336,0))</f>
        <v>0</v>
      </c>
      <c r="R378" s="752" cm="1">
        <f t="array" ref="R378">INDEX($H378:$K378,0,MATCH(R$343,$H$343:$K$343,0))*INDEX($J$337:$R$340,MATCH(R$343,$I$337:$I$340,0),MATCH(R$342,$J$336:$R$336,0))</f>
        <v>0</v>
      </c>
      <c r="S378" s="752" cm="1">
        <f t="array" ref="S378">INDEX($H378:$K378,0,MATCH(S$343,$H$343:$K$343,0))*INDEX($J$337:$R$340,MATCH(S$343,$I$337:$I$340,0),MATCH(S$342,$J$336:$R$336,0))</f>
        <v>0</v>
      </c>
      <c r="T378" s="752" cm="1">
        <f t="array" ref="T378">INDEX($H378:$K378,0,MATCH(T$343,$H$343:$K$343,0))*INDEX($J$337:$R$340,MATCH(T$343,$I$337:$I$340,0),MATCH(T$342,$J$336:$R$336,0))</f>
        <v>0</v>
      </c>
      <c r="U378" s="752" cm="1">
        <f t="array" ref="U378">INDEX($H378:$K378,0,MATCH(U$343,$H$343:$K$343,0))*INDEX($J$337:$R$340,MATCH(U$343,$I$337:$I$340,0),MATCH(U$342,$J$336:$R$336,0))</f>
        <v>0</v>
      </c>
      <c r="V378" s="752" cm="1">
        <f t="array" ref="V378">INDEX($H378:$K378,0,MATCH(V$343,$H$343:$K$343,0))*INDEX($J$337:$R$340,MATCH(V$343,$I$337:$I$340,0),MATCH(V$342,$J$336:$R$336,0))</f>
        <v>0</v>
      </c>
      <c r="W378" s="752" cm="1">
        <f t="array" ref="W378">INDEX($H378:$K378,0,MATCH(W$343,$H$343:$K$343,0))*INDEX($J$337:$R$340,MATCH(W$343,$I$337:$I$340,0),MATCH(W$342,$J$336:$R$336,0))</f>
        <v>0</v>
      </c>
      <c r="X378" s="752" cm="1">
        <f t="array" ref="X378">INDEX($H378:$K378,0,MATCH(X$343,$H$343:$K$343,0))*INDEX($J$337:$R$340,MATCH(X$343,$I$337:$I$340,0),MATCH(X$342,$J$336:$R$336,0))</f>
        <v>0</v>
      </c>
      <c r="Y378" s="752" cm="1">
        <f t="array" ref="Y378">INDEX($H378:$K378,0,MATCH(Y$343,$H$343:$K$343,0))*INDEX($J$337:$R$340,MATCH(Y$343,$I$337:$I$340,0),MATCH(Y$342,$J$336:$R$336,0))</f>
        <v>0</v>
      </c>
      <c r="Z378" s="752" cm="1">
        <f t="array" ref="Z378">INDEX($H378:$K378,0,MATCH(Z$343,$H$343:$K$343,0))*INDEX($J$337:$R$340,MATCH(Z$343,$I$337:$I$340,0),MATCH(Z$342,$J$336:$R$336,0))</f>
        <v>0</v>
      </c>
      <c r="AA378" s="752" cm="1">
        <f t="array" ref="AA378">INDEX($H378:$K378,0,MATCH(AA$343,$H$343:$K$343,0))*INDEX($J$337:$R$340,MATCH(AA$343,$I$337:$I$340,0),MATCH(AA$342,$J$336:$R$336,0))</f>
        <v>0</v>
      </c>
      <c r="AB378" s="752" cm="1">
        <f t="array" ref="AB378">INDEX($H378:$K378,0,MATCH(AB$343,$H$343:$K$343,0))*INDEX($J$337:$R$340,MATCH(AB$343,$I$337:$I$340,0),MATCH(AB$342,$J$336:$R$336,0))</f>
        <v>0</v>
      </c>
      <c r="AC378" s="752" cm="1">
        <f t="array" ref="AC378">INDEX($H378:$K378,0,MATCH(AC$343,$H$343:$K$343,0))*INDEX($J$337:$R$340,MATCH(AC$343,$I$337:$I$340,0),MATCH(AC$342,$J$336:$R$336,0))</f>
        <v>0</v>
      </c>
      <c r="AD378" s="752" cm="1">
        <f t="array" ref="AD378">INDEX($H378:$K378,0,MATCH(AD$343,$H$343:$K$343,0))*INDEX($J$337:$R$340,MATCH(AD$343,$I$337:$I$340,0),MATCH(AD$342,$J$336:$R$336,0))</f>
        <v>0</v>
      </c>
      <c r="AE378" s="752" cm="1">
        <f t="array" ref="AE378">INDEX($H378:$K378,0,MATCH(AE$343,$H$343:$K$343,0))*INDEX($J$337:$R$340,MATCH(AE$343,$I$337:$I$340,0),MATCH(AE$342,$J$336:$R$336,0))</f>
        <v>0</v>
      </c>
      <c r="AF378" s="752" cm="1">
        <f t="array" ref="AF378">INDEX($H378:$K378,0,MATCH(AF$343,$H$343:$K$343,0))*INDEX($J$337:$R$340,MATCH(AF$343,$I$337:$I$340,0),MATCH(AF$342,$J$336:$R$336,0))</f>
        <v>0</v>
      </c>
      <c r="AG378" s="752" cm="1">
        <f t="array" ref="AG378">INDEX($H378:$K378,0,MATCH(AG$343,$H$343:$K$343,0))*INDEX($J$337:$R$340,MATCH(AG$343,$I$337:$I$340,0),MATCH(AG$342,$J$336:$R$336,0))</f>
        <v>0</v>
      </c>
      <c r="AH378" s="752" cm="1">
        <f t="array" ref="AH378">INDEX($H378:$K378,0,MATCH(AH$343,$H$343:$K$343,0))*INDEX($J$337:$R$340,MATCH(AH$343,$I$337:$I$340,0),MATCH(AH$342,$J$336:$R$336,0))</f>
        <v>0</v>
      </c>
      <c r="AI378" s="752" cm="1">
        <f t="array" ref="AI378">INDEX($H378:$K378,0,MATCH(AI$343,$H$343:$K$343,0))*INDEX($J$337:$R$340,MATCH(AI$343,$I$337:$I$340,0),MATCH(AI$342,$J$336:$R$336,0))</f>
        <v>0</v>
      </c>
      <c r="AJ378" s="752" cm="1">
        <f t="array" ref="AJ378">INDEX($H378:$K378,0,MATCH(AJ$343,$H$343:$K$343,0))*INDEX($J$337:$R$340,MATCH(AJ$343,$I$337:$I$340,0),MATCH(AJ$342,$J$336:$R$336,0))</f>
        <v>0</v>
      </c>
      <c r="AK378" s="752" cm="1">
        <f t="array" ref="AK378">INDEX($H378:$K378,0,MATCH(AK$343,$H$343:$K$343,0))*INDEX($J$337:$R$340,MATCH(AK$343,$I$337:$I$340,0),MATCH(AK$342,$J$336:$R$336,0))</f>
        <v>0</v>
      </c>
      <c r="AL378" s="752" cm="1">
        <f t="array" ref="AL378">INDEX($H378:$K378,0,MATCH(AL$343,$H$343:$K$343,0))*INDEX($J$337:$R$340,MATCH(AL$343,$I$337:$I$340,0),MATCH(AL$342,$J$336:$R$336,0))</f>
        <v>0</v>
      </c>
      <c r="AM378" s="752" cm="1">
        <f t="array" ref="AM378">INDEX($H378:$K378,0,MATCH(AM$343,$H$343:$K$343,0))*INDEX($J$337:$R$340,MATCH(AM$343,$I$337:$I$340,0),MATCH(AM$342,$J$336:$R$336,0))</f>
        <v>0</v>
      </c>
      <c r="AN378" s="752" cm="1">
        <f t="array" ref="AN378">INDEX($H378:$K378,0,MATCH(AN$343,$H$343:$K$343,0))*INDEX($J$337:$R$340,MATCH(AN$343,$I$337:$I$340,0),MATCH(AN$342,$J$336:$R$336,0))</f>
        <v>0</v>
      </c>
      <c r="AO378" s="752" cm="1">
        <f t="array" ref="AO378">INDEX($H378:$K378,0,MATCH(AO$343,$H$343:$K$343,0))*INDEX($J$337:$R$340,MATCH(AO$343,$I$337:$I$340,0),MATCH(AO$342,$J$336:$R$336,0))</f>
        <v>0</v>
      </c>
      <c r="AP378" s="752" cm="1">
        <f t="array" ref="AP378">INDEX($H378:$K378,0,MATCH(AP$343,$H$343:$K$343,0))*INDEX($J$337:$R$340,MATCH(AP$343,$I$337:$I$340,0),MATCH(AP$342,$J$336:$R$336,0))</f>
        <v>0</v>
      </c>
      <c r="AQ378" s="752" cm="1">
        <f t="array" ref="AQ378">INDEX($H378:$K378,0,MATCH(AQ$343,$H$343:$K$343,0))*INDEX($J$337:$R$340,MATCH(AQ$343,$I$337:$I$340,0),MATCH(AQ$342,$J$336:$R$336,0))</f>
        <v>0</v>
      </c>
      <c r="AR378" s="752" cm="1">
        <f t="array" ref="AR378">INDEX($H378:$K378,0,MATCH(AR$343,$H$343:$K$343,0))*INDEX($J$337:$R$340,MATCH(AR$343,$I$337:$I$340,0),MATCH(AR$342,$J$336:$R$336,0))</f>
        <v>0</v>
      </c>
      <c r="AS378" s="752" cm="1">
        <f t="array" ref="AS378">INDEX($H378:$K378,0,MATCH(AS$343,$H$343:$K$343,0))*INDEX($J$337:$R$340,MATCH(AS$343,$I$337:$I$340,0),MATCH(AS$342,$J$336:$R$336,0))</f>
        <v>0</v>
      </c>
      <c r="AT378" s="752" cm="1">
        <f t="array" ref="AT378">INDEX($H378:$K378,0,MATCH(AT$343,$H$343:$K$343,0))*INDEX($J$337:$R$340,MATCH(AT$343,$I$337:$I$340,0),MATCH(AT$342,$J$336:$R$336,0))</f>
        <v>0</v>
      </c>
      <c r="AU378" s="752"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2" cm="1">
        <f t="array" ref="L379">INDEX($H379:$K379,0,MATCH(L$343,$H$343:$K$343,0))*INDEX($J$337:$R$340,MATCH(L$343,$I$337:$I$340,0),MATCH(L$342,$J$336:$R$336,0))</f>
        <v>0</v>
      </c>
      <c r="M379" s="752" cm="1">
        <f t="array" ref="M379">INDEX($H379:$K379,0,MATCH(M$343,$H$343:$K$343,0))*INDEX($J$337:$R$340,MATCH(M$343,$I$337:$I$340,0),MATCH(M$342,$J$336:$R$336,0))</f>
        <v>0</v>
      </c>
      <c r="N379" s="752" cm="1">
        <f t="array" ref="N379">INDEX($H379:$K379,0,MATCH(N$343,$H$343:$K$343,0))*INDEX($J$337:$R$340,MATCH(N$343,$I$337:$I$340,0),MATCH(N$342,$J$336:$R$336,0))</f>
        <v>0</v>
      </c>
      <c r="O379" s="752" cm="1">
        <f t="array" ref="O379">INDEX($H379:$K379,0,MATCH(O$343,$H$343:$K$343,0))*INDEX($J$337:$R$340,MATCH(O$343,$I$337:$I$340,0),MATCH(O$342,$J$336:$R$336,0))</f>
        <v>0</v>
      </c>
      <c r="P379" s="752" cm="1">
        <f t="array" ref="P379">INDEX($H379:$K379,0,MATCH(P$343,$H$343:$K$343,0))*INDEX($J$337:$R$340,MATCH(P$343,$I$337:$I$340,0),MATCH(P$342,$J$336:$R$336,0))</f>
        <v>0</v>
      </c>
      <c r="Q379" s="752" cm="1">
        <f t="array" ref="Q379">INDEX($H379:$K379,0,MATCH(Q$343,$H$343:$K$343,0))*INDEX($J$337:$R$340,MATCH(Q$343,$I$337:$I$340,0),MATCH(Q$342,$J$336:$R$336,0))</f>
        <v>0</v>
      </c>
      <c r="R379" s="752" cm="1">
        <f t="array" ref="R379">INDEX($H379:$K379,0,MATCH(R$343,$H$343:$K$343,0))*INDEX($J$337:$R$340,MATCH(R$343,$I$337:$I$340,0),MATCH(R$342,$J$336:$R$336,0))</f>
        <v>0</v>
      </c>
      <c r="S379" s="752" cm="1">
        <f t="array" ref="S379">INDEX($H379:$K379,0,MATCH(S$343,$H$343:$K$343,0))*INDEX($J$337:$R$340,MATCH(S$343,$I$337:$I$340,0),MATCH(S$342,$J$336:$R$336,0))</f>
        <v>0</v>
      </c>
      <c r="T379" s="752" cm="1">
        <f t="array" ref="T379">INDEX($H379:$K379,0,MATCH(T$343,$H$343:$K$343,0))*INDEX($J$337:$R$340,MATCH(T$343,$I$337:$I$340,0),MATCH(T$342,$J$336:$R$336,0))</f>
        <v>0</v>
      </c>
      <c r="U379" s="752" cm="1">
        <f t="array" ref="U379">INDEX($H379:$K379,0,MATCH(U$343,$H$343:$K$343,0))*INDEX($J$337:$R$340,MATCH(U$343,$I$337:$I$340,0),MATCH(U$342,$J$336:$R$336,0))</f>
        <v>0</v>
      </c>
      <c r="V379" s="752" cm="1">
        <f t="array" ref="V379">INDEX($H379:$K379,0,MATCH(V$343,$H$343:$K$343,0))*INDEX($J$337:$R$340,MATCH(V$343,$I$337:$I$340,0),MATCH(V$342,$J$336:$R$336,0))</f>
        <v>0</v>
      </c>
      <c r="W379" s="752" cm="1">
        <f t="array" ref="W379">INDEX($H379:$K379,0,MATCH(W$343,$H$343:$K$343,0))*INDEX($J$337:$R$340,MATCH(W$343,$I$337:$I$340,0),MATCH(W$342,$J$336:$R$336,0))</f>
        <v>0</v>
      </c>
      <c r="X379" s="752" cm="1">
        <f t="array" ref="X379">INDEX($H379:$K379,0,MATCH(X$343,$H$343:$K$343,0))*INDEX($J$337:$R$340,MATCH(X$343,$I$337:$I$340,0),MATCH(X$342,$J$336:$R$336,0))</f>
        <v>0</v>
      </c>
      <c r="Y379" s="752" cm="1">
        <f t="array" ref="Y379">INDEX($H379:$K379,0,MATCH(Y$343,$H$343:$K$343,0))*INDEX($J$337:$R$340,MATCH(Y$343,$I$337:$I$340,0),MATCH(Y$342,$J$336:$R$336,0))</f>
        <v>0</v>
      </c>
      <c r="Z379" s="752" cm="1">
        <f t="array" ref="Z379">INDEX($H379:$K379,0,MATCH(Z$343,$H$343:$K$343,0))*INDEX($J$337:$R$340,MATCH(Z$343,$I$337:$I$340,0),MATCH(Z$342,$J$336:$R$336,0))</f>
        <v>0</v>
      </c>
      <c r="AA379" s="752" cm="1">
        <f t="array" ref="AA379">INDEX($H379:$K379,0,MATCH(AA$343,$H$343:$K$343,0))*INDEX($J$337:$R$340,MATCH(AA$343,$I$337:$I$340,0),MATCH(AA$342,$J$336:$R$336,0))</f>
        <v>0</v>
      </c>
      <c r="AB379" s="752" cm="1">
        <f t="array" ref="AB379">INDEX($H379:$K379,0,MATCH(AB$343,$H$343:$K$343,0))*INDEX($J$337:$R$340,MATCH(AB$343,$I$337:$I$340,0),MATCH(AB$342,$J$336:$R$336,0))</f>
        <v>0</v>
      </c>
      <c r="AC379" s="752" cm="1">
        <f t="array" ref="AC379">INDEX($H379:$K379,0,MATCH(AC$343,$H$343:$K$343,0))*INDEX($J$337:$R$340,MATCH(AC$343,$I$337:$I$340,0),MATCH(AC$342,$J$336:$R$336,0))</f>
        <v>0</v>
      </c>
      <c r="AD379" s="752" cm="1">
        <f t="array" ref="AD379">INDEX($H379:$K379,0,MATCH(AD$343,$H$343:$K$343,0))*INDEX($J$337:$R$340,MATCH(AD$343,$I$337:$I$340,0),MATCH(AD$342,$J$336:$R$336,0))</f>
        <v>0</v>
      </c>
      <c r="AE379" s="752" cm="1">
        <f t="array" ref="AE379">INDEX($H379:$K379,0,MATCH(AE$343,$H$343:$K$343,0))*INDEX($J$337:$R$340,MATCH(AE$343,$I$337:$I$340,0),MATCH(AE$342,$J$336:$R$336,0))</f>
        <v>0</v>
      </c>
      <c r="AF379" s="752" cm="1">
        <f t="array" ref="AF379">INDEX($H379:$K379,0,MATCH(AF$343,$H$343:$K$343,0))*INDEX($J$337:$R$340,MATCH(AF$343,$I$337:$I$340,0),MATCH(AF$342,$J$336:$R$336,0))</f>
        <v>0</v>
      </c>
      <c r="AG379" s="752" cm="1">
        <f t="array" ref="AG379">INDEX($H379:$K379,0,MATCH(AG$343,$H$343:$K$343,0))*INDEX($J$337:$R$340,MATCH(AG$343,$I$337:$I$340,0),MATCH(AG$342,$J$336:$R$336,0))</f>
        <v>0</v>
      </c>
      <c r="AH379" s="752" cm="1">
        <f t="array" ref="AH379">INDEX($H379:$K379,0,MATCH(AH$343,$H$343:$K$343,0))*INDEX($J$337:$R$340,MATCH(AH$343,$I$337:$I$340,0),MATCH(AH$342,$J$336:$R$336,0))</f>
        <v>0</v>
      </c>
      <c r="AI379" s="752" cm="1">
        <f t="array" ref="AI379">INDEX($H379:$K379,0,MATCH(AI$343,$H$343:$K$343,0))*INDEX($J$337:$R$340,MATCH(AI$343,$I$337:$I$340,0),MATCH(AI$342,$J$336:$R$336,0))</f>
        <v>0</v>
      </c>
      <c r="AJ379" s="752" cm="1">
        <f t="array" ref="AJ379">INDEX($H379:$K379,0,MATCH(AJ$343,$H$343:$K$343,0))*INDEX($J$337:$R$340,MATCH(AJ$343,$I$337:$I$340,0),MATCH(AJ$342,$J$336:$R$336,0))</f>
        <v>0</v>
      </c>
      <c r="AK379" s="752" cm="1">
        <f t="array" ref="AK379">INDEX($H379:$K379,0,MATCH(AK$343,$H$343:$K$343,0))*INDEX($J$337:$R$340,MATCH(AK$343,$I$337:$I$340,0),MATCH(AK$342,$J$336:$R$336,0))</f>
        <v>0</v>
      </c>
      <c r="AL379" s="752" cm="1">
        <f t="array" ref="AL379">INDEX($H379:$K379,0,MATCH(AL$343,$H$343:$K$343,0))*INDEX($J$337:$R$340,MATCH(AL$343,$I$337:$I$340,0),MATCH(AL$342,$J$336:$R$336,0))</f>
        <v>0</v>
      </c>
      <c r="AM379" s="752" cm="1">
        <f t="array" ref="AM379">INDEX($H379:$K379,0,MATCH(AM$343,$H$343:$K$343,0))*INDEX($J$337:$R$340,MATCH(AM$343,$I$337:$I$340,0),MATCH(AM$342,$J$336:$R$336,0))</f>
        <v>0</v>
      </c>
      <c r="AN379" s="752" cm="1">
        <f t="array" ref="AN379">INDEX($H379:$K379,0,MATCH(AN$343,$H$343:$K$343,0))*INDEX($J$337:$R$340,MATCH(AN$343,$I$337:$I$340,0),MATCH(AN$342,$J$336:$R$336,0))</f>
        <v>0</v>
      </c>
      <c r="AO379" s="752" cm="1">
        <f t="array" ref="AO379">INDEX($H379:$K379,0,MATCH(AO$343,$H$343:$K$343,0))*INDEX($J$337:$R$340,MATCH(AO$343,$I$337:$I$340,0),MATCH(AO$342,$J$336:$R$336,0))</f>
        <v>0</v>
      </c>
      <c r="AP379" s="752" cm="1">
        <f t="array" ref="AP379">INDEX($H379:$K379,0,MATCH(AP$343,$H$343:$K$343,0))*INDEX($J$337:$R$340,MATCH(AP$343,$I$337:$I$340,0),MATCH(AP$342,$J$336:$R$336,0))</f>
        <v>0</v>
      </c>
      <c r="AQ379" s="752" cm="1">
        <f t="array" ref="AQ379">INDEX($H379:$K379,0,MATCH(AQ$343,$H$343:$K$343,0))*INDEX($J$337:$R$340,MATCH(AQ$343,$I$337:$I$340,0),MATCH(AQ$342,$J$336:$R$336,0))</f>
        <v>0</v>
      </c>
      <c r="AR379" s="752" cm="1">
        <f t="array" ref="AR379">INDEX($H379:$K379,0,MATCH(AR$343,$H$343:$K$343,0))*INDEX($J$337:$R$340,MATCH(AR$343,$I$337:$I$340,0),MATCH(AR$342,$J$336:$R$336,0))</f>
        <v>0</v>
      </c>
      <c r="AS379" s="752" cm="1">
        <f t="array" ref="AS379">INDEX($H379:$K379,0,MATCH(AS$343,$H$343:$K$343,0))*INDEX($J$337:$R$340,MATCH(AS$343,$I$337:$I$340,0),MATCH(AS$342,$J$336:$R$336,0))</f>
        <v>0</v>
      </c>
      <c r="AT379" s="752" cm="1">
        <f t="array" ref="AT379">INDEX($H379:$K379,0,MATCH(AT$343,$H$343:$K$343,0))*INDEX($J$337:$R$340,MATCH(AT$343,$I$337:$I$340,0),MATCH(AT$342,$J$336:$R$336,0))</f>
        <v>0</v>
      </c>
      <c r="AU379" s="752"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2" cm="1">
        <f t="array" ref="L380">INDEX($H380:$K380,0,MATCH(L$343,$H$343:$K$343,0))*INDEX($J$337:$R$340,MATCH(L$343,$I$337:$I$340,0),MATCH(L$342,$J$336:$R$336,0))</f>
        <v>0</v>
      </c>
      <c r="M380" s="752" cm="1">
        <f t="array" ref="M380">INDEX($H380:$K380,0,MATCH(M$343,$H$343:$K$343,0))*INDEX($J$337:$R$340,MATCH(M$343,$I$337:$I$340,0),MATCH(M$342,$J$336:$R$336,0))</f>
        <v>0</v>
      </c>
      <c r="N380" s="752" cm="1">
        <f t="array" ref="N380">INDEX($H380:$K380,0,MATCH(N$343,$H$343:$K$343,0))*INDEX($J$337:$R$340,MATCH(N$343,$I$337:$I$340,0),MATCH(N$342,$J$336:$R$336,0))</f>
        <v>0</v>
      </c>
      <c r="O380" s="752" cm="1">
        <f t="array" ref="O380">INDEX($H380:$K380,0,MATCH(O$343,$H$343:$K$343,0))*INDEX($J$337:$R$340,MATCH(O$343,$I$337:$I$340,0),MATCH(O$342,$J$336:$R$336,0))</f>
        <v>0</v>
      </c>
      <c r="P380" s="752" cm="1">
        <f t="array" ref="P380">INDEX($H380:$K380,0,MATCH(P$343,$H$343:$K$343,0))*INDEX($J$337:$R$340,MATCH(P$343,$I$337:$I$340,0),MATCH(P$342,$J$336:$R$336,0))</f>
        <v>0</v>
      </c>
      <c r="Q380" s="752" cm="1">
        <f t="array" ref="Q380">INDEX($H380:$K380,0,MATCH(Q$343,$H$343:$K$343,0))*INDEX($J$337:$R$340,MATCH(Q$343,$I$337:$I$340,0),MATCH(Q$342,$J$336:$R$336,0))</f>
        <v>0</v>
      </c>
      <c r="R380" s="752" cm="1">
        <f t="array" ref="R380">INDEX($H380:$K380,0,MATCH(R$343,$H$343:$K$343,0))*INDEX($J$337:$R$340,MATCH(R$343,$I$337:$I$340,0),MATCH(R$342,$J$336:$R$336,0))</f>
        <v>0</v>
      </c>
      <c r="S380" s="752" cm="1">
        <f t="array" ref="S380">INDEX($H380:$K380,0,MATCH(S$343,$H$343:$K$343,0))*INDEX($J$337:$R$340,MATCH(S$343,$I$337:$I$340,0),MATCH(S$342,$J$336:$R$336,0))</f>
        <v>0</v>
      </c>
      <c r="T380" s="752" cm="1">
        <f t="array" ref="T380">INDEX($H380:$K380,0,MATCH(T$343,$H$343:$K$343,0))*INDEX($J$337:$R$340,MATCH(T$343,$I$337:$I$340,0),MATCH(T$342,$J$336:$R$336,0))</f>
        <v>0</v>
      </c>
      <c r="U380" s="752" cm="1">
        <f t="array" ref="U380">INDEX($H380:$K380,0,MATCH(U$343,$H$343:$K$343,0))*INDEX($J$337:$R$340,MATCH(U$343,$I$337:$I$340,0),MATCH(U$342,$J$336:$R$336,0))</f>
        <v>0</v>
      </c>
      <c r="V380" s="752" cm="1">
        <f t="array" ref="V380">INDEX($H380:$K380,0,MATCH(V$343,$H$343:$K$343,0))*INDEX($J$337:$R$340,MATCH(V$343,$I$337:$I$340,0),MATCH(V$342,$J$336:$R$336,0))</f>
        <v>0</v>
      </c>
      <c r="W380" s="752" cm="1">
        <f t="array" ref="W380">INDEX($H380:$K380,0,MATCH(W$343,$H$343:$K$343,0))*INDEX($J$337:$R$340,MATCH(W$343,$I$337:$I$340,0),MATCH(W$342,$J$336:$R$336,0))</f>
        <v>0</v>
      </c>
      <c r="X380" s="752" cm="1">
        <f t="array" ref="X380">INDEX($H380:$K380,0,MATCH(X$343,$H$343:$K$343,0))*INDEX($J$337:$R$340,MATCH(X$343,$I$337:$I$340,0),MATCH(X$342,$J$336:$R$336,0))</f>
        <v>0</v>
      </c>
      <c r="Y380" s="752" cm="1">
        <f t="array" ref="Y380">INDEX($H380:$K380,0,MATCH(Y$343,$H$343:$K$343,0))*INDEX($J$337:$R$340,MATCH(Y$343,$I$337:$I$340,0),MATCH(Y$342,$J$336:$R$336,0))</f>
        <v>0</v>
      </c>
      <c r="Z380" s="752" cm="1">
        <f t="array" ref="Z380">INDEX($H380:$K380,0,MATCH(Z$343,$H$343:$K$343,0))*INDEX($J$337:$R$340,MATCH(Z$343,$I$337:$I$340,0),MATCH(Z$342,$J$336:$R$336,0))</f>
        <v>0</v>
      </c>
      <c r="AA380" s="752" cm="1">
        <f t="array" ref="AA380">INDEX($H380:$K380,0,MATCH(AA$343,$H$343:$K$343,0))*INDEX($J$337:$R$340,MATCH(AA$343,$I$337:$I$340,0),MATCH(AA$342,$J$336:$R$336,0))</f>
        <v>0</v>
      </c>
      <c r="AB380" s="752" cm="1">
        <f t="array" ref="AB380">INDEX($H380:$K380,0,MATCH(AB$343,$H$343:$K$343,0))*INDEX($J$337:$R$340,MATCH(AB$343,$I$337:$I$340,0),MATCH(AB$342,$J$336:$R$336,0))</f>
        <v>0</v>
      </c>
      <c r="AC380" s="752" cm="1">
        <f t="array" ref="AC380">INDEX($H380:$K380,0,MATCH(AC$343,$H$343:$K$343,0))*INDEX($J$337:$R$340,MATCH(AC$343,$I$337:$I$340,0),MATCH(AC$342,$J$336:$R$336,0))</f>
        <v>0</v>
      </c>
      <c r="AD380" s="752" cm="1">
        <f t="array" ref="AD380">INDEX($H380:$K380,0,MATCH(AD$343,$H$343:$K$343,0))*INDEX($J$337:$R$340,MATCH(AD$343,$I$337:$I$340,0),MATCH(AD$342,$J$336:$R$336,0))</f>
        <v>0</v>
      </c>
      <c r="AE380" s="752" cm="1">
        <f t="array" ref="AE380">INDEX($H380:$K380,0,MATCH(AE$343,$H$343:$K$343,0))*INDEX($J$337:$R$340,MATCH(AE$343,$I$337:$I$340,0),MATCH(AE$342,$J$336:$R$336,0))</f>
        <v>0</v>
      </c>
      <c r="AF380" s="752" cm="1">
        <f t="array" ref="AF380">INDEX($H380:$K380,0,MATCH(AF$343,$H$343:$K$343,0))*INDEX($J$337:$R$340,MATCH(AF$343,$I$337:$I$340,0),MATCH(AF$342,$J$336:$R$336,0))</f>
        <v>0</v>
      </c>
      <c r="AG380" s="752" cm="1">
        <f t="array" ref="AG380">INDEX($H380:$K380,0,MATCH(AG$343,$H$343:$K$343,0))*INDEX($J$337:$R$340,MATCH(AG$343,$I$337:$I$340,0),MATCH(AG$342,$J$336:$R$336,0))</f>
        <v>0</v>
      </c>
      <c r="AH380" s="752" cm="1">
        <f t="array" ref="AH380">INDEX($H380:$K380,0,MATCH(AH$343,$H$343:$K$343,0))*INDEX($J$337:$R$340,MATCH(AH$343,$I$337:$I$340,0),MATCH(AH$342,$J$336:$R$336,0))</f>
        <v>0</v>
      </c>
      <c r="AI380" s="752" cm="1">
        <f t="array" ref="AI380">INDEX($H380:$K380,0,MATCH(AI$343,$H$343:$K$343,0))*INDEX($J$337:$R$340,MATCH(AI$343,$I$337:$I$340,0),MATCH(AI$342,$J$336:$R$336,0))</f>
        <v>0</v>
      </c>
      <c r="AJ380" s="752" cm="1">
        <f t="array" ref="AJ380">INDEX($H380:$K380,0,MATCH(AJ$343,$H$343:$K$343,0))*INDEX($J$337:$R$340,MATCH(AJ$343,$I$337:$I$340,0),MATCH(AJ$342,$J$336:$R$336,0))</f>
        <v>0</v>
      </c>
      <c r="AK380" s="752" cm="1">
        <f t="array" ref="AK380">INDEX($H380:$K380,0,MATCH(AK$343,$H$343:$K$343,0))*INDEX($J$337:$R$340,MATCH(AK$343,$I$337:$I$340,0),MATCH(AK$342,$J$336:$R$336,0))</f>
        <v>0</v>
      </c>
      <c r="AL380" s="752" cm="1">
        <f t="array" ref="AL380">INDEX($H380:$K380,0,MATCH(AL$343,$H$343:$K$343,0))*INDEX($J$337:$R$340,MATCH(AL$343,$I$337:$I$340,0),MATCH(AL$342,$J$336:$R$336,0))</f>
        <v>0</v>
      </c>
      <c r="AM380" s="752" cm="1">
        <f t="array" ref="AM380">INDEX($H380:$K380,0,MATCH(AM$343,$H$343:$K$343,0))*INDEX($J$337:$R$340,MATCH(AM$343,$I$337:$I$340,0),MATCH(AM$342,$J$336:$R$336,0))</f>
        <v>0</v>
      </c>
      <c r="AN380" s="752" cm="1">
        <f t="array" ref="AN380">INDEX($H380:$K380,0,MATCH(AN$343,$H$343:$K$343,0))*INDEX($J$337:$R$340,MATCH(AN$343,$I$337:$I$340,0),MATCH(AN$342,$J$336:$R$336,0))</f>
        <v>0</v>
      </c>
      <c r="AO380" s="752" cm="1">
        <f t="array" ref="AO380">INDEX($H380:$K380,0,MATCH(AO$343,$H$343:$K$343,0))*INDEX($J$337:$R$340,MATCH(AO$343,$I$337:$I$340,0),MATCH(AO$342,$J$336:$R$336,0))</f>
        <v>0</v>
      </c>
      <c r="AP380" s="752" cm="1">
        <f t="array" ref="AP380">INDEX($H380:$K380,0,MATCH(AP$343,$H$343:$K$343,0))*INDEX($J$337:$R$340,MATCH(AP$343,$I$337:$I$340,0),MATCH(AP$342,$J$336:$R$336,0))</f>
        <v>0</v>
      </c>
      <c r="AQ380" s="752" cm="1">
        <f t="array" ref="AQ380">INDEX($H380:$K380,0,MATCH(AQ$343,$H$343:$K$343,0))*INDEX($J$337:$R$340,MATCH(AQ$343,$I$337:$I$340,0),MATCH(AQ$342,$J$336:$R$336,0))</f>
        <v>0</v>
      </c>
      <c r="AR380" s="752" cm="1">
        <f t="array" ref="AR380">INDEX($H380:$K380,0,MATCH(AR$343,$H$343:$K$343,0))*INDEX($J$337:$R$340,MATCH(AR$343,$I$337:$I$340,0),MATCH(AR$342,$J$336:$R$336,0))</f>
        <v>0</v>
      </c>
      <c r="AS380" s="752" cm="1">
        <f t="array" ref="AS380">INDEX($H380:$K380,0,MATCH(AS$343,$H$343:$K$343,0))*INDEX($J$337:$R$340,MATCH(AS$343,$I$337:$I$340,0),MATCH(AS$342,$J$336:$R$336,0))</f>
        <v>0</v>
      </c>
      <c r="AT380" s="752" cm="1">
        <f t="array" ref="AT380">INDEX($H380:$K380,0,MATCH(AT$343,$H$343:$K$343,0))*INDEX($J$337:$R$340,MATCH(AT$343,$I$337:$I$340,0),MATCH(AT$342,$J$336:$R$336,0))</f>
        <v>0</v>
      </c>
      <c r="AU380" s="752"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2" cm="1">
        <f t="array" ref="L381">INDEX($H381:$K381,0,MATCH(L$343,$H$343:$K$343,0))*INDEX($J$337:$R$340,MATCH(L$343,$I$337:$I$340,0),MATCH(L$342,$J$336:$R$336,0))</f>
        <v>0</v>
      </c>
      <c r="M381" s="752" cm="1">
        <f t="array" ref="M381">INDEX($H381:$K381,0,MATCH(M$343,$H$343:$K$343,0))*INDEX($J$337:$R$340,MATCH(M$343,$I$337:$I$340,0),MATCH(M$342,$J$336:$R$336,0))</f>
        <v>0</v>
      </c>
      <c r="N381" s="752" cm="1">
        <f t="array" ref="N381">INDEX($H381:$K381,0,MATCH(N$343,$H$343:$K$343,0))*INDEX($J$337:$R$340,MATCH(N$343,$I$337:$I$340,0),MATCH(N$342,$J$336:$R$336,0))</f>
        <v>0</v>
      </c>
      <c r="O381" s="752" cm="1">
        <f t="array" ref="O381">INDEX($H381:$K381,0,MATCH(O$343,$H$343:$K$343,0))*INDEX($J$337:$R$340,MATCH(O$343,$I$337:$I$340,0),MATCH(O$342,$J$336:$R$336,0))</f>
        <v>0</v>
      </c>
      <c r="P381" s="752" cm="1">
        <f t="array" ref="P381">INDEX($H381:$K381,0,MATCH(P$343,$H$343:$K$343,0))*INDEX($J$337:$R$340,MATCH(P$343,$I$337:$I$340,0),MATCH(P$342,$J$336:$R$336,0))</f>
        <v>0</v>
      </c>
      <c r="Q381" s="752" cm="1">
        <f t="array" ref="Q381">INDEX($H381:$K381,0,MATCH(Q$343,$H$343:$K$343,0))*INDEX($J$337:$R$340,MATCH(Q$343,$I$337:$I$340,0),MATCH(Q$342,$J$336:$R$336,0))</f>
        <v>0</v>
      </c>
      <c r="R381" s="752" cm="1">
        <f t="array" ref="R381">INDEX($H381:$K381,0,MATCH(R$343,$H$343:$K$343,0))*INDEX($J$337:$R$340,MATCH(R$343,$I$337:$I$340,0),MATCH(R$342,$J$336:$R$336,0))</f>
        <v>0</v>
      </c>
      <c r="S381" s="752" cm="1">
        <f t="array" ref="S381">INDEX($H381:$K381,0,MATCH(S$343,$H$343:$K$343,0))*INDEX($J$337:$R$340,MATCH(S$343,$I$337:$I$340,0),MATCH(S$342,$J$336:$R$336,0))</f>
        <v>0</v>
      </c>
      <c r="T381" s="752" cm="1">
        <f t="array" ref="T381">INDEX($H381:$K381,0,MATCH(T$343,$H$343:$K$343,0))*INDEX($J$337:$R$340,MATCH(T$343,$I$337:$I$340,0),MATCH(T$342,$J$336:$R$336,0))</f>
        <v>0</v>
      </c>
      <c r="U381" s="752" cm="1">
        <f t="array" ref="U381">INDEX($H381:$K381,0,MATCH(U$343,$H$343:$K$343,0))*INDEX($J$337:$R$340,MATCH(U$343,$I$337:$I$340,0),MATCH(U$342,$J$336:$R$336,0))</f>
        <v>0</v>
      </c>
      <c r="V381" s="752" cm="1">
        <f t="array" ref="V381">INDEX($H381:$K381,0,MATCH(V$343,$H$343:$K$343,0))*INDEX($J$337:$R$340,MATCH(V$343,$I$337:$I$340,0),MATCH(V$342,$J$336:$R$336,0))</f>
        <v>0</v>
      </c>
      <c r="W381" s="752" cm="1">
        <f t="array" ref="W381">INDEX($H381:$K381,0,MATCH(W$343,$H$343:$K$343,0))*INDEX($J$337:$R$340,MATCH(W$343,$I$337:$I$340,0),MATCH(W$342,$J$336:$R$336,0))</f>
        <v>0</v>
      </c>
      <c r="X381" s="752" cm="1">
        <f t="array" ref="X381">INDEX($H381:$K381,0,MATCH(X$343,$H$343:$K$343,0))*INDEX($J$337:$R$340,MATCH(X$343,$I$337:$I$340,0),MATCH(X$342,$J$336:$R$336,0))</f>
        <v>0</v>
      </c>
      <c r="Y381" s="752" cm="1">
        <f t="array" ref="Y381">INDEX($H381:$K381,0,MATCH(Y$343,$H$343:$K$343,0))*INDEX($J$337:$R$340,MATCH(Y$343,$I$337:$I$340,0),MATCH(Y$342,$J$336:$R$336,0))</f>
        <v>0</v>
      </c>
      <c r="Z381" s="752" cm="1">
        <f t="array" ref="Z381">INDEX($H381:$K381,0,MATCH(Z$343,$H$343:$K$343,0))*INDEX($J$337:$R$340,MATCH(Z$343,$I$337:$I$340,0),MATCH(Z$342,$J$336:$R$336,0))</f>
        <v>0</v>
      </c>
      <c r="AA381" s="752" cm="1">
        <f t="array" ref="AA381">INDEX($H381:$K381,0,MATCH(AA$343,$H$343:$K$343,0))*INDEX($J$337:$R$340,MATCH(AA$343,$I$337:$I$340,0),MATCH(AA$342,$J$336:$R$336,0))</f>
        <v>0</v>
      </c>
      <c r="AB381" s="752" cm="1">
        <f t="array" ref="AB381">INDEX($H381:$K381,0,MATCH(AB$343,$H$343:$K$343,0))*INDEX($J$337:$R$340,MATCH(AB$343,$I$337:$I$340,0),MATCH(AB$342,$J$336:$R$336,0))</f>
        <v>0</v>
      </c>
      <c r="AC381" s="752" cm="1">
        <f t="array" ref="AC381">INDEX($H381:$K381,0,MATCH(AC$343,$H$343:$K$343,0))*INDEX($J$337:$R$340,MATCH(AC$343,$I$337:$I$340,0),MATCH(AC$342,$J$336:$R$336,0))</f>
        <v>0</v>
      </c>
      <c r="AD381" s="752" cm="1">
        <f t="array" ref="AD381">INDEX($H381:$K381,0,MATCH(AD$343,$H$343:$K$343,0))*INDEX($J$337:$R$340,MATCH(AD$343,$I$337:$I$340,0),MATCH(AD$342,$J$336:$R$336,0))</f>
        <v>0</v>
      </c>
      <c r="AE381" s="752" cm="1">
        <f t="array" ref="AE381">INDEX($H381:$K381,0,MATCH(AE$343,$H$343:$K$343,0))*INDEX($J$337:$R$340,MATCH(AE$343,$I$337:$I$340,0),MATCH(AE$342,$J$336:$R$336,0))</f>
        <v>0</v>
      </c>
      <c r="AF381" s="752" cm="1">
        <f t="array" ref="AF381">INDEX($H381:$K381,0,MATCH(AF$343,$H$343:$K$343,0))*INDEX($J$337:$R$340,MATCH(AF$343,$I$337:$I$340,0),MATCH(AF$342,$J$336:$R$336,0))</f>
        <v>0</v>
      </c>
      <c r="AG381" s="752" cm="1">
        <f t="array" ref="AG381">INDEX($H381:$K381,0,MATCH(AG$343,$H$343:$K$343,0))*INDEX($J$337:$R$340,MATCH(AG$343,$I$337:$I$340,0),MATCH(AG$342,$J$336:$R$336,0))</f>
        <v>0</v>
      </c>
      <c r="AH381" s="752" cm="1">
        <f t="array" ref="AH381">INDEX($H381:$K381,0,MATCH(AH$343,$H$343:$K$343,0))*INDEX($J$337:$R$340,MATCH(AH$343,$I$337:$I$340,0),MATCH(AH$342,$J$336:$R$336,0))</f>
        <v>0</v>
      </c>
      <c r="AI381" s="752" cm="1">
        <f t="array" ref="AI381">INDEX($H381:$K381,0,MATCH(AI$343,$H$343:$K$343,0))*INDEX($J$337:$R$340,MATCH(AI$343,$I$337:$I$340,0),MATCH(AI$342,$J$336:$R$336,0))</f>
        <v>0</v>
      </c>
      <c r="AJ381" s="752" cm="1">
        <f t="array" ref="AJ381">INDEX($H381:$K381,0,MATCH(AJ$343,$H$343:$K$343,0))*INDEX($J$337:$R$340,MATCH(AJ$343,$I$337:$I$340,0),MATCH(AJ$342,$J$336:$R$336,0))</f>
        <v>0</v>
      </c>
      <c r="AK381" s="752" cm="1">
        <f t="array" ref="AK381">INDEX($H381:$K381,0,MATCH(AK$343,$H$343:$K$343,0))*INDEX($J$337:$R$340,MATCH(AK$343,$I$337:$I$340,0),MATCH(AK$342,$J$336:$R$336,0))</f>
        <v>0</v>
      </c>
      <c r="AL381" s="752" cm="1">
        <f t="array" ref="AL381">INDEX($H381:$K381,0,MATCH(AL$343,$H$343:$K$343,0))*INDEX($J$337:$R$340,MATCH(AL$343,$I$337:$I$340,0),MATCH(AL$342,$J$336:$R$336,0))</f>
        <v>0</v>
      </c>
      <c r="AM381" s="752" cm="1">
        <f t="array" ref="AM381">INDEX($H381:$K381,0,MATCH(AM$343,$H$343:$K$343,0))*INDEX($J$337:$R$340,MATCH(AM$343,$I$337:$I$340,0),MATCH(AM$342,$J$336:$R$336,0))</f>
        <v>0</v>
      </c>
      <c r="AN381" s="752" cm="1">
        <f t="array" ref="AN381">INDEX($H381:$K381,0,MATCH(AN$343,$H$343:$K$343,0))*INDEX($J$337:$R$340,MATCH(AN$343,$I$337:$I$340,0),MATCH(AN$342,$J$336:$R$336,0))</f>
        <v>0</v>
      </c>
      <c r="AO381" s="752" cm="1">
        <f t="array" ref="AO381">INDEX($H381:$K381,0,MATCH(AO$343,$H$343:$K$343,0))*INDEX($J$337:$R$340,MATCH(AO$343,$I$337:$I$340,0),MATCH(AO$342,$J$336:$R$336,0))</f>
        <v>0</v>
      </c>
      <c r="AP381" s="752" cm="1">
        <f t="array" ref="AP381">INDEX($H381:$K381,0,MATCH(AP$343,$H$343:$K$343,0))*INDEX($J$337:$R$340,MATCH(AP$343,$I$337:$I$340,0),MATCH(AP$342,$J$336:$R$336,0))</f>
        <v>0</v>
      </c>
      <c r="AQ381" s="752" cm="1">
        <f t="array" ref="AQ381">INDEX($H381:$K381,0,MATCH(AQ$343,$H$343:$K$343,0))*INDEX($J$337:$R$340,MATCH(AQ$343,$I$337:$I$340,0),MATCH(AQ$342,$J$336:$R$336,0))</f>
        <v>0</v>
      </c>
      <c r="AR381" s="752" cm="1">
        <f t="array" ref="AR381">INDEX($H381:$K381,0,MATCH(AR$343,$H$343:$K$343,0))*INDEX($J$337:$R$340,MATCH(AR$343,$I$337:$I$340,0),MATCH(AR$342,$J$336:$R$336,0))</f>
        <v>0</v>
      </c>
      <c r="AS381" s="752" cm="1">
        <f t="array" ref="AS381">INDEX($H381:$K381,0,MATCH(AS$343,$H$343:$K$343,0))*INDEX($J$337:$R$340,MATCH(AS$343,$I$337:$I$340,0),MATCH(AS$342,$J$336:$R$336,0))</f>
        <v>0</v>
      </c>
      <c r="AT381" s="752" cm="1">
        <f t="array" ref="AT381">INDEX($H381:$K381,0,MATCH(AT$343,$H$343:$K$343,0))*INDEX($J$337:$R$340,MATCH(AT$343,$I$337:$I$340,0),MATCH(AT$342,$J$336:$R$336,0))</f>
        <v>0</v>
      </c>
      <c r="AU381" s="752"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2" cm="1">
        <f t="array" ref="L382">INDEX($H382:$K382,0,MATCH(L$343,$H$343:$K$343,0))*INDEX($J$337:$R$340,MATCH(L$343,$I$337:$I$340,0),MATCH(L$342,$J$336:$R$336,0))</f>
        <v>0</v>
      </c>
      <c r="M382" s="752" cm="1">
        <f t="array" ref="M382">INDEX($H382:$K382,0,MATCH(M$343,$H$343:$K$343,0))*INDEX($J$337:$R$340,MATCH(M$343,$I$337:$I$340,0),MATCH(M$342,$J$336:$R$336,0))</f>
        <v>0</v>
      </c>
      <c r="N382" s="752" cm="1">
        <f t="array" ref="N382">INDEX($H382:$K382,0,MATCH(N$343,$H$343:$K$343,0))*INDEX($J$337:$R$340,MATCH(N$343,$I$337:$I$340,0),MATCH(N$342,$J$336:$R$336,0))</f>
        <v>0</v>
      </c>
      <c r="O382" s="752" cm="1">
        <f t="array" ref="O382">INDEX($H382:$K382,0,MATCH(O$343,$H$343:$K$343,0))*INDEX($J$337:$R$340,MATCH(O$343,$I$337:$I$340,0),MATCH(O$342,$J$336:$R$336,0))</f>
        <v>0</v>
      </c>
      <c r="P382" s="752" cm="1">
        <f t="array" ref="P382">INDEX($H382:$K382,0,MATCH(P$343,$H$343:$K$343,0))*INDEX($J$337:$R$340,MATCH(P$343,$I$337:$I$340,0),MATCH(P$342,$J$336:$R$336,0))</f>
        <v>0</v>
      </c>
      <c r="Q382" s="752" cm="1">
        <f t="array" ref="Q382">INDEX($H382:$K382,0,MATCH(Q$343,$H$343:$K$343,0))*INDEX($J$337:$R$340,MATCH(Q$343,$I$337:$I$340,0),MATCH(Q$342,$J$336:$R$336,0))</f>
        <v>0</v>
      </c>
      <c r="R382" s="752" cm="1">
        <f t="array" ref="R382">INDEX($H382:$K382,0,MATCH(R$343,$H$343:$K$343,0))*INDEX($J$337:$R$340,MATCH(R$343,$I$337:$I$340,0),MATCH(R$342,$J$336:$R$336,0))</f>
        <v>0</v>
      </c>
      <c r="S382" s="752" cm="1">
        <f t="array" ref="S382">INDEX($H382:$K382,0,MATCH(S$343,$H$343:$K$343,0))*INDEX($J$337:$R$340,MATCH(S$343,$I$337:$I$340,0),MATCH(S$342,$J$336:$R$336,0))</f>
        <v>0</v>
      </c>
      <c r="T382" s="752" cm="1">
        <f t="array" ref="T382">INDEX($H382:$K382,0,MATCH(T$343,$H$343:$K$343,0))*INDEX($J$337:$R$340,MATCH(T$343,$I$337:$I$340,0),MATCH(T$342,$J$336:$R$336,0))</f>
        <v>0</v>
      </c>
      <c r="U382" s="752" cm="1">
        <f t="array" ref="U382">INDEX($H382:$K382,0,MATCH(U$343,$H$343:$K$343,0))*INDEX($J$337:$R$340,MATCH(U$343,$I$337:$I$340,0),MATCH(U$342,$J$336:$R$336,0))</f>
        <v>0</v>
      </c>
      <c r="V382" s="752" cm="1">
        <f t="array" ref="V382">INDEX($H382:$K382,0,MATCH(V$343,$H$343:$K$343,0))*INDEX($J$337:$R$340,MATCH(V$343,$I$337:$I$340,0),MATCH(V$342,$J$336:$R$336,0))</f>
        <v>0</v>
      </c>
      <c r="W382" s="752" cm="1">
        <f t="array" ref="W382">INDEX($H382:$K382,0,MATCH(W$343,$H$343:$K$343,0))*INDEX($J$337:$R$340,MATCH(W$343,$I$337:$I$340,0),MATCH(W$342,$J$336:$R$336,0))</f>
        <v>0</v>
      </c>
      <c r="X382" s="752" cm="1">
        <f t="array" ref="X382">INDEX($H382:$K382,0,MATCH(X$343,$H$343:$K$343,0))*INDEX($J$337:$R$340,MATCH(X$343,$I$337:$I$340,0),MATCH(X$342,$J$336:$R$336,0))</f>
        <v>0</v>
      </c>
      <c r="Y382" s="752" cm="1">
        <f t="array" ref="Y382">INDEX($H382:$K382,0,MATCH(Y$343,$H$343:$K$343,0))*INDEX($J$337:$R$340,MATCH(Y$343,$I$337:$I$340,0),MATCH(Y$342,$J$336:$R$336,0))</f>
        <v>0</v>
      </c>
      <c r="Z382" s="752" cm="1">
        <f t="array" ref="Z382">INDEX($H382:$K382,0,MATCH(Z$343,$H$343:$K$343,0))*INDEX($J$337:$R$340,MATCH(Z$343,$I$337:$I$340,0),MATCH(Z$342,$J$336:$R$336,0))</f>
        <v>0</v>
      </c>
      <c r="AA382" s="752" cm="1">
        <f t="array" ref="AA382">INDEX($H382:$K382,0,MATCH(AA$343,$H$343:$K$343,0))*INDEX($J$337:$R$340,MATCH(AA$343,$I$337:$I$340,0),MATCH(AA$342,$J$336:$R$336,0))</f>
        <v>0</v>
      </c>
      <c r="AB382" s="752" cm="1">
        <f t="array" ref="AB382">INDEX($H382:$K382,0,MATCH(AB$343,$H$343:$K$343,0))*INDEX($J$337:$R$340,MATCH(AB$343,$I$337:$I$340,0),MATCH(AB$342,$J$336:$R$336,0))</f>
        <v>0</v>
      </c>
      <c r="AC382" s="752" cm="1">
        <f t="array" ref="AC382">INDEX($H382:$K382,0,MATCH(AC$343,$H$343:$K$343,0))*INDEX($J$337:$R$340,MATCH(AC$343,$I$337:$I$340,0),MATCH(AC$342,$J$336:$R$336,0))</f>
        <v>0</v>
      </c>
      <c r="AD382" s="752" cm="1">
        <f t="array" ref="AD382">INDEX($H382:$K382,0,MATCH(AD$343,$H$343:$K$343,0))*INDEX($J$337:$R$340,MATCH(AD$343,$I$337:$I$340,0),MATCH(AD$342,$J$336:$R$336,0))</f>
        <v>0</v>
      </c>
      <c r="AE382" s="752" cm="1">
        <f t="array" ref="AE382">INDEX($H382:$K382,0,MATCH(AE$343,$H$343:$K$343,0))*INDEX($J$337:$R$340,MATCH(AE$343,$I$337:$I$340,0),MATCH(AE$342,$J$336:$R$336,0))</f>
        <v>0</v>
      </c>
      <c r="AF382" s="752" cm="1">
        <f t="array" ref="AF382">INDEX($H382:$K382,0,MATCH(AF$343,$H$343:$K$343,0))*INDEX($J$337:$R$340,MATCH(AF$343,$I$337:$I$340,0),MATCH(AF$342,$J$336:$R$336,0))</f>
        <v>0</v>
      </c>
      <c r="AG382" s="752" cm="1">
        <f t="array" ref="AG382">INDEX($H382:$K382,0,MATCH(AG$343,$H$343:$K$343,0))*INDEX($J$337:$R$340,MATCH(AG$343,$I$337:$I$340,0),MATCH(AG$342,$J$336:$R$336,0))</f>
        <v>0</v>
      </c>
      <c r="AH382" s="752" cm="1">
        <f t="array" ref="AH382">INDEX($H382:$K382,0,MATCH(AH$343,$H$343:$K$343,0))*INDEX($J$337:$R$340,MATCH(AH$343,$I$337:$I$340,0),MATCH(AH$342,$J$336:$R$336,0))</f>
        <v>0</v>
      </c>
      <c r="AI382" s="752" cm="1">
        <f t="array" ref="AI382">INDEX($H382:$K382,0,MATCH(AI$343,$H$343:$K$343,0))*INDEX($J$337:$R$340,MATCH(AI$343,$I$337:$I$340,0),MATCH(AI$342,$J$336:$R$336,0))</f>
        <v>0</v>
      </c>
      <c r="AJ382" s="752" cm="1">
        <f t="array" ref="AJ382">INDEX($H382:$K382,0,MATCH(AJ$343,$H$343:$K$343,0))*INDEX($J$337:$R$340,MATCH(AJ$343,$I$337:$I$340,0),MATCH(AJ$342,$J$336:$R$336,0))</f>
        <v>0</v>
      </c>
      <c r="AK382" s="752" cm="1">
        <f t="array" ref="AK382">INDEX($H382:$K382,0,MATCH(AK$343,$H$343:$K$343,0))*INDEX($J$337:$R$340,MATCH(AK$343,$I$337:$I$340,0),MATCH(AK$342,$J$336:$R$336,0))</f>
        <v>0</v>
      </c>
      <c r="AL382" s="752" cm="1">
        <f t="array" ref="AL382">INDEX($H382:$K382,0,MATCH(AL$343,$H$343:$K$343,0))*INDEX($J$337:$R$340,MATCH(AL$343,$I$337:$I$340,0),MATCH(AL$342,$J$336:$R$336,0))</f>
        <v>0</v>
      </c>
      <c r="AM382" s="752" cm="1">
        <f t="array" ref="AM382">INDEX($H382:$K382,0,MATCH(AM$343,$H$343:$K$343,0))*INDEX($J$337:$R$340,MATCH(AM$343,$I$337:$I$340,0),MATCH(AM$342,$J$336:$R$336,0))</f>
        <v>0</v>
      </c>
      <c r="AN382" s="752" cm="1">
        <f t="array" ref="AN382">INDEX($H382:$K382,0,MATCH(AN$343,$H$343:$K$343,0))*INDEX($J$337:$R$340,MATCH(AN$343,$I$337:$I$340,0),MATCH(AN$342,$J$336:$R$336,0))</f>
        <v>0</v>
      </c>
      <c r="AO382" s="752" cm="1">
        <f t="array" ref="AO382">INDEX($H382:$K382,0,MATCH(AO$343,$H$343:$K$343,0))*INDEX($J$337:$R$340,MATCH(AO$343,$I$337:$I$340,0),MATCH(AO$342,$J$336:$R$336,0))</f>
        <v>0</v>
      </c>
      <c r="AP382" s="752" cm="1">
        <f t="array" ref="AP382">INDEX($H382:$K382,0,MATCH(AP$343,$H$343:$K$343,0))*INDEX($J$337:$R$340,MATCH(AP$343,$I$337:$I$340,0),MATCH(AP$342,$J$336:$R$336,0))</f>
        <v>0</v>
      </c>
      <c r="AQ382" s="752" cm="1">
        <f t="array" ref="AQ382">INDEX($H382:$K382,0,MATCH(AQ$343,$H$343:$K$343,0))*INDEX($J$337:$R$340,MATCH(AQ$343,$I$337:$I$340,0),MATCH(AQ$342,$J$336:$R$336,0))</f>
        <v>0</v>
      </c>
      <c r="AR382" s="752" cm="1">
        <f t="array" ref="AR382">INDEX($H382:$K382,0,MATCH(AR$343,$H$343:$K$343,0))*INDEX($J$337:$R$340,MATCH(AR$343,$I$337:$I$340,0),MATCH(AR$342,$J$336:$R$336,0))</f>
        <v>0</v>
      </c>
      <c r="AS382" s="752" cm="1">
        <f t="array" ref="AS382">INDEX($H382:$K382,0,MATCH(AS$343,$H$343:$K$343,0))*INDEX($J$337:$R$340,MATCH(AS$343,$I$337:$I$340,0),MATCH(AS$342,$J$336:$R$336,0))</f>
        <v>0</v>
      </c>
      <c r="AT382" s="752" cm="1">
        <f t="array" ref="AT382">INDEX($H382:$K382,0,MATCH(AT$343,$H$343:$K$343,0))*INDEX($J$337:$R$340,MATCH(AT$343,$I$337:$I$340,0),MATCH(AT$342,$J$336:$R$336,0))</f>
        <v>0</v>
      </c>
      <c r="AU382" s="752"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2" cm="1">
        <f t="array" ref="L383">INDEX($H383:$K383,0,MATCH(L$343,$H$343:$K$343,0))*INDEX($J$337:$R$340,MATCH(L$343,$I$337:$I$340,0),MATCH(L$342,$J$336:$R$336,0))</f>
        <v>0</v>
      </c>
      <c r="M383" s="752" cm="1">
        <f t="array" ref="M383">INDEX($H383:$K383,0,MATCH(M$343,$H$343:$K$343,0))*INDEX($J$337:$R$340,MATCH(M$343,$I$337:$I$340,0),MATCH(M$342,$J$336:$R$336,0))</f>
        <v>0</v>
      </c>
      <c r="N383" s="752" cm="1">
        <f t="array" ref="N383">INDEX($H383:$K383,0,MATCH(N$343,$H$343:$K$343,0))*INDEX($J$337:$R$340,MATCH(N$343,$I$337:$I$340,0),MATCH(N$342,$J$336:$R$336,0))</f>
        <v>0</v>
      </c>
      <c r="O383" s="752" cm="1">
        <f t="array" ref="O383">INDEX($H383:$K383,0,MATCH(O$343,$H$343:$K$343,0))*INDEX($J$337:$R$340,MATCH(O$343,$I$337:$I$340,0),MATCH(O$342,$J$336:$R$336,0))</f>
        <v>0</v>
      </c>
      <c r="P383" s="752" cm="1">
        <f t="array" ref="P383">INDEX($H383:$K383,0,MATCH(P$343,$H$343:$K$343,0))*INDEX($J$337:$R$340,MATCH(P$343,$I$337:$I$340,0),MATCH(P$342,$J$336:$R$336,0))</f>
        <v>0</v>
      </c>
      <c r="Q383" s="752" cm="1">
        <f t="array" ref="Q383">INDEX($H383:$K383,0,MATCH(Q$343,$H$343:$K$343,0))*INDEX($J$337:$R$340,MATCH(Q$343,$I$337:$I$340,0),MATCH(Q$342,$J$336:$R$336,0))</f>
        <v>0</v>
      </c>
      <c r="R383" s="752" cm="1">
        <f t="array" ref="R383">INDEX($H383:$K383,0,MATCH(R$343,$H$343:$K$343,0))*INDEX($J$337:$R$340,MATCH(R$343,$I$337:$I$340,0),MATCH(R$342,$J$336:$R$336,0))</f>
        <v>0</v>
      </c>
      <c r="S383" s="752" cm="1">
        <f t="array" ref="S383">INDEX($H383:$K383,0,MATCH(S$343,$H$343:$K$343,0))*INDEX($J$337:$R$340,MATCH(S$343,$I$337:$I$340,0),MATCH(S$342,$J$336:$R$336,0))</f>
        <v>0</v>
      </c>
      <c r="T383" s="752" cm="1">
        <f t="array" ref="T383">INDEX($H383:$K383,0,MATCH(T$343,$H$343:$K$343,0))*INDEX($J$337:$R$340,MATCH(T$343,$I$337:$I$340,0),MATCH(T$342,$J$336:$R$336,0))</f>
        <v>0</v>
      </c>
      <c r="U383" s="752" cm="1">
        <f t="array" ref="U383">INDEX($H383:$K383,0,MATCH(U$343,$H$343:$K$343,0))*INDEX($J$337:$R$340,MATCH(U$343,$I$337:$I$340,0),MATCH(U$342,$J$336:$R$336,0))</f>
        <v>0</v>
      </c>
      <c r="V383" s="752" cm="1">
        <f t="array" ref="V383">INDEX($H383:$K383,0,MATCH(V$343,$H$343:$K$343,0))*INDEX($J$337:$R$340,MATCH(V$343,$I$337:$I$340,0),MATCH(V$342,$J$336:$R$336,0))</f>
        <v>0</v>
      </c>
      <c r="W383" s="752" cm="1">
        <f t="array" ref="W383">INDEX($H383:$K383,0,MATCH(W$343,$H$343:$K$343,0))*INDEX($J$337:$R$340,MATCH(W$343,$I$337:$I$340,0),MATCH(W$342,$J$336:$R$336,0))</f>
        <v>0</v>
      </c>
      <c r="X383" s="752" cm="1">
        <f t="array" ref="X383">INDEX($H383:$K383,0,MATCH(X$343,$H$343:$K$343,0))*INDEX($J$337:$R$340,MATCH(X$343,$I$337:$I$340,0),MATCH(X$342,$J$336:$R$336,0))</f>
        <v>0</v>
      </c>
      <c r="Y383" s="752" cm="1">
        <f t="array" ref="Y383">INDEX($H383:$K383,0,MATCH(Y$343,$H$343:$K$343,0))*INDEX($J$337:$R$340,MATCH(Y$343,$I$337:$I$340,0),MATCH(Y$342,$J$336:$R$336,0))</f>
        <v>0</v>
      </c>
      <c r="Z383" s="752" cm="1">
        <f t="array" ref="Z383">INDEX($H383:$K383,0,MATCH(Z$343,$H$343:$K$343,0))*INDEX($J$337:$R$340,MATCH(Z$343,$I$337:$I$340,0),MATCH(Z$342,$J$336:$R$336,0))</f>
        <v>0</v>
      </c>
      <c r="AA383" s="752" cm="1">
        <f t="array" ref="AA383">INDEX($H383:$K383,0,MATCH(AA$343,$H$343:$K$343,0))*INDEX($J$337:$R$340,MATCH(AA$343,$I$337:$I$340,0),MATCH(AA$342,$J$336:$R$336,0))</f>
        <v>0</v>
      </c>
      <c r="AB383" s="752" cm="1">
        <f t="array" ref="AB383">INDEX($H383:$K383,0,MATCH(AB$343,$H$343:$K$343,0))*INDEX($J$337:$R$340,MATCH(AB$343,$I$337:$I$340,0),MATCH(AB$342,$J$336:$R$336,0))</f>
        <v>0</v>
      </c>
      <c r="AC383" s="752" cm="1">
        <f t="array" ref="AC383">INDEX($H383:$K383,0,MATCH(AC$343,$H$343:$K$343,0))*INDEX($J$337:$R$340,MATCH(AC$343,$I$337:$I$340,0),MATCH(AC$342,$J$336:$R$336,0))</f>
        <v>0</v>
      </c>
      <c r="AD383" s="752" cm="1">
        <f t="array" ref="AD383">INDEX($H383:$K383,0,MATCH(AD$343,$H$343:$K$343,0))*INDEX($J$337:$R$340,MATCH(AD$343,$I$337:$I$340,0),MATCH(AD$342,$J$336:$R$336,0))</f>
        <v>0</v>
      </c>
      <c r="AE383" s="752" cm="1">
        <f t="array" ref="AE383">INDEX($H383:$K383,0,MATCH(AE$343,$H$343:$K$343,0))*INDEX($J$337:$R$340,MATCH(AE$343,$I$337:$I$340,0),MATCH(AE$342,$J$336:$R$336,0))</f>
        <v>0</v>
      </c>
      <c r="AF383" s="752" cm="1">
        <f t="array" ref="AF383">INDEX($H383:$K383,0,MATCH(AF$343,$H$343:$K$343,0))*INDEX($J$337:$R$340,MATCH(AF$343,$I$337:$I$340,0),MATCH(AF$342,$J$336:$R$336,0))</f>
        <v>0</v>
      </c>
      <c r="AG383" s="752" cm="1">
        <f t="array" ref="AG383">INDEX($H383:$K383,0,MATCH(AG$343,$H$343:$K$343,0))*INDEX($J$337:$R$340,MATCH(AG$343,$I$337:$I$340,0),MATCH(AG$342,$J$336:$R$336,0))</f>
        <v>0</v>
      </c>
      <c r="AH383" s="752" cm="1">
        <f t="array" ref="AH383">INDEX($H383:$K383,0,MATCH(AH$343,$H$343:$K$343,0))*INDEX($J$337:$R$340,MATCH(AH$343,$I$337:$I$340,0),MATCH(AH$342,$J$336:$R$336,0))</f>
        <v>0</v>
      </c>
      <c r="AI383" s="752" cm="1">
        <f t="array" ref="AI383">INDEX($H383:$K383,0,MATCH(AI$343,$H$343:$K$343,0))*INDEX($J$337:$R$340,MATCH(AI$343,$I$337:$I$340,0),MATCH(AI$342,$J$336:$R$336,0))</f>
        <v>0</v>
      </c>
      <c r="AJ383" s="752" cm="1">
        <f t="array" ref="AJ383">INDEX($H383:$K383,0,MATCH(AJ$343,$H$343:$K$343,0))*INDEX($J$337:$R$340,MATCH(AJ$343,$I$337:$I$340,0),MATCH(AJ$342,$J$336:$R$336,0))</f>
        <v>0</v>
      </c>
      <c r="AK383" s="752" cm="1">
        <f t="array" ref="AK383">INDEX($H383:$K383,0,MATCH(AK$343,$H$343:$K$343,0))*INDEX($J$337:$R$340,MATCH(AK$343,$I$337:$I$340,0),MATCH(AK$342,$J$336:$R$336,0))</f>
        <v>0</v>
      </c>
      <c r="AL383" s="752" cm="1">
        <f t="array" ref="AL383">INDEX($H383:$K383,0,MATCH(AL$343,$H$343:$K$343,0))*INDEX($J$337:$R$340,MATCH(AL$343,$I$337:$I$340,0),MATCH(AL$342,$J$336:$R$336,0))</f>
        <v>0</v>
      </c>
      <c r="AM383" s="752" cm="1">
        <f t="array" ref="AM383">INDEX($H383:$K383,0,MATCH(AM$343,$H$343:$K$343,0))*INDEX($J$337:$R$340,MATCH(AM$343,$I$337:$I$340,0),MATCH(AM$342,$J$336:$R$336,0))</f>
        <v>0</v>
      </c>
      <c r="AN383" s="752" cm="1">
        <f t="array" ref="AN383">INDEX($H383:$K383,0,MATCH(AN$343,$H$343:$K$343,0))*INDEX($J$337:$R$340,MATCH(AN$343,$I$337:$I$340,0),MATCH(AN$342,$J$336:$R$336,0))</f>
        <v>0</v>
      </c>
      <c r="AO383" s="752" cm="1">
        <f t="array" ref="AO383">INDEX($H383:$K383,0,MATCH(AO$343,$H$343:$K$343,0))*INDEX($J$337:$R$340,MATCH(AO$343,$I$337:$I$340,0),MATCH(AO$342,$J$336:$R$336,0))</f>
        <v>0</v>
      </c>
      <c r="AP383" s="752" cm="1">
        <f t="array" ref="AP383">INDEX($H383:$K383,0,MATCH(AP$343,$H$343:$K$343,0))*INDEX($J$337:$R$340,MATCH(AP$343,$I$337:$I$340,0),MATCH(AP$342,$J$336:$R$336,0))</f>
        <v>0</v>
      </c>
      <c r="AQ383" s="752" cm="1">
        <f t="array" ref="AQ383">INDEX($H383:$K383,0,MATCH(AQ$343,$H$343:$K$343,0))*INDEX($J$337:$R$340,MATCH(AQ$343,$I$337:$I$340,0),MATCH(AQ$342,$J$336:$R$336,0))</f>
        <v>0</v>
      </c>
      <c r="AR383" s="752" cm="1">
        <f t="array" ref="AR383">INDEX($H383:$K383,0,MATCH(AR$343,$H$343:$K$343,0))*INDEX($J$337:$R$340,MATCH(AR$343,$I$337:$I$340,0),MATCH(AR$342,$J$336:$R$336,0))</f>
        <v>0</v>
      </c>
      <c r="AS383" s="752" cm="1">
        <f t="array" ref="AS383">INDEX($H383:$K383,0,MATCH(AS$343,$H$343:$K$343,0))*INDEX($J$337:$R$340,MATCH(AS$343,$I$337:$I$340,0),MATCH(AS$342,$J$336:$R$336,0))</f>
        <v>0</v>
      </c>
      <c r="AT383" s="752" cm="1">
        <f t="array" ref="AT383">INDEX($H383:$K383,0,MATCH(AT$343,$H$343:$K$343,0))*INDEX($J$337:$R$340,MATCH(AT$343,$I$337:$I$340,0),MATCH(AT$342,$J$336:$R$336,0))</f>
        <v>0</v>
      </c>
      <c r="AU383" s="752"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2" cm="1">
        <f t="array" ref="L384">INDEX($H384:$K384,0,MATCH(L$343,$H$343:$K$343,0))*INDEX($J$337:$R$340,MATCH(L$343,$I$337:$I$340,0),MATCH(L$342,$J$336:$R$336,0))</f>
        <v>0</v>
      </c>
      <c r="M384" s="752" cm="1">
        <f t="array" ref="M384">INDEX($H384:$K384,0,MATCH(M$343,$H$343:$K$343,0))*INDEX($J$337:$R$340,MATCH(M$343,$I$337:$I$340,0),MATCH(M$342,$J$336:$R$336,0))</f>
        <v>0</v>
      </c>
      <c r="N384" s="752" cm="1">
        <f t="array" ref="N384">INDEX($H384:$K384,0,MATCH(N$343,$H$343:$K$343,0))*INDEX($J$337:$R$340,MATCH(N$343,$I$337:$I$340,0),MATCH(N$342,$J$336:$R$336,0))</f>
        <v>0</v>
      </c>
      <c r="O384" s="752" cm="1">
        <f t="array" ref="O384">INDEX($H384:$K384,0,MATCH(O$343,$H$343:$K$343,0))*INDEX($J$337:$R$340,MATCH(O$343,$I$337:$I$340,0),MATCH(O$342,$J$336:$R$336,0))</f>
        <v>0</v>
      </c>
      <c r="P384" s="752" cm="1">
        <f t="array" ref="P384">INDEX($H384:$K384,0,MATCH(P$343,$H$343:$K$343,0))*INDEX($J$337:$R$340,MATCH(P$343,$I$337:$I$340,0),MATCH(P$342,$J$336:$R$336,0))</f>
        <v>0</v>
      </c>
      <c r="Q384" s="752" cm="1">
        <f t="array" ref="Q384">INDEX($H384:$K384,0,MATCH(Q$343,$H$343:$K$343,0))*INDEX($J$337:$R$340,MATCH(Q$343,$I$337:$I$340,0),MATCH(Q$342,$J$336:$R$336,0))</f>
        <v>0</v>
      </c>
      <c r="R384" s="752" cm="1">
        <f t="array" ref="R384">INDEX($H384:$K384,0,MATCH(R$343,$H$343:$K$343,0))*INDEX($J$337:$R$340,MATCH(R$343,$I$337:$I$340,0),MATCH(R$342,$J$336:$R$336,0))</f>
        <v>0</v>
      </c>
      <c r="S384" s="752" cm="1">
        <f t="array" ref="S384">INDEX($H384:$K384,0,MATCH(S$343,$H$343:$K$343,0))*INDEX($J$337:$R$340,MATCH(S$343,$I$337:$I$340,0),MATCH(S$342,$J$336:$R$336,0))</f>
        <v>0</v>
      </c>
      <c r="T384" s="752" cm="1">
        <f t="array" ref="T384">INDEX($H384:$K384,0,MATCH(T$343,$H$343:$K$343,0))*INDEX($J$337:$R$340,MATCH(T$343,$I$337:$I$340,0),MATCH(T$342,$J$336:$R$336,0))</f>
        <v>0</v>
      </c>
      <c r="U384" s="752" cm="1">
        <f t="array" ref="U384">INDEX($H384:$K384,0,MATCH(U$343,$H$343:$K$343,0))*INDEX($J$337:$R$340,MATCH(U$343,$I$337:$I$340,0),MATCH(U$342,$J$336:$R$336,0))</f>
        <v>0</v>
      </c>
      <c r="V384" s="752" cm="1">
        <f t="array" ref="V384">INDEX($H384:$K384,0,MATCH(V$343,$H$343:$K$343,0))*INDEX($J$337:$R$340,MATCH(V$343,$I$337:$I$340,0),MATCH(V$342,$J$336:$R$336,0))</f>
        <v>0</v>
      </c>
      <c r="W384" s="752" cm="1">
        <f t="array" ref="W384">INDEX($H384:$K384,0,MATCH(W$343,$H$343:$K$343,0))*INDEX($J$337:$R$340,MATCH(W$343,$I$337:$I$340,0),MATCH(W$342,$J$336:$R$336,0))</f>
        <v>0</v>
      </c>
      <c r="X384" s="752" cm="1">
        <f t="array" ref="X384">INDEX($H384:$K384,0,MATCH(X$343,$H$343:$K$343,0))*INDEX($J$337:$R$340,MATCH(X$343,$I$337:$I$340,0),MATCH(X$342,$J$336:$R$336,0))</f>
        <v>0</v>
      </c>
      <c r="Y384" s="752" cm="1">
        <f t="array" ref="Y384">INDEX($H384:$K384,0,MATCH(Y$343,$H$343:$K$343,0))*INDEX($J$337:$R$340,MATCH(Y$343,$I$337:$I$340,0),MATCH(Y$342,$J$336:$R$336,0))</f>
        <v>0</v>
      </c>
      <c r="Z384" s="752" cm="1">
        <f t="array" ref="Z384">INDEX($H384:$K384,0,MATCH(Z$343,$H$343:$K$343,0))*INDEX($J$337:$R$340,MATCH(Z$343,$I$337:$I$340,0),MATCH(Z$342,$J$336:$R$336,0))</f>
        <v>0</v>
      </c>
      <c r="AA384" s="752" cm="1">
        <f t="array" ref="AA384">INDEX($H384:$K384,0,MATCH(AA$343,$H$343:$K$343,0))*INDEX($J$337:$R$340,MATCH(AA$343,$I$337:$I$340,0),MATCH(AA$342,$J$336:$R$336,0))</f>
        <v>0</v>
      </c>
      <c r="AB384" s="752" cm="1">
        <f t="array" ref="AB384">INDEX($H384:$K384,0,MATCH(AB$343,$H$343:$K$343,0))*INDEX($J$337:$R$340,MATCH(AB$343,$I$337:$I$340,0),MATCH(AB$342,$J$336:$R$336,0))</f>
        <v>0</v>
      </c>
      <c r="AC384" s="752" cm="1">
        <f t="array" ref="AC384">INDEX($H384:$K384,0,MATCH(AC$343,$H$343:$K$343,0))*INDEX($J$337:$R$340,MATCH(AC$343,$I$337:$I$340,0),MATCH(AC$342,$J$336:$R$336,0))</f>
        <v>0</v>
      </c>
      <c r="AD384" s="752" cm="1">
        <f t="array" ref="AD384">INDEX($H384:$K384,0,MATCH(AD$343,$H$343:$K$343,0))*INDEX($J$337:$R$340,MATCH(AD$343,$I$337:$I$340,0),MATCH(AD$342,$J$336:$R$336,0))</f>
        <v>0</v>
      </c>
      <c r="AE384" s="752" cm="1">
        <f t="array" ref="AE384">INDEX($H384:$K384,0,MATCH(AE$343,$H$343:$K$343,0))*INDEX($J$337:$R$340,MATCH(AE$343,$I$337:$I$340,0),MATCH(AE$342,$J$336:$R$336,0))</f>
        <v>0</v>
      </c>
      <c r="AF384" s="752" cm="1">
        <f t="array" ref="AF384">INDEX($H384:$K384,0,MATCH(AF$343,$H$343:$K$343,0))*INDEX($J$337:$R$340,MATCH(AF$343,$I$337:$I$340,0),MATCH(AF$342,$J$336:$R$336,0))</f>
        <v>0</v>
      </c>
      <c r="AG384" s="752" cm="1">
        <f t="array" ref="AG384">INDEX($H384:$K384,0,MATCH(AG$343,$H$343:$K$343,0))*INDEX($J$337:$R$340,MATCH(AG$343,$I$337:$I$340,0),MATCH(AG$342,$J$336:$R$336,0))</f>
        <v>0</v>
      </c>
      <c r="AH384" s="752" cm="1">
        <f t="array" ref="AH384">INDEX($H384:$K384,0,MATCH(AH$343,$H$343:$K$343,0))*INDEX($J$337:$R$340,MATCH(AH$343,$I$337:$I$340,0),MATCH(AH$342,$J$336:$R$336,0))</f>
        <v>0</v>
      </c>
      <c r="AI384" s="752" cm="1">
        <f t="array" ref="AI384">INDEX($H384:$K384,0,MATCH(AI$343,$H$343:$K$343,0))*INDEX($J$337:$R$340,MATCH(AI$343,$I$337:$I$340,0),MATCH(AI$342,$J$336:$R$336,0))</f>
        <v>0</v>
      </c>
      <c r="AJ384" s="752" cm="1">
        <f t="array" ref="AJ384">INDEX($H384:$K384,0,MATCH(AJ$343,$H$343:$K$343,0))*INDEX($J$337:$R$340,MATCH(AJ$343,$I$337:$I$340,0),MATCH(AJ$342,$J$336:$R$336,0))</f>
        <v>0</v>
      </c>
      <c r="AK384" s="752" cm="1">
        <f t="array" ref="AK384">INDEX($H384:$K384,0,MATCH(AK$343,$H$343:$K$343,0))*INDEX($J$337:$R$340,MATCH(AK$343,$I$337:$I$340,0),MATCH(AK$342,$J$336:$R$336,0))</f>
        <v>0</v>
      </c>
      <c r="AL384" s="752" cm="1">
        <f t="array" ref="AL384">INDEX($H384:$K384,0,MATCH(AL$343,$H$343:$K$343,0))*INDEX($J$337:$R$340,MATCH(AL$343,$I$337:$I$340,0),MATCH(AL$342,$J$336:$R$336,0))</f>
        <v>0</v>
      </c>
      <c r="AM384" s="752" cm="1">
        <f t="array" ref="AM384">INDEX($H384:$K384,0,MATCH(AM$343,$H$343:$K$343,0))*INDEX($J$337:$R$340,MATCH(AM$343,$I$337:$I$340,0),MATCH(AM$342,$J$336:$R$336,0))</f>
        <v>0</v>
      </c>
      <c r="AN384" s="752" cm="1">
        <f t="array" ref="AN384">INDEX($H384:$K384,0,MATCH(AN$343,$H$343:$K$343,0))*INDEX($J$337:$R$340,MATCH(AN$343,$I$337:$I$340,0),MATCH(AN$342,$J$336:$R$336,0))</f>
        <v>0</v>
      </c>
      <c r="AO384" s="752" cm="1">
        <f t="array" ref="AO384">INDEX($H384:$K384,0,MATCH(AO$343,$H$343:$K$343,0))*INDEX($J$337:$R$340,MATCH(AO$343,$I$337:$I$340,0),MATCH(AO$342,$J$336:$R$336,0))</f>
        <v>0</v>
      </c>
      <c r="AP384" s="752" cm="1">
        <f t="array" ref="AP384">INDEX($H384:$K384,0,MATCH(AP$343,$H$343:$K$343,0))*INDEX($J$337:$R$340,MATCH(AP$343,$I$337:$I$340,0),MATCH(AP$342,$J$336:$R$336,0))</f>
        <v>0</v>
      </c>
      <c r="AQ384" s="752" cm="1">
        <f t="array" ref="AQ384">INDEX($H384:$K384,0,MATCH(AQ$343,$H$343:$K$343,0))*INDEX($J$337:$R$340,MATCH(AQ$343,$I$337:$I$340,0),MATCH(AQ$342,$J$336:$R$336,0))</f>
        <v>0</v>
      </c>
      <c r="AR384" s="752" cm="1">
        <f t="array" ref="AR384">INDEX($H384:$K384,0,MATCH(AR$343,$H$343:$K$343,0))*INDEX($J$337:$R$340,MATCH(AR$343,$I$337:$I$340,0),MATCH(AR$342,$J$336:$R$336,0))</f>
        <v>0</v>
      </c>
      <c r="AS384" s="752" cm="1">
        <f t="array" ref="AS384">INDEX($H384:$K384,0,MATCH(AS$343,$H$343:$K$343,0))*INDEX($J$337:$R$340,MATCH(AS$343,$I$337:$I$340,0),MATCH(AS$342,$J$336:$R$336,0))</f>
        <v>0</v>
      </c>
      <c r="AT384" s="752" cm="1">
        <f t="array" ref="AT384">INDEX($H384:$K384,0,MATCH(AT$343,$H$343:$K$343,0))*INDEX($J$337:$R$340,MATCH(AT$343,$I$337:$I$340,0),MATCH(AT$342,$J$336:$R$336,0))</f>
        <v>0</v>
      </c>
      <c r="AU384" s="752"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2" cm="1">
        <f t="array" ref="L385">INDEX($H385:$K385,0,MATCH(L$343,$H$343:$K$343,0))*INDEX($J$337:$R$340,MATCH(L$343,$I$337:$I$340,0),MATCH(L$342,$J$336:$R$336,0))</f>
        <v>0</v>
      </c>
      <c r="M385" s="752" cm="1">
        <f t="array" ref="M385">INDEX($H385:$K385,0,MATCH(M$343,$H$343:$K$343,0))*INDEX($J$337:$R$340,MATCH(M$343,$I$337:$I$340,0),MATCH(M$342,$J$336:$R$336,0))</f>
        <v>0</v>
      </c>
      <c r="N385" s="752" cm="1">
        <f t="array" ref="N385">INDEX($H385:$K385,0,MATCH(N$343,$H$343:$K$343,0))*INDEX($J$337:$R$340,MATCH(N$343,$I$337:$I$340,0),MATCH(N$342,$J$336:$R$336,0))</f>
        <v>0</v>
      </c>
      <c r="O385" s="752" cm="1">
        <f t="array" ref="O385">INDEX($H385:$K385,0,MATCH(O$343,$H$343:$K$343,0))*INDEX($J$337:$R$340,MATCH(O$343,$I$337:$I$340,0),MATCH(O$342,$J$336:$R$336,0))</f>
        <v>0</v>
      </c>
      <c r="P385" s="752" cm="1">
        <f t="array" ref="P385">INDEX($H385:$K385,0,MATCH(P$343,$H$343:$K$343,0))*INDEX($J$337:$R$340,MATCH(P$343,$I$337:$I$340,0),MATCH(P$342,$J$336:$R$336,0))</f>
        <v>0</v>
      </c>
      <c r="Q385" s="752" cm="1">
        <f t="array" ref="Q385">INDEX($H385:$K385,0,MATCH(Q$343,$H$343:$K$343,0))*INDEX($J$337:$R$340,MATCH(Q$343,$I$337:$I$340,0),MATCH(Q$342,$J$336:$R$336,0))</f>
        <v>0</v>
      </c>
      <c r="R385" s="752" cm="1">
        <f t="array" ref="R385">INDEX($H385:$K385,0,MATCH(R$343,$H$343:$K$343,0))*INDEX($J$337:$R$340,MATCH(R$343,$I$337:$I$340,0),MATCH(R$342,$J$336:$R$336,0))</f>
        <v>0</v>
      </c>
      <c r="S385" s="752" cm="1">
        <f t="array" ref="S385">INDEX($H385:$K385,0,MATCH(S$343,$H$343:$K$343,0))*INDEX($J$337:$R$340,MATCH(S$343,$I$337:$I$340,0),MATCH(S$342,$J$336:$R$336,0))</f>
        <v>0</v>
      </c>
      <c r="T385" s="752" cm="1">
        <f t="array" ref="T385">INDEX($H385:$K385,0,MATCH(T$343,$H$343:$K$343,0))*INDEX($J$337:$R$340,MATCH(T$343,$I$337:$I$340,0),MATCH(T$342,$J$336:$R$336,0))</f>
        <v>0</v>
      </c>
      <c r="U385" s="752" cm="1">
        <f t="array" ref="U385">INDEX($H385:$K385,0,MATCH(U$343,$H$343:$K$343,0))*INDEX($J$337:$R$340,MATCH(U$343,$I$337:$I$340,0),MATCH(U$342,$J$336:$R$336,0))</f>
        <v>0</v>
      </c>
      <c r="V385" s="752" cm="1">
        <f t="array" ref="V385">INDEX($H385:$K385,0,MATCH(V$343,$H$343:$K$343,0))*INDEX($J$337:$R$340,MATCH(V$343,$I$337:$I$340,0),MATCH(V$342,$J$336:$R$336,0))</f>
        <v>0</v>
      </c>
      <c r="W385" s="752" cm="1">
        <f t="array" ref="W385">INDEX($H385:$K385,0,MATCH(W$343,$H$343:$K$343,0))*INDEX($J$337:$R$340,MATCH(W$343,$I$337:$I$340,0),MATCH(W$342,$J$336:$R$336,0))</f>
        <v>0</v>
      </c>
      <c r="X385" s="752" cm="1">
        <f t="array" ref="X385">INDEX($H385:$K385,0,MATCH(X$343,$H$343:$K$343,0))*INDEX($J$337:$R$340,MATCH(X$343,$I$337:$I$340,0),MATCH(X$342,$J$336:$R$336,0))</f>
        <v>0</v>
      </c>
      <c r="Y385" s="752" cm="1">
        <f t="array" ref="Y385">INDEX($H385:$K385,0,MATCH(Y$343,$H$343:$K$343,0))*INDEX($J$337:$R$340,MATCH(Y$343,$I$337:$I$340,0),MATCH(Y$342,$J$336:$R$336,0))</f>
        <v>0</v>
      </c>
      <c r="Z385" s="752" cm="1">
        <f t="array" ref="Z385">INDEX($H385:$K385,0,MATCH(Z$343,$H$343:$K$343,0))*INDEX($J$337:$R$340,MATCH(Z$343,$I$337:$I$340,0),MATCH(Z$342,$J$336:$R$336,0))</f>
        <v>0</v>
      </c>
      <c r="AA385" s="752" cm="1">
        <f t="array" ref="AA385">INDEX($H385:$K385,0,MATCH(AA$343,$H$343:$K$343,0))*INDEX($J$337:$R$340,MATCH(AA$343,$I$337:$I$340,0),MATCH(AA$342,$J$336:$R$336,0))</f>
        <v>0</v>
      </c>
      <c r="AB385" s="752" cm="1">
        <f t="array" ref="AB385">INDEX($H385:$K385,0,MATCH(AB$343,$H$343:$K$343,0))*INDEX($J$337:$R$340,MATCH(AB$343,$I$337:$I$340,0),MATCH(AB$342,$J$336:$R$336,0))</f>
        <v>0</v>
      </c>
      <c r="AC385" s="752" cm="1">
        <f t="array" ref="AC385">INDEX($H385:$K385,0,MATCH(AC$343,$H$343:$K$343,0))*INDEX($J$337:$R$340,MATCH(AC$343,$I$337:$I$340,0),MATCH(AC$342,$J$336:$R$336,0))</f>
        <v>0</v>
      </c>
      <c r="AD385" s="752" cm="1">
        <f t="array" ref="AD385">INDEX($H385:$K385,0,MATCH(AD$343,$H$343:$K$343,0))*INDEX($J$337:$R$340,MATCH(AD$343,$I$337:$I$340,0),MATCH(AD$342,$J$336:$R$336,0))</f>
        <v>0</v>
      </c>
      <c r="AE385" s="752" cm="1">
        <f t="array" ref="AE385">INDEX($H385:$K385,0,MATCH(AE$343,$H$343:$K$343,0))*INDEX($J$337:$R$340,MATCH(AE$343,$I$337:$I$340,0),MATCH(AE$342,$J$336:$R$336,0))</f>
        <v>0</v>
      </c>
      <c r="AF385" s="752" cm="1">
        <f t="array" ref="AF385">INDEX($H385:$K385,0,MATCH(AF$343,$H$343:$K$343,0))*INDEX($J$337:$R$340,MATCH(AF$343,$I$337:$I$340,0),MATCH(AF$342,$J$336:$R$336,0))</f>
        <v>0</v>
      </c>
      <c r="AG385" s="752" cm="1">
        <f t="array" ref="AG385">INDEX($H385:$K385,0,MATCH(AG$343,$H$343:$K$343,0))*INDEX($J$337:$R$340,MATCH(AG$343,$I$337:$I$340,0),MATCH(AG$342,$J$336:$R$336,0))</f>
        <v>0</v>
      </c>
      <c r="AH385" s="752" cm="1">
        <f t="array" ref="AH385">INDEX($H385:$K385,0,MATCH(AH$343,$H$343:$K$343,0))*INDEX($J$337:$R$340,MATCH(AH$343,$I$337:$I$340,0),MATCH(AH$342,$J$336:$R$336,0))</f>
        <v>0</v>
      </c>
      <c r="AI385" s="752" cm="1">
        <f t="array" ref="AI385">INDEX($H385:$K385,0,MATCH(AI$343,$H$343:$K$343,0))*INDEX($J$337:$R$340,MATCH(AI$343,$I$337:$I$340,0),MATCH(AI$342,$J$336:$R$336,0))</f>
        <v>0</v>
      </c>
      <c r="AJ385" s="752" cm="1">
        <f t="array" ref="AJ385">INDEX($H385:$K385,0,MATCH(AJ$343,$H$343:$K$343,0))*INDEX($J$337:$R$340,MATCH(AJ$343,$I$337:$I$340,0),MATCH(AJ$342,$J$336:$R$336,0))</f>
        <v>0</v>
      </c>
      <c r="AK385" s="752" cm="1">
        <f t="array" ref="AK385">INDEX($H385:$K385,0,MATCH(AK$343,$H$343:$K$343,0))*INDEX($J$337:$R$340,MATCH(AK$343,$I$337:$I$340,0),MATCH(AK$342,$J$336:$R$336,0))</f>
        <v>0</v>
      </c>
      <c r="AL385" s="752" cm="1">
        <f t="array" ref="AL385">INDEX($H385:$K385,0,MATCH(AL$343,$H$343:$K$343,0))*INDEX($J$337:$R$340,MATCH(AL$343,$I$337:$I$340,0),MATCH(AL$342,$J$336:$R$336,0))</f>
        <v>0</v>
      </c>
      <c r="AM385" s="752" cm="1">
        <f t="array" ref="AM385">INDEX($H385:$K385,0,MATCH(AM$343,$H$343:$K$343,0))*INDEX($J$337:$R$340,MATCH(AM$343,$I$337:$I$340,0),MATCH(AM$342,$J$336:$R$336,0))</f>
        <v>0</v>
      </c>
      <c r="AN385" s="752" cm="1">
        <f t="array" ref="AN385">INDEX($H385:$K385,0,MATCH(AN$343,$H$343:$K$343,0))*INDEX($J$337:$R$340,MATCH(AN$343,$I$337:$I$340,0),MATCH(AN$342,$J$336:$R$336,0))</f>
        <v>0</v>
      </c>
      <c r="AO385" s="752" cm="1">
        <f t="array" ref="AO385">INDEX($H385:$K385,0,MATCH(AO$343,$H$343:$K$343,0))*INDEX($J$337:$R$340,MATCH(AO$343,$I$337:$I$340,0),MATCH(AO$342,$J$336:$R$336,0))</f>
        <v>0</v>
      </c>
      <c r="AP385" s="752" cm="1">
        <f t="array" ref="AP385">INDEX($H385:$K385,0,MATCH(AP$343,$H$343:$K$343,0))*INDEX($J$337:$R$340,MATCH(AP$343,$I$337:$I$340,0),MATCH(AP$342,$J$336:$R$336,0))</f>
        <v>0</v>
      </c>
      <c r="AQ385" s="752" cm="1">
        <f t="array" ref="AQ385">INDEX($H385:$K385,0,MATCH(AQ$343,$H$343:$K$343,0))*INDEX($J$337:$R$340,MATCH(AQ$343,$I$337:$I$340,0),MATCH(AQ$342,$J$336:$R$336,0))</f>
        <v>0</v>
      </c>
      <c r="AR385" s="752" cm="1">
        <f t="array" ref="AR385">INDEX($H385:$K385,0,MATCH(AR$343,$H$343:$K$343,0))*INDEX($J$337:$R$340,MATCH(AR$343,$I$337:$I$340,0),MATCH(AR$342,$J$336:$R$336,0))</f>
        <v>0</v>
      </c>
      <c r="AS385" s="752" cm="1">
        <f t="array" ref="AS385">INDEX($H385:$K385,0,MATCH(AS$343,$H$343:$K$343,0))*INDEX($J$337:$R$340,MATCH(AS$343,$I$337:$I$340,0),MATCH(AS$342,$J$336:$R$336,0))</f>
        <v>0</v>
      </c>
      <c r="AT385" s="752" cm="1">
        <f t="array" ref="AT385">INDEX($H385:$K385,0,MATCH(AT$343,$H$343:$K$343,0))*INDEX($J$337:$R$340,MATCH(AT$343,$I$337:$I$340,0),MATCH(AT$342,$J$336:$R$336,0))</f>
        <v>0</v>
      </c>
      <c r="AU385" s="752"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2" cm="1">
        <f t="array" ref="L386">INDEX($H386:$K386,0,MATCH(L$343,$H$343:$K$343,0))*INDEX($J$337:$R$340,MATCH(L$343,$I$337:$I$340,0),MATCH(L$342,$J$336:$R$336,0))</f>
        <v>0</v>
      </c>
      <c r="M386" s="752" cm="1">
        <f t="array" ref="M386">INDEX($H386:$K386,0,MATCH(M$343,$H$343:$K$343,0))*INDEX($J$337:$R$340,MATCH(M$343,$I$337:$I$340,0),MATCH(M$342,$J$336:$R$336,0))</f>
        <v>0</v>
      </c>
      <c r="N386" s="752" cm="1">
        <f t="array" ref="N386">INDEX($H386:$K386,0,MATCH(N$343,$H$343:$K$343,0))*INDEX($J$337:$R$340,MATCH(N$343,$I$337:$I$340,0),MATCH(N$342,$J$336:$R$336,0))</f>
        <v>0</v>
      </c>
      <c r="O386" s="752" cm="1">
        <f t="array" ref="O386">INDEX($H386:$K386,0,MATCH(O$343,$H$343:$K$343,0))*INDEX($J$337:$R$340,MATCH(O$343,$I$337:$I$340,0),MATCH(O$342,$J$336:$R$336,0))</f>
        <v>0</v>
      </c>
      <c r="P386" s="752" cm="1">
        <f t="array" ref="P386">INDEX($H386:$K386,0,MATCH(P$343,$H$343:$K$343,0))*INDEX($J$337:$R$340,MATCH(P$343,$I$337:$I$340,0),MATCH(P$342,$J$336:$R$336,0))</f>
        <v>0</v>
      </c>
      <c r="Q386" s="752" cm="1">
        <f t="array" ref="Q386">INDEX($H386:$K386,0,MATCH(Q$343,$H$343:$K$343,0))*INDEX($J$337:$R$340,MATCH(Q$343,$I$337:$I$340,0),MATCH(Q$342,$J$336:$R$336,0))</f>
        <v>0</v>
      </c>
      <c r="R386" s="752" cm="1">
        <f t="array" ref="R386">INDEX($H386:$K386,0,MATCH(R$343,$H$343:$K$343,0))*INDEX($J$337:$R$340,MATCH(R$343,$I$337:$I$340,0),MATCH(R$342,$J$336:$R$336,0))</f>
        <v>0</v>
      </c>
      <c r="S386" s="752" cm="1">
        <f t="array" ref="S386">INDEX($H386:$K386,0,MATCH(S$343,$H$343:$K$343,0))*INDEX($J$337:$R$340,MATCH(S$343,$I$337:$I$340,0),MATCH(S$342,$J$336:$R$336,0))</f>
        <v>0</v>
      </c>
      <c r="T386" s="752" cm="1">
        <f t="array" ref="T386">INDEX($H386:$K386,0,MATCH(T$343,$H$343:$K$343,0))*INDEX($J$337:$R$340,MATCH(T$343,$I$337:$I$340,0),MATCH(T$342,$J$336:$R$336,0))</f>
        <v>0</v>
      </c>
      <c r="U386" s="752" cm="1">
        <f t="array" ref="U386">INDEX($H386:$K386,0,MATCH(U$343,$H$343:$K$343,0))*INDEX($J$337:$R$340,MATCH(U$343,$I$337:$I$340,0),MATCH(U$342,$J$336:$R$336,0))</f>
        <v>0</v>
      </c>
      <c r="V386" s="752" cm="1">
        <f t="array" ref="V386">INDEX($H386:$K386,0,MATCH(V$343,$H$343:$K$343,0))*INDEX($J$337:$R$340,MATCH(V$343,$I$337:$I$340,0),MATCH(V$342,$J$336:$R$336,0))</f>
        <v>0</v>
      </c>
      <c r="W386" s="752" cm="1">
        <f t="array" ref="W386">INDEX($H386:$K386,0,MATCH(W$343,$H$343:$K$343,0))*INDEX($J$337:$R$340,MATCH(W$343,$I$337:$I$340,0),MATCH(W$342,$J$336:$R$336,0))</f>
        <v>0</v>
      </c>
      <c r="X386" s="752" cm="1">
        <f t="array" ref="X386">INDEX($H386:$K386,0,MATCH(X$343,$H$343:$K$343,0))*INDEX($J$337:$R$340,MATCH(X$343,$I$337:$I$340,0),MATCH(X$342,$J$336:$R$336,0))</f>
        <v>0</v>
      </c>
      <c r="Y386" s="752" cm="1">
        <f t="array" ref="Y386">INDEX($H386:$K386,0,MATCH(Y$343,$H$343:$K$343,0))*INDEX($J$337:$R$340,MATCH(Y$343,$I$337:$I$340,0),MATCH(Y$342,$J$336:$R$336,0))</f>
        <v>0</v>
      </c>
      <c r="Z386" s="752" cm="1">
        <f t="array" ref="Z386">INDEX($H386:$K386,0,MATCH(Z$343,$H$343:$K$343,0))*INDEX($J$337:$R$340,MATCH(Z$343,$I$337:$I$340,0),MATCH(Z$342,$J$336:$R$336,0))</f>
        <v>0</v>
      </c>
      <c r="AA386" s="752" cm="1">
        <f t="array" ref="AA386">INDEX($H386:$K386,0,MATCH(AA$343,$H$343:$K$343,0))*INDEX($J$337:$R$340,MATCH(AA$343,$I$337:$I$340,0),MATCH(AA$342,$J$336:$R$336,0))</f>
        <v>0</v>
      </c>
      <c r="AB386" s="752" cm="1">
        <f t="array" ref="AB386">INDEX($H386:$K386,0,MATCH(AB$343,$H$343:$K$343,0))*INDEX($J$337:$R$340,MATCH(AB$343,$I$337:$I$340,0),MATCH(AB$342,$J$336:$R$336,0))</f>
        <v>0</v>
      </c>
      <c r="AC386" s="752" cm="1">
        <f t="array" ref="AC386">INDEX($H386:$K386,0,MATCH(AC$343,$H$343:$K$343,0))*INDEX($J$337:$R$340,MATCH(AC$343,$I$337:$I$340,0),MATCH(AC$342,$J$336:$R$336,0))</f>
        <v>0</v>
      </c>
      <c r="AD386" s="752" cm="1">
        <f t="array" ref="AD386">INDEX($H386:$K386,0,MATCH(AD$343,$H$343:$K$343,0))*INDEX($J$337:$R$340,MATCH(AD$343,$I$337:$I$340,0),MATCH(AD$342,$J$336:$R$336,0))</f>
        <v>0</v>
      </c>
      <c r="AE386" s="752" cm="1">
        <f t="array" ref="AE386">INDEX($H386:$K386,0,MATCH(AE$343,$H$343:$K$343,0))*INDEX($J$337:$R$340,MATCH(AE$343,$I$337:$I$340,0),MATCH(AE$342,$J$336:$R$336,0))</f>
        <v>0</v>
      </c>
      <c r="AF386" s="752" cm="1">
        <f t="array" ref="AF386">INDEX($H386:$K386,0,MATCH(AF$343,$H$343:$K$343,0))*INDEX($J$337:$R$340,MATCH(AF$343,$I$337:$I$340,0),MATCH(AF$342,$J$336:$R$336,0))</f>
        <v>0</v>
      </c>
      <c r="AG386" s="752" cm="1">
        <f t="array" ref="AG386">INDEX($H386:$K386,0,MATCH(AG$343,$H$343:$K$343,0))*INDEX($J$337:$R$340,MATCH(AG$343,$I$337:$I$340,0),MATCH(AG$342,$J$336:$R$336,0))</f>
        <v>0</v>
      </c>
      <c r="AH386" s="752" cm="1">
        <f t="array" ref="AH386">INDEX($H386:$K386,0,MATCH(AH$343,$H$343:$K$343,0))*INDEX($J$337:$R$340,MATCH(AH$343,$I$337:$I$340,0),MATCH(AH$342,$J$336:$R$336,0))</f>
        <v>0</v>
      </c>
      <c r="AI386" s="752" cm="1">
        <f t="array" ref="AI386">INDEX($H386:$K386,0,MATCH(AI$343,$H$343:$K$343,0))*INDEX($J$337:$R$340,MATCH(AI$343,$I$337:$I$340,0),MATCH(AI$342,$J$336:$R$336,0))</f>
        <v>0</v>
      </c>
      <c r="AJ386" s="752" cm="1">
        <f t="array" ref="AJ386">INDEX($H386:$K386,0,MATCH(AJ$343,$H$343:$K$343,0))*INDEX($J$337:$R$340,MATCH(AJ$343,$I$337:$I$340,0),MATCH(AJ$342,$J$336:$R$336,0))</f>
        <v>0</v>
      </c>
      <c r="AK386" s="752" cm="1">
        <f t="array" ref="AK386">INDEX($H386:$K386,0,MATCH(AK$343,$H$343:$K$343,0))*INDEX($J$337:$R$340,MATCH(AK$343,$I$337:$I$340,0),MATCH(AK$342,$J$336:$R$336,0))</f>
        <v>0</v>
      </c>
      <c r="AL386" s="752" cm="1">
        <f t="array" ref="AL386">INDEX($H386:$K386,0,MATCH(AL$343,$H$343:$K$343,0))*INDEX($J$337:$R$340,MATCH(AL$343,$I$337:$I$340,0),MATCH(AL$342,$J$336:$R$336,0))</f>
        <v>0</v>
      </c>
      <c r="AM386" s="752" cm="1">
        <f t="array" ref="AM386">INDEX($H386:$K386,0,MATCH(AM$343,$H$343:$K$343,0))*INDEX($J$337:$R$340,MATCH(AM$343,$I$337:$I$340,0),MATCH(AM$342,$J$336:$R$336,0))</f>
        <v>0</v>
      </c>
      <c r="AN386" s="752" cm="1">
        <f t="array" ref="AN386">INDEX($H386:$K386,0,MATCH(AN$343,$H$343:$K$343,0))*INDEX($J$337:$R$340,MATCH(AN$343,$I$337:$I$340,0),MATCH(AN$342,$J$336:$R$336,0))</f>
        <v>0</v>
      </c>
      <c r="AO386" s="752" cm="1">
        <f t="array" ref="AO386">INDEX($H386:$K386,0,MATCH(AO$343,$H$343:$K$343,0))*INDEX($J$337:$R$340,MATCH(AO$343,$I$337:$I$340,0),MATCH(AO$342,$J$336:$R$336,0))</f>
        <v>0</v>
      </c>
      <c r="AP386" s="752" cm="1">
        <f t="array" ref="AP386">INDEX($H386:$K386,0,MATCH(AP$343,$H$343:$K$343,0))*INDEX($J$337:$R$340,MATCH(AP$343,$I$337:$I$340,0),MATCH(AP$342,$J$336:$R$336,0))</f>
        <v>0</v>
      </c>
      <c r="AQ386" s="752" cm="1">
        <f t="array" ref="AQ386">INDEX($H386:$K386,0,MATCH(AQ$343,$H$343:$K$343,0))*INDEX($J$337:$R$340,MATCH(AQ$343,$I$337:$I$340,0),MATCH(AQ$342,$J$336:$R$336,0))</f>
        <v>0</v>
      </c>
      <c r="AR386" s="752" cm="1">
        <f t="array" ref="AR386">INDEX($H386:$K386,0,MATCH(AR$343,$H$343:$K$343,0))*INDEX($J$337:$R$340,MATCH(AR$343,$I$337:$I$340,0),MATCH(AR$342,$J$336:$R$336,0))</f>
        <v>0</v>
      </c>
      <c r="AS386" s="752" cm="1">
        <f t="array" ref="AS386">INDEX($H386:$K386,0,MATCH(AS$343,$H$343:$K$343,0))*INDEX($J$337:$R$340,MATCH(AS$343,$I$337:$I$340,0),MATCH(AS$342,$J$336:$R$336,0))</f>
        <v>0</v>
      </c>
      <c r="AT386" s="752" cm="1">
        <f t="array" ref="AT386">INDEX($H386:$K386,0,MATCH(AT$343,$H$343:$K$343,0))*INDEX($J$337:$R$340,MATCH(AT$343,$I$337:$I$340,0),MATCH(AT$342,$J$336:$R$336,0))</f>
        <v>0</v>
      </c>
      <c r="AU386" s="752"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2" cm="1">
        <f t="array" ref="L387">INDEX($H387:$K387,0,MATCH(L$343,$H$343:$K$343,0))*INDEX($J$337:$R$340,MATCH(L$343,$I$337:$I$340,0),MATCH(L$342,$J$336:$R$336,0))</f>
        <v>0</v>
      </c>
      <c r="M387" s="752" cm="1">
        <f t="array" ref="M387">INDEX($H387:$K387,0,MATCH(M$343,$H$343:$K$343,0))*INDEX($J$337:$R$340,MATCH(M$343,$I$337:$I$340,0),MATCH(M$342,$J$336:$R$336,0))</f>
        <v>0</v>
      </c>
      <c r="N387" s="752" cm="1">
        <f t="array" ref="N387">INDEX($H387:$K387,0,MATCH(N$343,$H$343:$K$343,0))*INDEX($J$337:$R$340,MATCH(N$343,$I$337:$I$340,0),MATCH(N$342,$J$336:$R$336,0))</f>
        <v>0</v>
      </c>
      <c r="O387" s="752" cm="1">
        <f t="array" ref="O387">INDEX($H387:$K387,0,MATCH(O$343,$H$343:$K$343,0))*INDEX($J$337:$R$340,MATCH(O$343,$I$337:$I$340,0),MATCH(O$342,$J$336:$R$336,0))</f>
        <v>0</v>
      </c>
      <c r="P387" s="752" cm="1">
        <f t="array" ref="P387">INDEX($H387:$K387,0,MATCH(P$343,$H$343:$K$343,0))*INDEX($J$337:$R$340,MATCH(P$343,$I$337:$I$340,0),MATCH(P$342,$J$336:$R$336,0))</f>
        <v>0</v>
      </c>
      <c r="Q387" s="752" cm="1">
        <f t="array" ref="Q387">INDEX($H387:$K387,0,MATCH(Q$343,$H$343:$K$343,0))*INDEX($J$337:$R$340,MATCH(Q$343,$I$337:$I$340,0),MATCH(Q$342,$J$336:$R$336,0))</f>
        <v>0</v>
      </c>
      <c r="R387" s="752" cm="1">
        <f t="array" ref="R387">INDEX($H387:$K387,0,MATCH(R$343,$H$343:$K$343,0))*INDEX($J$337:$R$340,MATCH(R$343,$I$337:$I$340,0),MATCH(R$342,$J$336:$R$336,0))</f>
        <v>0</v>
      </c>
      <c r="S387" s="752" cm="1">
        <f t="array" ref="S387">INDEX($H387:$K387,0,MATCH(S$343,$H$343:$K$343,0))*INDEX($J$337:$R$340,MATCH(S$343,$I$337:$I$340,0),MATCH(S$342,$J$336:$R$336,0))</f>
        <v>0</v>
      </c>
      <c r="T387" s="752" cm="1">
        <f t="array" ref="T387">INDEX($H387:$K387,0,MATCH(T$343,$H$343:$K$343,0))*INDEX($J$337:$R$340,MATCH(T$343,$I$337:$I$340,0),MATCH(T$342,$J$336:$R$336,0))</f>
        <v>0</v>
      </c>
      <c r="U387" s="752" cm="1">
        <f t="array" ref="U387">INDEX($H387:$K387,0,MATCH(U$343,$H$343:$K$343,0))*INDEX($J$337:$R$340,MATCH(U$343,$I$337:$I$340,0),MATCH(U$342,$J$336:$R$336,0))</f>
        <v>0</v>
      </c>
      <c r="V387" s="752" cm="1">
        <f t="array" ref="V387">INDEX($H387:$K387,0,MATCH(V$343,$H$343:$K$343,0))*INDEX($J$337:$R$340,MATCH(V$343,$I$337:$I$340,0),MATCH(V$342,$J$336:$R$336,0))</f>
        <v>0</v>
      </c>
      <c r="W387" s="752" cm="1">
        <f t="array" ref="W387">INDEX($H387:$K387,0,MATCH(W$343,$H$343:$K$343,0))*INDEX($J$337:$R$340,MATCH(W$343,$I$337:$I$340,0),MATCH(W$342,$J$336:$R$336,0))</f>
        <v>0</v>
      </c>
      <c r="X387" s="752" cm="1">
        <f t="array" ref="X387">INDEX($H387:$K387,0,MATCH(X$343,$H$343:$K$343,0))*INDEX($J$337:$R$340,MATCH(X$343,$I$337:$I$340,0),MATCH(X$342,$J$336:$R$336,0))</f>
        <v>0</v>
      </c>
      <c r="Y387" s="752" cm="1">
        <f t="array" ref="Y387">INDEX($H387:$K387,0,MATCH(Y$343,$H$343:$K$343,0))*INDEX($J$337:$R$340,MATCH(Y$343,$I$337:$I$340,0),MATCH(Y$342,$J$336:$R$336,0))</f>
        <v>0</v>
      </c>
      <c r="Z387" s="752" cm="1">
        <f t="array" ref="Z387">INDEX($H387:$K387,0,MATCH(Z$343,$H$343:$K$343,0))*INDEX($J$337:$R$340,MATCH(Z$343,$I$337:$I$340,0),MATCH(Z$342,$J$336:$R$336,0))</f>
        <v>0</v>
      </c>
      <c r="AA387" s="752" cm="1">
        <f t="array" ref="AA387">INDEX($H387:$K387,0,MATCH(AA$343,$H$343:$K$343,0))*INDEX($J$337:$R$340,MATCH(AA$343,$I$337:$I$340,0),MATCH(AA$342,$J$336:$R$336,0))</f>
        <v>0</v>
      </c>
      <c r="AB387" s="752" cm="1">
        <f t="array" ref="AB387">INDEX($H387:$K387,0,MATCH(AB$343,$H$343:$K$343,0))*INDEX($J$337:$R$340,MATCH(AB$343,$I$337:$I$340,0),MATCH(AB$342,$J$336:$R$336,0))</f>
        <v>0</v>
      </c>
      <c r="AC387" s="752" cm="1">
        <f t="array" ref="AC387">INDEX($H387:$K387,0,MATCH(AC$343,$H$343:$K$343,0))*INDEX($J$337:$R$340,MATCH(AC$343,$I$337:$I$340,0),MATCH(AC$342,$J$336:$R$336,0))</f>
        <v>0</v>
      </c>
      <c r="AD387" s="752" cm="1">
        <f t="array" ref="AD387">INDEX($H387:$K387,0,MATCH(AD$343,$H$343:$K$343,0))*INDEX($J$337:$R$340,MATCH(AD$343,$I$337:$I$340,0),MATCH(AD$342,$J$336:$R$336,0))</f>
        <v>0</v>
      </c>
      <c r="AE387" s="752" cm="1">
        <f t="array" ref="AE387">INDEX($H387:$K387,0,MATCH(AE$343,$H$343:$K$343,0))*INDEX($J$337:$R$340,MATCH(AE$343,$I$337:$I$340,0),MATCH(AE$342,$J$336:$R$336,0))</f>
        <v>0</v>
      </c>
      <c r="AF387" s="752" cm="1">
        <f t="array" ref="AF387">INDEX($H387:$K387,0,MATCH(AF$343,$H$343:$K$343,0))*INDEX($J$337:$R$340,MATCH(AF$343,$I$337:$I$340,0),MATCH(AF$342,$J$336:$R$336,0))</f>
        <v>0</v>
      </c>
      <c r="AG387" s="752" cm="1">
        <f t="array" ref="AG387">INDEX($H387:$K387,0,MATCH(AG$343,$H$343:$K$343,0))*INDEX($J$337:$R$340,MATCH(AG$343,$I$337:$I$340,0),MATCH(AG$342,$J$336:$R$336,0))</f>
        <v>0</v>
      </c>
      <c r="AH387" s="752" cm="1">
        <f t="array" ref="AH387">INDEX($H387:$K387,0,MATCH(AH$343,$H$343:$K$343,0))*INDEX($J$337:$R$340,MATCH(AH$343,$I$337:$I$340,0),MATCH(AH$342,$J$336:$R$336,0))</f>
        <v>0</v>
      </c>
      <c r="AI387" s="752" cm="1">
        <f t="array" ref="AI387">INDEX($H387:$K387,0,MATCH(AI$343,$H$343:$K$343,0))*INDEX($J$337:$R$340,MATCH(AI$343,$I$337:$I$340,0),MATCH(AI$342,$J$336:$R$336,0))</f>
        <v>0</v>
      </c>
      <c r="AJ387" s="752" cm="1">
        <f t="array" ref="AJ387">INDEX($H387:$K387,0,MATCH(AJ$343,$H$343:$K$343,0))*INDEX($J$337:$R$340,MATCH(AJ$343,$I$337:$I$340,0),MATCH(AJ$342,$J$336:$R$336,0))</f>
        <v>0</v>
      </c>
      <c r="AK387" s="752" cm="1">
        <f t="array" ref="AK387">INDEX($H387:$K387,0,MATCH(AK$343,$H$343:$K$343,0))*INDEX($J$337:$R$340,MATCH(AK$343,$I$337:$I$340,0),MATCH(AK$342,$J$336:$R$336,0))</f>
        <v>0</v>
      </c>
      <c r="AL387" s="752" cm="1">
        <f t="array" ref="AL387">INDEX($H387:$K387,0,MATCH(AL$343,$H$343:$K$343,0))*INDEX($J$337:$R$340,MATCH(AL$343,$I$337:$I$340,0),MATCH(AL$342,$J$336:$R$336,0))</f>
        <v>0</v>
      </c>
      <c r="AM387" s="752" cm="1">
        <f t="array" ref="AM387">INDEX($H387:$K387,0,MATCH(AM$343,$H$343:$K$343,0))*INDEX($J$337:$R$340,MATCH(AM$343,$I$337:$I$340,0),MATCH(AM$342,$J$336:$R$336,0))</f>
        <v>0</v>
      </c>
      <c r="AN387" s="752" cm="1">
        <f t="array" ref="AN387">INDEX($H387:$K387,0,MATCH(AN$343,$H$343:$K$343,0))*INDEX($J$337:$R$340,MATCH(AN$343,$I$337:$I$340,0),MATCH(AN$342,$J$336:$R$336,0))</f>
        <v>0</v>
      </c>
      <c r="AO387" s="752" cm="1">
        <f t="array" ref="AO387">INDEX($H387:$K387,0,MATCH(AO$343,$H$343:$K$343,0))*INDEX($J$337:$R$340,MATCH(AO$343,$I$337:$I$340,0),MATCH(AO$342,$J$336:$R$336,0))</f>
        <v>0</v>
      </c>
      <c r="AP387" s="752" cm="1">
        <f t="array" ref="AP387">INDEX($H387:$K387,0,MATCH(AP$343,$H$343:$K$343,0))*INDEX($J$337:$R$340,MATCH(AP$343,$I$337:$I$340,0),MATCH(AP$342,$J$336:$R$336,0))</f>
        <v>0</v>
      </c>
      <c r="AQ387" s="752" cm="1">
        <f t="array" ref="AQ387">INDEX($H387:$K387,0,MATCH(AQ$343,$H$343:$K$343,0))*INDEX($J$337:$R$340,MATCH(AQ$343,$I$337:$I$340,0),MATCH(AQ$342,$J$336:$R$336,0))</f>
        <v>0</v>
      </c>
      <c r="AR387" s="752" cm="1">
        <f t="array" ref="AR387">INDEX($H387:$K387,0,MATCH(AR$343,$H$343:$K$343,0))*INDEX($J$337:$R$340,MATCH(AR$343,$I$337:$I$340,0),MATCH(AR$342,$J$336:$R$336,0))</f>
        <v>0</v>
      </c>
      <c r="AS387" s="752" cm="1">
        <f t="array" ref="AS387">INDEX($H387:$K387,0,MATCH(AS$343,$H$343:$K$343,0))*INDEX($J$337:$R$340,MATCH(AS$343,$I$337:$I$340,0),MATCH(AS$342,$J$336:$R$336,0))</f>
        <v>0</v>
      </c>
      <c r="AT387" s="752" cm="1">
        <f t="array" ref="AT387">INDEX($H387:$K387,0,MATCH(AT$343,$H$343:$K$343,0))*INDEX($J$337:$R$340,MATCH(AT$343,$I$337:$I$340,0),MATCH(AT$342,$J$336:$R$336,0))</f>
        <v>0</v>
      </c>
      <c r="AU387" s="752"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2" cm="1">
        <f t="array" ref="L388">INDEX($H388:$K388,0,MATCH(L$343,$H$343:$K$343,0))*INDEX($J$337:$R$340,MATCH(L$343,$I$337:$I$340,0),MATCH(L$342,$J$336:$R$336,0))</f>
        <v>0</v>
      </c>
      <c r="M388" s="752" cm="1">
        <f t="array" ref="M388">INDEX($H388:$K388,0,MATCH(M$343,$H$343:$K$343,0))*INDEX($J$337:$R$340,MATCH(M$343,$I$337:$I$340,0),MATCH(M$342,$J$336:$R$336,0))</f>
        <v>0</v>
      </c>
      <c r="N388" s="752" cm="1">
        <f t="array" ref="N388">INDEX($H388:$K388,0,MATCH(N$343,$H$343:$K$343,0))*INDEX($J$337:$R$340,MATCH(N$343,$I$337:$I$340,0),MATCH(N$342,$J$336:$R$336,0))</f>
        <v>0</v>
      </c>
      <c r="O388" s="752" cm="1">
        <f t="array" ref="O388">INDEX($H388:$K388,0,MATCH(O$343,$H$343:$K$343,0))*INDEX($J$337:$R$340,MATCH(O$343,$I$337:$I$340,0),MATCH(O$342,$J$336:$R$336,0))</f>
        <v>0</v>
      </c>
      <c r="P388" s="752" cm="1">
        <f t="array" ref="P388">INDEX($H388:$K388,0,MATCH(P$343,$H$343:$K$343,0))*INDEX($J$337:$R$340,MATCH(P$343,$I$337:$I$340,0),MATCH(P$342,$J$336:$R$336,0))</f>
        <v>0</v>
      </c>
      <c r="Q388" s="752" cm="1">
        <f t="array" ref="Q388">INDEX($H388:$K388,0,MATCH(Q$343,$H$343:$K$343,0))*INDEX($J$337:$R$340,MATCH(Q$343,$I$337:$I$340,0),MATCH(Q$342,$J$336:$R$336,0))</f>
        <v>0</v>
      </c>
      <c r="R388" s="752" cm="1">
        <f t="array" ref="R388">INDEX($H388:$K388,0,MATCH(R$343,$H$343:$K$343,0))*INDEX($J$337:$R$340,MATCH(R$343,$I$337:$I$340,0),MATCH(R$342,$J$336:$R$336,0))</f>
        <v>0</v>
      </c>
      <c r="S388" s="752" cm="1">
        <f t="array" ref="S388">INDEX($H388:$K388,0,MATCH(S$343,$H$343:$K$343,0))*INDEX($J$337:$R$340,MATCH(S$343,$I$337:$I$340,0),MATCH(S$342,$J$336:$R$336,0))</f>
        <v>0</v>
      </c>
      <c r="T388" s="752" cm="1">
        <f t="array" ref="T388">INDEX($H388:$K388,0,MATCH(T$343,$H$343:$K$343,0))*INDEX($J$337:$R$340,MATCH(T$343,$I$337:$I$340,0),MATCH(T$342,$J$336:$R$336,0))</f>
        <v>0</v>
      </c>
      <c r="U388" s="752" cm="1">
        <f t="array" ref="U388">INDEX($H388:$K388,0,MATCH(U$343,$H$343:$K$343,0))*INDEX($J$337:$R$340,MATCH(U$343,$I$337:$I$340,0),MATCH(U$342,$J$336:$R$336,0))</f>
        <v>0</v>
      </c>
      <c r="V388" s="752" cm="1">
        <f t="array" ref="V388">INDEX($H388:$K388,0,MATCH(V$343,$H$343:$K$343,0))*INDEX($J$337:$R$340,MATCH(V$343,$I$337:$I$340,0),MATCH(V$342,$J$336:$R$336,0))</f>
        <v>0</v>
      </c>
      <c r="W388" s="752" cm="1">
        <f t="array" ref="W388">INDEX($H388:$K388,0,MATCH(W$343,$H$343:$K$343,0))*INDEX($J$337:$R$340,MATCH(W$343,$I$337:$I$340,0),MATCH(W$342,$J$336:$R$336,0))</f>
        <v>0</v>
      </c>
      <c r="X388" s="752" cm="1">
        <f t="array" ref="X388">INDEX($H388:$K388,0,MATCH(X$343,$H$343:$K$343,0))*INDEX($J$337:$R$340,MATCH(X$343,$I$337:$I$340,0),MATCH(X$342,$J$336:$R$336,0))</f>
        <v>0</v>
      </c>
      <c r="Y388" s="752" cm="1">
        <f t="array" ref="Y388">INDEX($H388:$K388,0,MATCH(Y$343,$H$343:$K$343,0))*INDEX($J$337:$R$340,MATCH(Y$343,$I$337:$I$340,0),MATCH(Y$342,$J$336:$R$336,0))</f>
        <v>0</v>
      </c>
      <c r="Z388" s="752" cm="1">
        <f t="array" ref="Z388">INDEX($H388:$K388,0,MATCH(Z$343,$H$343:$K$343,0))*INDEX($J$337:$R$340,MATCH(Z$343,$I$337:$I$340,0),MATCH(Z$342,$J$336:$R$336,0))</f>
        <v>0</v>
      </c>
      <c r="AA388" s="752" cm="1">
        <f t="array" ref="AA388">INDEX($H388:$K388,0,MATCH(AA$343,$H$343:$K$343,0))*INDEX($J$337:$R$340,MATCH(AA$343,$I$337:$I$340,0),MATCH(AA$342,$J$336:$R$336,0))</f>
        <v>0</v>
      </c>
      <c r="AB388" s="752" cm="1">
        <f t="array" ref="AB388">INDEX($H388:$K388,0,MATCH(AB$343,$H$343:$K$343,0))*INDEX($J$337:$R$340,MATCH(AB$343,$I$337:$I$340,0),MATCH(AB$342,$J$336:$R$336,0))</f>
        <v>0</v>
      </c>
      <c r="AC388" s="752" cm="1">
        <f t="array" ref="AC388">INDEX($H388:$K388,0,MATCH(AC$343,$H$343:$K$343,0))*INDEX($J$337:$R$340,MATCH(AC$343,$I$337:$I$340,0),MATCH(AC$342,$J$336:$R$336,0))</f>
        <v>0</v>
      </c>
      <c r="AD388" s="752" cm="1">
        <f t="array" ref="AD388">INDEX($H388:$K388,0,MATCH(AD$343,$H$343:$K$343,0))*INDEX($J$337:$R$340,MATCH(AD$343,$I$337:$I$340,0),MATCH(AD$342,$J$336:$R$336,0))</f>
        <v>0</v>
      </c>
      <c r="AE388" s="752" cm="1">
        <f t="array" ref="AE388">INDEX($H388:$K388,0,MATCH(AE$343,$H$343:$K$343,0))*INDEX($J$337:$R$340,MATCH(AE$343,$I$337:$I$340,0),MATCH(AE$342,$J$336:$R$336,0))</f>
        <v>0</v>
      </c>
      <c r="AF388" s="752" cm="1">
        <f t="array" ref="AF388">INDEX($H388:$K388,0,MATCH(AF$343,$H$343:$K$343,0))*INDEX($J$337:$R$340,MATCH(AF$343,$I$337:$I$340,0),MATCH(AF$342,$J$336:$R$336,0))</f>
        <v>0</v>
      </c>
      <c r="AG388" s="752" cm="1">
        <f t="array" ref="AG388">INDEX($H388:$K388,0,MATCH(AG$343,$H$343:$K$343,0))*INDEX($J$337:$R$340,MATCH(AG$343,$I$337:$I$340,0),MATCH(AG$342,$J$336:$R$336,0))</f>
        <v>0</v>
      </c>
      <c r="AH388" s="752" cm="1">
        <f t="array" ref="AH388">INDEX($H388:$K388,0,MATCH(AH$343,$H$343:$K$343,0))*INDEX($J$337:$R$340,MATCH(AH$343,$I$337:$I$340,0),MATCH(AH$342,$J$336:$R$336,0))</f>
        <v>0</v>
      </c>
      <c r="AI388" s="752" cm="1">
        <f t="array" ref="AI388">INDEX($H388:$K388,0,MATCH(AI$343,$H$343:$K$343,0))*INDEX($J$337:$R$340,MATCH(AI$343,$I$337:$I$340,0),MATCH(AI$342,$J$336:$R$336,0))</f>
        <v>0</v>
      </c>
      <c r="AJ388" s="752" cm="1">
        <f t="array" ref="AJ388">INDEX($H388:$K388,0,MATCH(AJ$343,$H$343:$K$343,0))*INDEX($J$337:$R$340,MATCH(AJ$343,$I$337:$I$340,0),MATCH(AJ$342,$J$336:$R$336,0))</f>
        <v>0</v>
      </c>
      <c r="AK388" s="752" cm="1">
        <f t="array" ref="AK388">INDEX($H388:$K388,0,MATCH(AK$343,$H$343:$K$343,0))*INDEX($J$337:$R$340,MATCH(AK$343,$I$337:$I$340,0),MATCH(AK$342,$J$336:$R$336,0))</f>
        <v>0</v>
      </c>
      <c r="AL388" s="752" cm="1">
        <f t="array" ref="AL388">INDEX($H388:$K388,0,MATCH(AL$343,$H$343:$K$343,0))*INDEX($J$337:$R$340,MATCH(AL$343,$I$337:$I$340,0),MATCH(AL$342,$J$336:$R$336,0))</f>
        <v>0</v>
      </c>
      <c r="AM388" s="752" cm="1">
        <f t="array" ref="AM388">INDEX($H388:$K388,0,MATCH(AM$343,$H$343:$K$343,0))*INDEX($J$337:$R$340,MATCH(AM$343,$I$337:$I$340,0),MATCH(AM$342,$J$336:$R$336,0))</f>
        <v>0</v>
      </c>
      <c r="AN388" s="752" cm="1">
        <f t="array" ref="AN388">INDEX($H388:$K388,0,MATCH(AN$343,$H$343:$K$343,0))*INDEX($J$337:$R$340,MATCH(AN$343,$I$337:$I$340,0),MATCH(AN$342,$J$336:$R$336,0))</f>
        <v>0</v>
      </c>
      <c r="AO388" s="752" cm="1">
        <f t="array" ref="AO388">INDEX($H388:$K388,0,MATCH(AO$343,$H$343:$K$343,0))*INDEX($J$337:$R$340,MATCH(AO$343,$I$337:$I$340,0),MATCH(AO$342,$J$336:$R$336,0))</f>
        <v>0</v>
      </c>
      <c r="AP388" s="752" cm="1">
        <f t="array" ref="AP388">INDEX($H388:$K388,0,MATCH(AP$343,$H$343:$K$343,0))*INDEX($J$337:$R$340,MATCH(AP$343,$I$337:$I$340,0),MATCH(AP$342,$J$336:$R$336,0))</f>
        <v>0</v>
      </c>
      <c r="AQ388" s="752" cm="1">
        <f t="array" ref="AQ388">INDEX($H388:$K388,0,MATCH(AQ$343,$H$343:$K$343,0))*INDEX($J$337:$R$340,MATCH(AQ$343,$I$337:$I$340,0),MATCH(AQ$342,$J$336:$R$336,0))</f>
        <v>0</v>
      </c>
      <c r="AR388" s="752" cm="1">
        <f t="array" ref="AR388">INDEX($H388:$K388,0,MATCH(AR$343,$H$343:$K$343,0))*INDEX($J$337:$R$340,MATCH(AR$343,$I$337:$I$340,0),MATCH(AR$342,$J$336:$R$336,0))</f>
        <v>0</v>
      </c>
      <c r="AS388" s="752" cm="1">
        <f t="array" ref="AS388">INDEX($H388:$K388,0,MATCH(AS$343,$H$343:$K$343,0))*INDEX($J$337:$R$340,MATCH(AS$343,$I$337:$I$340,0),MATCH(AS$342,$J$336:$R$336,0))</f>
        <v>0</v>
      </c>
      <c r="AT388" s="752" cm="1">
        <f t="array" ref="AT388">INDEX($H388:$K388,0,MATCH(AT$343,$H$343:$K$343,0))*INDEX($J$337:$R$340,MATCH(AT$343,$I$337:$I$340,0),MATCH(AT$342,$J$336:$R$336,0))</f>
        <v>0</v>
      </c>
      <c r="AU388" s="752"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2" cm="1">
        <f t="array" ref="L389">INDEX($H389:$K389,0,MATCH(L$343,$H$343:$K$343,0))*INDEX($J$337:$R$340,MATCH(L$343,$I$337:$I$340,0),MATCH(L$342,$J$336:$R$336,0))</f>
        <v>0</v>
      </c>
      <c r="M389" s="752" cm="1">
        <f t="array" ref="M389">INDEX($H389:$K389,0,MATCH(M$343,$H$343:$K$343,0))*INDEX($J$337:$R$340,MATCH(M$343,$I$337:$I$340,0),MATCH(M$342,$J$336:$R$336,0))</f>
        <v>0</v>
      </c>
      <c r="N389" s="752" cm="1">
        <f t="array" ref="N389">INDEX($H389:$K389,0,MATCH(N$343,$H$343:$K$343,0))*INDEX($J$337:$R$340,MATCH(N$343,$I$337:$I$340,0),MATCH(N$342,$J$336:$R$336,0))</f>
        <v>0</v>
      </c>
      <c r="O389" s="752" cm="1">
        <f t="array" ref="O389">INDEX($H389:$K389,0,MATCH(O$343,$H$343:$K$343,0))*INDEX($J$337:$R$340,MATCH(O$343,$I$337:$I$340,0),MATCH(O$342,$J$336:$R$336,0))</f>
        <v>0</v>
      </c>
      <c r="P389" s="752" cm="1">
        <f t="array" ref="P389">INDEX($H389:$K389,0,MATCH(P$343,$H$343:$K$343,0))*INDEX($J$337:$R$340,MATCH(P$343,$I$337:$I$340,0),MATCH(P$342,$J$336:$R$336,0))</f>
        <v>0</v>
      </c>
      <c r="Q389" s="752" cm="1">
        <f t="array" ref="Q389">INDEX($H389:$K389,0,MATCH(Q$343,$H$343:$K$343,0))*INDEX($J$337:$R$340,MATCH(Q$343,$I$337:$I$340,0),MATCH(Q$342,$J$336:$R$336,0))</f>
        <v>0</v>
      </c>
      <c r="R389" s="752" cm="1">
        <f t="array" ref="R389">INDEX($H389:$K389,0,MATCH(R$343,$H$343:$K$343,0))*INDEX($J$337:$R$340,MATCH(R$343,$I$337:$I$340,0),MATCH(R$342,$J$336:$R$336,0))</f>
        <v>0</v>
      </c>
      <c r="S389" s="752" cm="1">
        <f t="array" ref="S389">INDEX($H389:$K389,0,MATCH(S$343,$H$343:$K$343,0))*INDEX($J$337:$R$340,MATCH(S$343,$I$337:$I$340,0),MATCH(S$342,$J$336:$R$336,0))</f>
        <v>0</v>
      </c>
      <c r="T389" s="752" cm="1">
        <f t="array" ref="T389">INDEX($H389:$K389,0,MATCH(T$343,$H$343:$K$343,0))*INDEX($J$337:$R$340,MATCH(T$343,$I$337:$I$340,0),MATCH(T$342,$J$336:$R$336,0))</f>
        <v>0</v>
      </c>
      <c r="U389" s="752" cm="1">
        <f t="array" ref="U389">INDEX($H389:$K389,0,MATCH(U$343,$H$343:$K$343,0))*INDEX($J$337:$R$340,MATCH(U$343,$I$337:$I$340,0),MATCH(U$342,$J$336:$R$336,0))</f>
        <v>0</v>
      </c>
      <c r="V389" s="752" cm="1">
        <f t="array" ref="V389">INDEX($H389:$K389,0,MATCH(V$343,$H$343:$K$343,0))*INDEX($J$337:$R$340,MATCH(V$343,$I$337:$I$340,0),MATCH(V$342,$J$336:$R$336,0))</f>
        <v>0</v>
      </c>
      <c r="W389" s="752" cm="1">
        <f t="array" ref="W389">INDEX($H389:$K389,0,MATCH(W$343,$H$343:$K$343,0))*INDEX($J$337:$R$340,MATCH(W$343,$I$337:$I$340,0),MATCH(W$342,$J$336:$R$336,0))</f>
        <v>0</v>
      </c>
      <c r="X389" s="752" cm="1">
        <f t="array" ref="X389">INDEX($H389:$K389,0,MATCH(X$343,$H$343:$K$343,0))*INDEX($J$337:$R$340,MATCH(X$343,$I$337:$I$340,0),MATCH(X$342,$J$336:$R$336,0))</f>
        <v>0</v>
      </c>
      <c r="Y389" s="752" cm="1">
        <f t="array" ref="Y389">INDEX($H389:$K389,0,MATCH(Y$343,$H$343:$K$343,0))*INDEX($J$337:$R$340,MATCH(Y$343,$I$337:$I$340,0),MATCH(Y$342,$J$336:$R$336,0))</f>
        <v>0</v>
      </c>
      <c r="Z389" s="752" cm="1">
        <f t="array" ref="Z389">INDEX($H389:$K389,0,MATCH(Z$343,$H$343:$K$343,0))*INDEX($J$337:$R$340,MATCH(Z$343,$I$337:$I$340,0),MATCH(Z$342,$J$336:$R$336,0))</f>
        <v>0</v>
      </c>
      <c r="AA389" s="752" cm="1">
        <f t="array" ref="AA389">INDEX($H389:$K389,0,MATCH(AA$343,$H$343:$K$343,0))*INDEX($J$337:$R$340,MATCH(AA$343,$I$337:$I$340,0),MATCH(AA$342,$J$336:$R$336,0))</f>
        <v>0</v>
      </c>
      <c r="AB389" s="752" cm="1">
        <f t="array" ref="AB389">INDEX($H389:$K389,0,MATCH(AB$343,$H$343:$K$343,0))*INDEX($J$337:$R$340,MATCH(AB$343,$I$337:$I$340,0),MATCH(AB$342,$J$336:$R$336,0))</f>
        <v>0</v>
      </c>
      <c r="AC389" s="752" cm="1">
        <f t="array" ref="AC389">INDEX($H389:$K389,0,MATCH(AC$343,$H$343:$K$343,0))*INDEX($J$337:$R$340,MATCH(AC$343,$I$337:$I$340,0),MATCH(AC$342,$J$336:$R$336,0))</f>
        <v>0</v>
      </c>
      <c r="AD389" s="752" cm="1">
        <f t="array" ref="AD389">INDEX($H389:$K389,0,MATCH(AD$343,$H$343:$K$343,0))*INDEX($J$337:$R$340,MATCH(AD$343,$I$337:$I$340,0),MATCH(AD$342,$J$336:$R$336,0))</f>
        <v>0</v>
      </c>
      <c r="AE389" s="752" cm="1">
        <f t="array" ref="AE389">INDEX($H389:$K389,0,MATCH(AE$343,$H$343:$K$343,0))*INDEX($J$337:$R$340,MATCH(AE$343,$I$337:$I$340,0),MATCH(AE$342,$J$336:$R$336,0))</f>
        <v>0</v>
      </c>
      <c r="AF389" s="752" cm="1">
        <f t="array" ref="AF389">INDEX($H389:$K389,0,MATCH(AF$343,$H$343:$K$343,0))*INDEX($J$337:$R$340,MATCH(AF$343,$I$337:$I$340,0),MATCH(AF$342,$J$336:$R$336,0))</f>
        <v>0</v>
      </c>
      <c r="AG389" s="752" cm="1">
        <f t="array" ref="AG389">INDEX($H389:$K389,0,MATCH(AG$343,$H$343:$K$343,0))*INDEX($J$337:$R$340,MATCH(AG$343,$I$337:$I$340,0),MATCH(AG$342,$J$336:$R$336,0))</f>
        <v>0</v>
      </c>
      <c r="AH389" s="752" cm="1">
        <f t="array" ref="AH389">INDEX($H389:$K389,0,MATCH(AH$343,$H$343:$K$343,0))*INDEX($J$337:$R$340,MATCH(AH$343,$I$337:$I$340,0),MATCH(AH$342,$J$336:$R$336,0))</f>
        <v>0</v>
      </c>
      <c r="AI389" s="752" cm="1">
        <f t="array" ref="AI389">INDEX($H389:$K389,0,MATCH(AI$343,$H$343:$K$343,0))*INDEX($J$337:$R$340,MATCH(AI$343,$I$337:$I$340,0),MATCH(AI$342,$J$336:$R$336,0))</f>
        <v>0</v>
      </c>
      <c r="AJ389" s="752" cm="1">
        <f t="array" ref="AJ389">INDEX($H389:$K389,0,MATCH(AJ$343,$H$343:$K$343,0))*INDEX($J$337:$R$340,MATCH(AJ$343,$I$337:$I$340,0),MATCH(AJ$342,$J$336:$R$336,0))</f>
        <v>0</v>
      </c>
      <c r="AK389" s="752" cm="1">
        <f t="array" ref="AK389">INDEX($H389:$K389,0,MATCH(AK$343,$H$343:$K$343,0))*INDEX($J$337:$R$340,MATCH(AK$343,$I$337:$I$340,0),MATCH(AK$342,$J$336:$R$336,0))</f>
        <v>0</v>
      </c>
      <c r="AL389" s="752" cm="1">
        <f t="array" ref="AL389">INDEX($H389:$K389,0,MATCH(AL$343,$H$343:$K$343,0))*INDEX($J$337:$R$340,MATCH(AL$343,$I$337:$I$340,0),MATCH(AL$342,$J$336:$R$336,0))</f>
        <v>0</v>
      </c>
      <c r="AM389" s="752" cm="1">
        <f t="array" ref="AM389">INDEX($H389:$K389,0,MATCH(AM$343,$H$343:$K$343,0))*INDEX($J$337:$R$340,MATCH(AM$343,$I$337:$I$340,0),MATCH(AM$342,$J$336:$R$336,0))</f>
        <v>0</v>
      </c>
      <c r="AN389" s="752" cm="1">
        <f t="array" ref="AN389">INDEX($H389:$K389,0,MATCH(AN$343,$H$343:$K$343,0))*INDEX($J$337:$R$340,MATCH(AN$343,$I$337:$I$340,0),MATCH(AN$342,$J$336:$R$336,0))</f>
        <v>0</v>
      </c>
      <c r="AO389" s="752" cm="1">
        <f t="array" ref="AO389">INDEX($H389:$K389,0,MATCH(AO$343,$H$343:$K$343,0))*INDEX($J$337:$R$340,MATCH(AO$343,$I$337:$I$340,0),MATCH(AO$342,$J$336:$R$336,0))</f>
        <v>0</v>
      </c>
      <c r="AP389" s="752" cm="1">
        <f t="array" ref="AP389">INDEX($H389:$K389,0,MATCH(AP$343,$H$343:$K$343,0))*INDEX($J$337:$R$340,MATCH(AP$343,$I$337:$I$340,0),MATCH(AP$342,$J$336:$R$336,0))</f>
        <v>0</v>
      </c>
      <c r="AQ389" s="752" cm="1">
        <f t="array" ref="AQ389">INDEX($H389:$K389,0,MATCH(AQ$343,$H$343:$K$343,0))*INDEX($J$337:$R$340,MATCH(AQ$343,$I$337:$I$340,0),MATCH(AQ$342,$J$336:$R$336,0))</f>
        <v>0</v>
      </c>
      <c r="AR389" s="752" cm="1">
        <f t="array" ref="AR389">INDEX($H389:$K389,0,MATCH(AR$343,$H$343:$K$343,0))*INDEX($J$337:$R$340,MATCH(AR$343,$I$337:$I$340,0),MATCH(AR$342,$J$336:$R$336,0))</f>
        <v>0</v>
      </c>
      <c r="AS389" s="752" cm="1">
        <f t="array" ref="AS389">INDEX($H389:$K389,0,MATCH(AS$343,$H$343:$K$343,0))*INDEX($J$337:$R$340,MATCH(AS$343,$I$337:$I$340,0),MATCH(AS$342,$J$336:$R$336,0))</f>
        <v>0</v>
      </c>
      <c r="AT389" s="752" cm="1">
        <f t="array" ref="AT389">INDEX($H389:$K389,0,MATCH(AT$343,$H$343:$K$343,0))*INDEX($J$337:$R$340,MATCH(AT$343,$I$337:$I$340,0),MATCH(AT$342,$J$336:$R$336,0))</f>
        <v>0</v>
      </c>
      <c r="AU389" s="752"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2" cm="1">
        <f t="array" ref="L390">INDEX($H390:$K390,0,MATCH(L$343,$H$343:$K$343,0))*INDEX($J$337:$R$340,MATCH(L$343,$I$337:$I$340,0),MATCH(L$342,$J$336:$R$336,0))</f>
        <v>0</v>
      </c>
      <c r="M390" s="752" cm="1">
        <f t="array" ref="M390">INDEX($H390:$K390,0,MATCH(M$343,$H$343:$K$343,0))*INDEX($J$337:$R$340,MATCH(M$343,$I$337:$I$340,0),MATCH(M$342,$J$336:$R$336,0))</f>
        <v>0</v>
      </c>
      <c r="N390" s="752" cm="1">
        <f t="array" ref="N390">INDEX($H390:$K390,0,MATCH(N$343,$H$343:$K$343,0))*INDEX($J$337:$R$340,MATCH(N$343,$I$337:$I$340,0),MATCH(N$342,$J$336:$R$336,0))</f>
        <v>0</v>
      </c>
      <c r="O390" s="752" cm="1">
        <f t="array" ref="O390">INDEX($H390:$K390,0,MATCH(O$343,$H$343:$K$343,0))*INDEX($J$337:$R$340,MATCH(O$343,$I$337:$I$340,0),MATCH(O$342,$J$336:$R$336,0))</f>
        <v>0</v>
      </c>
      <c r="P390" s="752" cm="1">
        <f t="array" ref="P390">INDEX($H390:$K390,0,MATCH(P$343,$H$343:$K$343,0))*INDEX($J$337:$R$340,MATCH(P$343,$I$337:$I$340,0),MATCH(P$342,$J$336:$R$336,0))</f>
        <v>0</v>
      </c>
      <c r="Q390" s="752" cm="1">
        <f t="array" ref="Q390">INDEX($H390:$K390,0,MATCH(Q$343,$H$343:$K$343,0))*INDEX($J$337:$R$340,MATCH(Q$343,$I$337:$I$340,0),MATCH(Q$342,$J$336:$R$336,0))</f>
        <v>0</v>
      </c>
      <c r="R390" s="752" cm="1">
        <f t="array" ref="R390">INDEX($H390:$K390,0,MATCH(R$343,$H$343:$K$343,0))*INDEX($J$337:$R$340,MATCH(R$343,$I$337:$I$340,0),MATCH(R$342,$J$336:$R$336,0))</f>
        <v>0</v>
      </c>
      <c r="S390" s="752" cm="1">
        <f t="array" ref="S390">INDEX($H390:$K390,0,MATCH(S$343,$H$343:$K$343,0))*INDEX($J$337:$R$340,MATCH(S$343,$I$337:$I$340,0),MATCH(S$342,$J$336:$R$336,0))</f>
        <v>0</v>
      </c>
      <c r="T390" s="752" cm="1">
        <f t="array" ref="T390">INDEX($H390:$K390,0,MATCH(T$343,$H$343:$K$343,0))*INDEX($J$337:$R$340,MATCH(T$343,$I$337:$I$340,0),MATCH(T$342,$J$336:$R$336,0))</f>
        <v>0</v>
      </c>
      <c r="U390" s="752" cm="1">
        <f t="array" ref="U390">INDEX($H390:$K390,0,MATCH(U$343,$H$343:$K$343,0))*INDEX($J$337:$R$340,MATCH(U$343,$I$337:$I$340,0),MATCH(U$342,$J$336:$R$336,0))</f>
        <v>0</v>
      </c>
      <c r="V390" s="752" cm="1">
        <f t="array" ref="V390">INDEX($H390:$K390,0,MATCH(V$343,$H$343:$K$343,0))*INDEX($J$337:$R$340,MATCH(V$343,$I$337:$I$340,0),MATCH(V$342,$J$336:$R$336,0))</f>
        <v>0</v>
      </c>
      <c r="W390" s="752" cm="1">
        <f t="array" ref="W390">INDEX($H390:$K390,0,MATCH(W$343,$H$343:$K$343,0))*INDEX($J$337:$R$340,MATCH(W$343,$I$337:$I$340,0),MATCH(W$342,$J$336:$R$336,0))</f>
        <v>0</v>
      </c>
      <c r="X390" s="752" cm="1">
        <f t="array" ref="X390">INDEX($H390:$K390,0,MATCH(X$343,$H$343:$K$343,0))*INDEX($J$337:$R$340,MATCH(X$343,$I$337:$I$340,0),MATCH(X$342,$J$336:$R$336,0))</f>
        <v>0</v>
      </c>
      <c r="Y390" s="752" cm="1">
        <f t="array" ref="Y390">INDEX($H390:$K390,0,MATCH(Y$343,$H$343:$K$343,0))*INDEX($J$337:$R$340,MATCH(Y$343,$I$337:$I$340,0),MATCH(Y$342,$J$336:$R$336,0))</f>
        <v>0</v>
      </c>
      <c r="Z390" s="752" cm="1">
        <f t="array" ref="Z390">INDEX($H390:$K390,0,MATCH(Z$343,$H$343:$K$343,0))*INDEX($J$337:$R$340,MATCH(Z$343,$I$337:$I$340,0),MATCH(Z$342,$J$336:$R$336,0))</f>
        <v>0</v>
      </c>
      <c r="AA390" s="752" cm="1">
        <f t="array" ref="AA390">INDEX($H390:$K390,0,MATCH(AA$343,$H$343:$K$343,0))*INDEX($J$337:$R$340,MATCH(AA$343,$I$337:$I$340,0),MATCH(AA$342,$J$336:$R$336,0))</f>
        <v>0</v>
      </c>
      <c r="AB390" s="752" cm="1">
        <f t="array" ref="AB390">INDEX($H390:$K390,0,MATCH(AB$343,$H$343:$K$343,0))*INDEX($J$337:$R$340,MATCH(AB$343,$I$337:$I$340,0),MATCH(AB$342,$J$336:$R$336,0))</f>
        <v>0</v>
      </c>
      <c r="AC390" s="752" cm="1">
        <f t="array" ref="AC390">INDEX($H390:$K390,0,MATCH(AC$343,$H$343:$K$343,0))*INDEX($J$337:$R$340,MATCH(AC$343,$I$337:$I$340,0),MATCH(AC$342,$J$336:$R$336,0))</f>
        <v>0</v>
      </c>
      <c r="AD390" s="752" cm="1">
        <f t="array" ref="AD390">INDEX($H390:$K390,0,MATCH(AD$343,$H$343:$K$343,0))*INDEX($J$337:$R$340,MATCH(AD$343,$I$337:$I$340,0),MATCH(AD$342,$J$336:$R$336,0))</f>
        <v>0</v>
      </c>
      <c r="AE390" s="752" cm="1">
        <f t="array" ref="AE390">INDEX($H390:$K390,0,MATCH(AE$343,$H$343:$K$343,0))*INDEX($J$337:$R$340,MATCH(AE$343,$I$337:$I$340,0),MATCH(AE$342,$J$336:$R$336,0))</f>
        <v>0</v>
      </c>
      <c r="AF390" s="752" cm="1">
        <f t="array" ref="AF390">INDEX($H390:$K390,0,MATCH(AF$343,$H$343:$K$343,0))*INDEX($J$337:$R$340,MATCH(AF$343,$I$337:$I$340,0),MATCH(AF$342,$J$336:$R$336,0))</f>
        <v>0</v>
      </c>
      <c r="AG390" s="752" cm="1">
        <f t="array" ref="AG390">INDEX($H390:$K390,0,MATCH(AG$343,$H$343:$K$343,0))*INDEX($J$337:$R$340,MATCH(AG$343,$I$337:$I$340,0),MATCH(AG$342,$J$336:$R$336,0))</f>
        <v>0</v>
      </c>
      <c r="AH390" s="752" cm="1">
        <f t="array" ref="AH390">INDEX($H390:$K390,0,MATCH(AH$343,$H$343:$K$343,0))*INDEX($J$337:$R$340,MATCH(AH$343,$I$337:$I$340,0),MATCH(AH$342,$J$336:$R$336,0))</f>
        <v>0</v>
      </c>
      <c r="AI390" s="752" cm="1">
        <f t="array" ref="AI390">INDEX($H390:$K390,0,MATCH(AI$343,$H$343:$K$343,0))*INDEX($J$337:$R$340,MATCH(AI$343,$I$337:$I$340,0),MATCH(AI$342,$J$336:$R$336,0))</f>
        <v>0</v>
      </c>
      <c r="AJ390" s="752" cm="1">
        <f t="array" ref="AJ390">INDEX($H390:$K390,0,MATCH(AJ$343,$H$343:$K$343,0))*INDEX($J$337:$R$340,MATCH(AJ$343,$I$337:$I$340,0),MATCH(AJ$342,$J$336:$R$336,0))</f>
        <v>0</v>
      </c>
      <c r="AK390" s="752" cm="1">
        <f t="array" ref="AK390">INDEX($H390:$K390,0,MATCH(AK$343,$H$343:$K$343,0))*INDEX($J$337:$R$340,MATCH(AK$343,$I$337:$I$340,0),MATCH(AK$342,$J$336:$R$336,0))</f>
        <v>0</v>
      </c>
      <c r="AL390" s="752" cm="1">
        <f t="array" ref="AL390">INDEX($H390:$K390,0,MATCH(AL$343,$H$343:$K$343,0))*INDEX($J$337:$R$340,MATCH(AL$343,$I$337:$I$340,0),MATCH(AL$342,$J$336:$R$336,0))</f>
        <v>0</v>
      </c>
      <c r="AM390" s="752" cm="1">
        <f t="array" ref="AM390">INDEX($H390:$K390,0,MATCH(AM$343,$H$343:$K$343,0))*INDEX($J$337:$R$340,MATCH(AM$343,$I$337:$I$340,0),MATCH(AM$342,$J$336:$R$336,0))</f>
        <v>0</v>
      </c>
      <c r="AN390" s="752" cm="1">
        <f t="array" ref="AN390">INDEX($H390:$K390,0,MATCH(AN$343,$H$343:$K$343,0))*INDEX($J$337:$R$340,MATCH(AN$343,$I$337:$I$340,0),MATCH(AN$342,$J$336:$R$336,0))</f>
        <v>0</v>
      </c>
      <c r="AO390" s="752" cm="1">
        <f t="array" ref="AO390">INDEX($H390:$K390,0,MATCH(AO$343,$H$343:$K$343,0))*INDEX($J$337:$R$340,MATCH(AO$343,$I$337:$I$340,0),MATCH(AO$342,$J$336:$R$336,0))</f>
        <v>0</v>
      </c>
      <c r="AP390" s="752" cm="1">
        <f t="array" ref="AP390">INDEX($H390:$K390,0,MATCH(AP$343,$H$343:$K$343,0))*INDEX($J$337:$R$340,MATCH(AP$343,$I$337:$I$340,0),MATCH(AP$342,$J$336:$R$336,0))</f>
        <v>0</v>
      </c>
      <c r="AQ390" s="752" cm="1">
        <f t="array" ref="AQ390">INDEX($H390:$K390,0,MATCH(AQ$343,$H$343:$K$343,0))*INDEX($J$337:$R$340,MATCH(AQ$343,$I$337:$I$340,0),MATCH(AQ$342,$J$336:$R$336,0))</f>
        <v>0</v>
      </c>
      <c r="AR390" s="752" cm="1">
        <f t="array" ref="AR390">INDEX($H390:$K390,0,MATCH(AR$343,$H$343:$K$343,0))*INDEX($J$337:$R$340,MATCH(AR$343,$I$337:$I$340,0),MATCH(AR$342,$J$336:$R$336,0))</f>
        <v>0</v>
      </c>
      <c r="AS390" s="752" cm="1">
        <f t="array" ref="AS390">INDEX($H390:$K390,0,MATCH(AS$343,$H$343:$K$343,0))*INDEX($J$337:$R$340,MATCH(AS$343,$I$337:$I$340,0),MATCH(AS$342,$J$336:$R$336,0))</f>
        <v>0</v>
      </c>
      <c r="AT390" s="752" cm="1">
        <f t="array" ref="AT390">INDEX($H390:$K390,0,MATCH(AT$343,$H$343:$K$343,0))*INDEX($J$337:$R$340,MATCH(AT$343,$I$337:$I$340,0),MATCH(AT$342,$J$336:$R$336,0))</f>
        <v>0</v>
      </c>
      <c r="AU390" s="752"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813</v>
      </c>
      <c r="J393" t="s">
        <v>406</v>
      </c>
      <c r="K393" t="s">
        <v>802</v>
      </c>
      <c r="L393" t="s">
        <v>803</v>
      </c>
      <c r="M393" t="s">
        <v>804</v>
      </c>
      <c r="N393" t="s">
        <v>805</v>
      </c>
      <c r="O393" t="s">
        <v>806</v>
      </c>
      <c r="P393" t="s">
        <v>807</v>
      </c>
      <c r="Q393" t="s">
        <v>808</v>
      </c>
      <c r="R393" t="s">
        <v>809</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1139</v>
      </c>
      <c r="J394" s="751">
        <v>1</v>
      </c>
      <c r="K394" s="751">
        <v>1</v>
      </c>
      <c r="L394" s="751">
        <v>1</v>
      </c>
      <c r="M394" s="751">
        <v>1</v>
      </c>
      <c r="N394" s="751">
        <v>1</v>
      </c>
      <c r="O394" s="751">
        <v>1</v>
      </c>
      <c r="P394" s="751">
        <v>1</v>
      </c>
      <c r="Q394" s="751">
        <v>1</v>
      </c>
      <c r="R394" s="75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816</v>
      </c>
      <c r="H396" t="s">
        <v>833</v>
      </c>
      <c r="I396" t="s">
        <v>833</v>
      </c>
      <c r="J396" t="s">
        <v>833</v>
      </c>
      <c r="K396" t="s">
        <v>833</v>
      </c>
      <c r="L396" t="s">
        <v>406</v>
      </c>
      <c r="M396" t="s">
        <v>406</v>
      </c>
      <c r="N396" t="s">
        <v>406</v>
      </c>
      <c r="O396" t="s">
        <v>406</v>
      </c>
      <c r="P396" t="s">
        <v>802</v>
      </c>
      <c r="Q396" t="s">
        <v>802</v>
      </c>
      <c r="R396" t="s">
        <v>802</v>
      </c>
      <c r="S396" t="s">
        <v>802</v>
      </c>
      <c r="T396" t="s">
        <v>803</v>
      </c>
      <c r="U396" t="s">
        <v>803</v>
      </c>
      <c r="V396" t="s">
        <v>803</v>
      </c>
      <c r="W396" t="s">
        <v>803</v>
      </c>
      <c r="X396" t="s">
        <v>804</v>
      </c>
      <c r="Y396" t="s">
        <v>804</v>
      </c>
      <c r="Z396" t="s">
        <v>804</v>
      </c>
      <c r="AA396" t="s">
        <v>804</v>
      </c>
      <c r="AB396" t="s">
        <v>805</v>
      </c>
      <c r="AC396" t="s">
        <v>805</v>
      </c>
      <c r="AD396" t="s">
        <v>805</v>
      </c>
      <c r="AE396" t="s">
        <v>805</v>
      </c>
      <c r="AF396" t="s">
        <v>806</v>
      </c>
      <c r="AG396" t="s">
        <v>806</v>
      </c>
      <c r="AH396" t="s">
        <v>806</v>
      </c>
      <c r="AI396" t="s">
        <v>806</v>
      </c>
      <c r="AJ396" t="s">
        <v>807</v>
      </c>
      <c r="AK396" t="s">
        <v>807</v>
      </c>
      <c r="AL396" t="s">
        <v>807</v>
      </c>
      <c r="AM396" t="s">
        <v>807</v>
      </c>
      <c r="AN396" t="s">
        <v>808</v>
      </c>
      <c r="AO396" t="s">
        <v>808</v>
      </c>
      <c r="AP396" t="s">
        <v>808</v>
      </c>
      <c r="AQ396" t="s">
        <v>808</v>
      </c>
      <c r="AR396" t="s">
        <v>809</v>
      </c>
      <c r="AS396" t="s">
        <v>809</v>
      </c>
      <c r="AT396" t="s">
        <v>809</v>
      </c>
      <c r="AU396" t="s">
        <v>809</v>
      </c>
      <c r="AV396" s="196"/>
      <c r="AW396" s="196"/>
      <c r="AX396" s="17"/>
      <c r="AY396" s="9"/>
      <c r="AZ396" s="9"/>
      <c r="BA396" s="9"/>
    </row>
    <row r="397" spans="1:53" ht="15" outlineLevel="1" x14ac:dyDescent="0.25">
      <c r="A397" s="7"/>
      <c r="B397" s="8"/>
      <c r="C397" s="18"/>
      <c r="D397" s="18"/>
      <c r="E397" s="18"/>
      <c r="F397" s="27"/>
      <c r="G397" s="27" t="s">
        <v>63</v>
      </c>
      <c r="H397" t="s">
        <v>1280</v>
      </c>
      <c r="I397" t="s">
        <v>1283</v>
      </c>
      <c r="J397" t="s">
        <v>1281</v>
      </c>
      <c r="K397" t="s">
        <v>1282</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2" cm="1">
        <f t="array" ref="L398">INDEX($H398:$K398,0,MATCH(L$397,$H$397:$K$397,0))*HLOOKUP(L$396,$J$393:$R$394,2)</f>
        <v>0</v>
      </c>
      <c r="M398" s="752" cm="1">
        <f t="array" ref="M398">INDEX($H398:$K398,0,MATCH(M$397,$H$397:$K$397,0))*HLOOKUP(M$396,$J$393:$R$394,2)</f>
        <v>0</v>
      </c>
      <c r="N398" s="752" cm="1">
        <f t="array" ref="N398">INDEX($H398:$K398,0,MATCH(N$397,$H$397:$K$397,0))*HLOOKUP(N$396,$J$393:$R$394,2)</f>
        <v>0</v>
      </c>
      <c r="O398" s="752" cm="1">
        <f t="array" ref="O398">INDEX($H398:$K398,0,MATCH(O$397,$H$397:$K$397,0))*HLOOKUP(O$396,$J$393:$R$394,2)</f>
        <v>0</v>
      </c>
      <c r="P398" s="752" cm="1">
        <f t="array" ref="P398">INDEX($H398:$K398,0,MATCH(P$397,$H$397:$K$397,0))*HLOOKUP(P$396,$J$393:$R$394,2)</f>
        <v>0</v>
      </c>
      <c r="Q398" s="752" cm="1">
        <f t="array" ref="Q398">INDEX($H398:$K398,0,MATCH(Q$397,$H$397:$K$397,0))*HLOOKUP(Q$396,$J$393:$R$394,2)</f>
        <v>0</v>
      </c>
      <c r="R398" s="752" cm="1">
        <f t="array" ref="R398">INDEX($H398:$K398,0,MATCH(R$397,$H$397:$K$397,0))*HLOOKUP(R$396,$J$393:$R$394,2)</f>
        <v>0</v>
      </c>
      <c r="S398" s="752" cm="1">
        <f t="array" ref="S398">INDEX($H398:$K398,0,MATCH(S$397,$H$397:$K$397,0))*HLOOKUP(S$396,$J$393:$R$394,2)</f>
        <v>0</v>
      </c>
      <c r="T398" s="752" cm="1">
        <f t="array" ref="T398">INDEX($H398:$K398,0,MATCH(T$397,$H$397:$K$397,0))*HLOOKUP(T$396,$J$393:$R$394,2)</f>
        <v>0</v>
      </c>
      <c r="U398" s="752" cm="1">
        <f t="array" ref="U398">INDEX($H398:$K398,0,MATCH(U$397,$H$397:$K$397,0))*HLOOKUP(U$396,$J$393:$R$394,2)</f>
        <v>0</v>
      </c>
      <c r="V398" s="752" cm="1">
        <f t="array" ref="V398">INDEX($H398:$K398,0,MATCH(V$397,$H$397:$K$397,0))*HLOOKUP(V$396,$J$393:$R$394,2)</f>
        <v>0</v>
      </c>
      <c r="W398" s="752" cm="1">
        <f t="array" ref="W398">INDEX($H398:$K398,0,MATCH(W$397,$H$397:$K$397,0))*HLOOKUP(W$396,$J$393:$R$394,2)</f>
        <v>0</v>
      </c>
      <c r="X398" s="752" cm="1">
        <f t="array" ref="X398">INDEX($H398:$K398,0,MATCH(X$397,$H$397:$K$397,0))*HLOOKUP(X$396,$J$393:$R$394,2)</f>
        <v>0</v>
      </c>
      <c r="Y398" s="752" cm="1">
        <f t="array" ref="Y398">INDEX($H398:$K398,0,MATCH(Y$397,$H$397:$K$397,0))*HLOOKUP(Y$396,$J$393:$R$394,2)</f>
        <v>0</v>
      </c>
      <c r="Z398" s="752" cm="1">
        <f t="array" ref="Z398">INDEX($H398:$K398,0,MATCH(Z$397,$H$397:$K$397,0))*HLOOKUP(Z$396,$J$393:$R$394,2)</f>
        <v>0</v>
      </c>
      <c r="AA398" s="752" cm="1">
        <f t="array" ref="AA398">INDEX($H398:$K398,0,MATCH(AA$397,$H$397:$K$397,0))*HLOOKUP(AA$396,$J$393:$R$394,2)</f>
        <v>0</v>
      </c>
      <c r="AB398" s="752" cm="1">
        <f t="array" ref="AB398">INDEX($H398:$K398,0,MATCH(AB$397,$H$397:$K$397,0))*HLOOKUP(AB$396,$J$393:$R$394,2)</f>
        <v>0</v>
      </c>
      <c r="AC398" s="752" cm="1">
        <f t="array" ref="AC398">INDEX($H398:$K398,0,MATCH(AC$397,$H$397:$K$397,0))*HLOOKUP(AC$396,$J$393:$R$394,2)</f>
        <v>0</v>
      </c>
      <c r="AD398" s="752" cm="1">
        <f t="array" ref="AD398">INDEX($H398:$K398,0,MATCH(AD$397,$H$397:$K$397,0))*HLOOKUP(AD$396,$J$393:$R$394,2)</f>
        <v>0</v>
      </c>
      <c r="AE398" s="752" cm="1">
        <f t="array" ref="AE398">INDEX($H398:$K398,0,MATCH(AE$397,$H$397:$K$397,0))*HLOOKUP(AE$396,$J$393:$R$394,2)</f>
        <v>0</v>
      </c>
      <c r="AF398" s="752" cm="1">
        <f t="array" ref="AF398">INDEX($H398:$K398,0,MATCH(AF$397,$H$397:$K$397,0))*HLOOKUP(AF$396,$J$393:$R$394,2)</f>
        <v>0</v>
      </c>
      <c r="AG398" s="752" cm="1">
        <f t="array" ref="AG398">INDEX($H398:$K398,0,MATCH(AG$397,$H$397:$K$397,0))*HLOOKUP(AG$396,$J$393:$R$394,2)</f>
        <v>0</v>
      </c>
      <c r="AH398" s="752" cm="1">
        <f t="array" ref="AH398">INDEX($H398:$K398,0,MATCH(AH$397,$H$397:$K$397,0))*HLOOKUP(AH$396,$J$393:$R$394,2)</f>
        <v>0</v>
      </c>
      <c r="AI398" s="752" cm="1">
        <f t="array" ref="AI398">INDEX($H398:$K398,0,MATCH(AI$397,$H$397:$K$397,0))*HLOOKUP(AI$396,$J$393:$R$394,2)</f>
        <v>0</v>
      </c>
      <c r="AJ398" s="752" cm="1">
        <f t="array" ref="AJ398">INDEX($H398:$K398,0,MATCH(AJ$397,$H$397:$K$397,0))*HLOOKUP(AJ$396,$J$393:$R$394,2)</f>
        <v>0</v>
      </c>
      <c r="AK398" s="752" cm="1">
        <f t="array" ref="AK398">INDEX($H398:$K398,0,MATCH(AK$397,$H$397:$K$397,0))*HLOOKUP(AK$396,$J$393:$R$394,2)</f>
        <v>0</v>
      </c>
      <c r="AL398" s="752" cm="1">
        <f t="array" ref="AL398">INDEX($H398:$K398,0,MATCH(AL$397,$H$397:$K$397,0))*HLOOKUP(AL$396,$J$393:$R$394,2)</f>
        <v>0</v>
      </c>
      <c r="AM398" s="752" cm="1">
        <f t="array" ref="AM398">INDEX($H398:$K398,0,MATCH(AM$397,$H$397:$K$397,0))*HLOOKUP(AM$396,$J$393:$R$394,2)</f>
        <v>0</v>
      </c>
      <c r="AN398" s="752" cm="1">
        <f t="array" ref="AN398">INDEX($H398:$K398,0,MATCH(AN$397,$H$397:$K$397,0))*HLOOKUP(AN$396,$J$393:$R$394,2)</f>
        <v>0</v>
      </c>
      <c r="AO398" s="752" cm="1">
        <f t="array" ref="AO398">INDEX($H398:$K398,0,MATCH(AO$397,$H$397:$K$397,0))*HLOOKUP(AO$396,$J$393:$R$394,2)</f>
        <v>0</v>
      </c>
      <c r="AP398" s="752" cm="1">
        <f t="array" ref="AP398">INDEX($H398:$K398,0,MATCH(AP$397,$H$397:$K$397,0))*HLOOKUP(AP$396,$J$393:$R$394,2)</f>
        <v>0</v>
      </c>
      <c r="AQ398" s="752" cm="1">
        <f t="array" ref="AQ398">INDEX($H398:$K398,0,MATCH(AQ$397,$H$397:$K$397,0))*HLOOKUP(AQ$396,$J$393:$R$394,2)</f>
        <v>0</v>
      </c>
      <c r="AR398" s="752" cm="1">
        <f t="array" ref="AR398">INDEX($H398:$K398,0,MATCH(AR$397,$H$397:$K$397,0))*HLOOKUP(AR$396,$J$393:$R$394,2)</f>
        <v>0</v>
      </c>
      <c r="AS398" s="752" cm="1">
        <f t="array" ref="AS398">INDEX($H398:$K398,0,MATCH(AS$397,$H$397:$K$397,0))*HLOOKUP(AS$396,$J$393:$R$394,2)</f>
        <v>0</v>
      </c>
      <c r="AT398" s="752" cm="1">
        <f t="array" ref="AT398">INDEX($H398:$K398,0,MATCH(AT$397,$H$397:$K$397,0))*HLOOKUP(AT$396,$J$393:$R$394,2)</f>
        <v>0</v>
      </c>
      <c r="AU398" s="752"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2" cm="1">
        <f t="array" ref="L399">INDEX($H399:$K399,0,MATCH(L$397,$H$397:$K$397,0))*HLOOKUP(L$396,$J$393:$R$394,2)</f>
        <v>0</v>
      </c>
      <c r="M399" s="752" cm="1">
        <f t="array" ref="M399">INDEX($H399:$K399,0,MATCH(M$397,$H$397:$K$397,0))*HLOOKUP(M$396,$J$393:$R$394,2)</f>
        <v>0</v>
      </c>
      <c r="N399" s="752" cm="1">
        <f t="array" ref="N399">INDEX($H399:$K399,0,MATCH(N$397,$H$397:$K$397,0))*HLOOKUP(N$396,$J$393:$R$394,2)</f>
        <v>0</v>
      </c>
      <c r="O399" s="752" cm="1">
        <f t="array" ref="O399">INDEX($H399:$K399,0,MATCH(O$397,$H$397:$K$397,0))*HLOOKUP(O$396,$J$393:$R$394,2)</f>
        <v>0</v>
      </c>
      <c r="P399" s="752" cm="1">
        <f t="array" ref="P399">INDEX($H399:$K399,0,MATCH(P$397,$H$397:$K$397,0))*HLOOKUP(P$396,$J$393:$R$394,2)</f>
        <v>0</v>
      </c>
      <c r="Q399" s="752" cm="1">
        <f t="array" ref="Q399">INDEX($H399:$K399,0,MATCH(Q$397,$H$397:$K$397,0))*HLOOKUP(Q$396,$J$393:$R$394,2)</f>
        <v>0</v>
      </c>
      <c r="R399" s="752" cm="1">
        <f t="array" ref="R399">INDEX($H399:$K399,0,MATCH(R$397,$H$397:$K$397,0))*HLOOKUP(R$396,$J$393:$R$394,2)</f>
        <v>0</v>
      </c>
      <c r="S399" s="752" cm="1">
        <f t="array" ref="S399">INDEX($H399:$K399,0,MATCH(S$397,$H$397:$K$397,0))*HLOOKUP(S$396,$J$393:$R$394,2)</f>
        <v>0</v>
      </c>
      <c r="T399" s="752" cm="1">
        <f t="array" ref="T399">INDEX($H399:$K399,0,MATCH(T$397,$H$397:$K$397,0))*HLOOKUP(T$396,$J$393:$R$394,2)</f>
        <v>0</v>
      </c>
      <c r="U399" s="752" cm="1">
        <f t="array" ref="U399">INDEX($H399:$K399,0,MATCH(U$397,$H$397:$K$397,0))*HLOOKUP(U$396,$J$393:$R$394,2)</f>
        <v>0</v>
      </c>
      <c r="V399" s="752" cm="1">
        <f t="array" ref="V399">INDEX($H399:$K399,0,MATCH(V$397,$H$397:$K$397,0))*HLOOKUP(V$396,$J$393:$R$394,2)</f>
        <v>0</v>
      </c>
      <c r="W399" s="752" cm="1">
        <f t="array" ref="W399">INDEX($H399:$K399,0,MATCH(W$397,$H$397:$K$397,0))*HLOOKUP(W$396,$J$393:$R$394,2)</f>
        <v>0</v>
      </c>
      <c r="X399" s="752" cm="1">
        <f t="array" ref="X399">INDEX($H399:$K399,0,MATCH(X$397,$H$397:$K$397,0))*HLOOKUP(X$396,$J$393:$R$394,2)</f>
        <v>0</v>
      </c>
      <c r="Y399" s="752" cm="1">
        <f t="array" ref="Y399">INDEX($H399:$K399,0,MATCH(Y$397,$H$397:$K$397,0))*HLOOKUP(Y$396,$J$393:$R$394,2)</f>
        <v>0</v>
      </c>
      <c r="Z399" s="752" cm="1">
        <f t="array" ref="Z399">INDEX($H399:$K399,0,MATCH(Z$397,$H$397:$K$397,0))*HLOOKUP(Z$396,$J$393:$R$394,2)</f>
        <v>0</v>
      </c>
      <c r="AA399" s="752" cm="1">
        <f t="array" ref="AA399">INDEX($H399:$K399,0,MATCH(AA$397,$H$397:$K$397,0))*HLOOKUP(AA$396,$J$393:$R$394,2)</f>
        <v>0</v>
      </c>
      <c r="AB399" s="752" cm="1">
        <f t="array" ref="AB399">INDEX($H399:$K399,0,MATCH(AB$397,$H$397:$K$397,0))*HLOOKUP(AB$396,$J$393:$R$394,2)</f>
        <v>0</v>
      </c>
      <c r="AC399" s="752" cm="1">
        <f t="array" ref="AC399">INDEX($H399:$K399,0,MATCH(AC$397,$H$397:$K$397,0))*HLOOKUP(AC$396,$J$393:$R$394,2)</f>
        <v>0</v>
      </c>
      <c r="AD399" s="752" cm="1">
        <f t="array" ref="AD399">INDEX($H399:$K399,0,MATCH(AD$397,$H$397:$K$397,0))*HLOOKUP(AD$396,$J$393:$R$394,2)</f>
        <v>0</v>
      </c>
      <c r="AE399" s="752" cm="1">
        <f t="array" ref="AE399">INDEX($H399:$K399,0,MATCH(AE$397,$H$397:$K$397,0))*HLOOKUP(AE$396,$J$393:$R$394,2)</f>
        <v>0</v>
      </c>
      <c r="AF399" s="752" cm="1">
        <f t="array" ref="AF399">INDEX($H399:$K399,0,MATCH(AF$397,$H$397:$K$397,0))*HLOOKUP(AF$396,$J$393:$R$394,2)</f>
        <v>0</v>
      </c>
      <c r="AG399" s="752" cm="1">
        <f t="array" ref="AG399">INDEX($H399:$K399,0,MATCH(AG$397,$H$397:$K$397,0))*HLOOKUP(AG$396,$J$393:$R$394,2)</f>
        <v>0</v>
      </c>
      <c r="AH399" s="752" cm="1">
        <f t="array" ref="AH399">INDEX($H399:$K399,0,MATCH(AH$397,$H$397:$K$397,0))*HLOOKUP(AH$396,$J$393:$R$394,2)</f>
        <v>0</v>
      </c>
      <c r="AI399" s="752" cm="1">
        <f t="array" ref="AI399">INDEX($H399:$K399,0,MATCH(AI$397,$H$397:$K$397,0))*HLOOKUP(AI$396,$J$393:$R$394,2)</f>
        <v>0</v>
      </c>
      <c r="AJ399" s="752" cm="1">
        <f t="array" ref="AJ399">INDEX($H399:$K399,0,MATCH(AJ$397,$H$397:$K$397,0))*HLOOKUP(AJ$396,$J$393:$R$394,2)</f>
        <v>0</v>
      </c>
      <c r="AK399" s="752" cm="1">
        <f t="array" ref="AK399">INDEX($H399:$K399,0,MATCH(AK$397,$H$397:$K$397,0))*HLOOKUP(AK$396,$J$393:$R$394,2)</f>
        <v>0</v>
      </c>
      <c r="AL399" s="752" cm="1">
        <f t="array" ref="AL399">INDEX($H399:$K399,0,MATCH(AL$397,$H$397:$K$397,0))*HLOOKUP(AL$396,$J$393:$R$394,2)</f>
        <v>0</v>
      </c>
      <c r="AM399" s="752" cm="1">
        <f t="array" ref="AM399">INDEX($H399:$K399,0,MATCH(AM$397,$H$397:$K$397,0))*HLOOKUP(AM$396,$J$393:$R$394,2)</f>
        <v>0</v>
      </c>
      <c r="AN399" s="752" cm="1">
        <f t="array" ref="AN399">INDEX($H399:$K399,0,MATCH(AN$397,$H$397:$K$397,0))*HLOOKUP(AN$396,$J$393:$R$394,2)</f>
        <v>0</v>
      </c>
      <c r="AO399" s="752" cm="1">
        <f t="array" ref="AO399">INDEX($H399:$K399,0,MATCH(AO$397,$H$397:$K$397,0))*HLOOKUP(AO$396,$J$393:$R$394,2)</f>
        <v>0</v>
      </c>
      <c r="AP399" s="752" cm="1">
        <f t="array" ref="AP399">INDEX($H399:$K399,0,MATCH(AP$397,$H$397:$K$397,0))*HLOOKUP(AP$396,$J$393:$R$394,2)</f>
        <v>0</v>
      </c>
      <c r="AQ399" s="752" cm="1">
        <f t="array" ref="AQ399">INDEX($H399:$K399,0,MATCH(AQ$397,$H$397:$K$397,0))*HLOOKUP(AQ$396,$J$393:$R$394,2)</f>
        <v>0</v>
      </c>
      <c r="AR399" s="752" cm="1">
        <f t="array" ref="AR399">INDEX($H399:$K399,0,MATCH(AR$397,$H$397:$K$397,0))*HLOOKUP(AR$396,$J$393:$R$394,2)</f>
        <v>0</v>
      </c>
      <c r="AS399" s="752" cm="1">
        <f t="array" ref="AS399">INDEX($H399:$K399,0,MATCH(AS$397,$H$397:$K$397,0))*HLOOKUP(AS$396,$J$393:$R$394,2)</f>
        <v>0</v>
      </c>
      <c r="AT399" s="752" cm="1">
        <f t="array" ref="AT399">INDEX($H399:$K399,0,MATCH(AT$397,$H$397:$K$397,0))*HLOOKUP(AT$396,$J$393:$R$394,2)</f>
        <v>0</v>
      </c>
      <c r="AU399" s="752"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2" cm="1">
        <f t="array" ref="L400">INDEX($H400:$K400,0,MATCH(L$397,$H$397:$K$397,0))*HLOOKUP(L$396,$J$393:$R$394,2)</f>
        <v>0</v>
      </c>
      <c r="M400" s="752" cm="1">
        <f t="array" ref="M400">INDEX($H400:$K400,0,MATCH(M$397,$H$397:$K$397,0))*HLOOKUP(M$396,$J$393:$R$394,2)</f>
        <v>0</v>
      </c>
      <c r="N400" s="752" cm="1">
        <f t="array" ref="N400">INDEX($H400:$K400,0,MATCH(N$397,$H$397:$K$397,0))*HLOOKUP(N$396,$J$393:$R$394,2)</f>
        <v>0</v>
      </c>
      <c r="O400" s="752" cm="1">
        <f t="array" ref="O400">INDEX($H400:$K400,0,MATCH(O$397,$H$397:$K$397,0))*HLOOKUP(O$396,$J$393:$R$394,2)</f>
        <v>0</v>
      </c>
      <c r="P400" s="752" cm="1">
        <f t="array" ref="P400">INDEX($H400:$K400,0,MATCH(P$397,$H$397:$K$397,0))*HLOOKUP(P$396,$J$393:$R$394,2)</f>
        <v>0</v>
      </c>
      <c r="Q400" s="752" cm="1">
        <f t="array" ref="Q400">INDEX($H400:$K400,0,MATCH(Q$397,$H$397:$K$397,0))*HLOOKUP(Q$396,$J$393:$R$394,2)</f>
        <v>0</v>
      </c>
      <c r="R400" s="752" cm="1">
        <f t="array" ref="R400">INDEX($H400:$K400,0,MATCH(R$397,$H$397:$K$397,0))*HLOOKUP(R$396,$J$393:$R$394,2)</f>
        <v>0</v>
      </c>
      <c r="S400" s="752" cm="1">
        <f t="array" ref="S400">INDEX($H400:$K400,0,MATCH(S$397,$H$397:$K$397,0))*HLOOKUP(S$396,$J$393:$R$394,2)</f>
        <v>0</v>
      </c>
      <c r="T400" s="752" cm="1">
        <f t="array" ref="T400">INDEX($H400:$K400,0,MATCH(T$397,$H$397:$K$397,0))*HLOOKUP(T$396,$J$393:$R$394,2)</f>
        <v>0</v>
      </c>
      <c r="U400" s="752" cm="1">
        <f t="array" ref="U400">INDEX($H400:$K400,0,MATCH(U$397,$H$397:$K$397,0))*HLOOKUP(U$396,$J$393:$R$394,2)</f>
        <v>0</v>
      </c>
      <c r="V400" s="752" cm="1">
        <f t="array" ref="V400">INDEX($H400:$K400,0,MATCH(V$397,$H$397:$K$397,0))*HLOOKUP(V$396,$J$393:$R$394,2)</f>
        <v>0</v>
      </c>
      <c r="W400" s="752" cm="1">
        <f t="array" ref="W400">INDEX($H400:$K400,0,MATCH(W$397,$H$397:$K$397,0))*HLOOKUP(W$396,$J$393:$R$394,2)</f>
        <v>0</v>
      </c>
      <c r="X400" s="752" cm="1">
        <f t="array" ref="X400">INDEX($H400:$K400,0,MATCH(X$397,$H$397:$K$397,0))*HLOOKUP(X$396,$J$393:$R$394,2)</f>
        <v>0</v>
      </c>
      <c r="Y400" s="752" cm="1">
        <f t="array" ref="Y400">INDEX($H400:$K400,0,MATCH(Y$397,$H$397:$K$397,0))*HLOOKUP(Y$396,$J$393:$R$394,2)</f>
        <v>0</v>
      </c>
      <c r="Z400" s="752" cm="1">
        <f t="array" ref="Z400">INDEX($H400:$K400,0,MATCH(Z$397,$H$397:$K$397,0))*HLOOKUP(Z$396,$J$393:$R$394,2)</f>
        <v>0</v>
      </c>
      <c r="AA400" s="752" cm="1">
        <f t="array" ref="AA400">INDEX($H400:$K400,0,MATCH(AA$397,$H$397:$K$397,0))*HLOOKUP(AA$396,$J$393:$R$394,2)</f>
        <v>0</v>
      </c>
      <c r="AB400" s="752" cm="1">
        <f t="array" ref="AB400">INDEX($H400:$K400,0,MATCH(AB$397,$H$397:$K$397,0))*HLOOKUP(AB$396,$J$393:$R$394,2)</f>
        <v>0</v>
      </c>
      <c r="AC400" s="752" cm="1">
        <f t="array" ref="AC400">INDEX($H400:$K400,0,MATCH(AC$397,$H$397:$K$397,0))*HLOOKUP(AC$396,$J$393:$R$394,2)</f>
        <v>0</v>
      </c>
      <c r="AD400" s="752" cm="1">
        <f t="array" ref="AD400">INDEX($H400:$K400,0,MATCH(AD$397,$H$397:$K$397,0))*HLOOKUP(AD$396,$J$393:$R$394,2)</f>
        <v>0</v>
      </c>
      <c r="AE400" s="752" cm="1">
        <f t="array" ref="AE400">INDEX($H400:$K400,0,MATCH(AE$397,$H$397:$K$397,0))*HLOOKUP(AE$396,$J$393:$R$394,2)</f>
        <v>0</v>
      </c>
      <c r="AF400" s="752" cm="1">
        <f t="array" ref="AF400">INDEX($H400:$K400,0,MATCH(AF$397,$H$397:$K$397,0))*HLOOKUP(AF$396,$J$393:$R$394,2)</f>
        <v>0</v>
      </c>
      <c r="AG400" s="752" cm="1">
        <f t="array" ref="AG400">INDEX($H400:$K400,0,MATCH(AG$397,$H$397:$K$397,0))*HLOOKUP(AG$396,$J$393:$R$394,2)</f>
        <v>0</v>
      </c>
      <c r="AH400" s="752" cm="1">
        <f t="array" ref="AH400">INDEX($H400:$K400,0,MATCH(AH$397,$H$397:$K$397,0))*HLOOKUP(AH$396,$J$393:$R$394,2)</f>
        <v>0</v>
      </c>
      <c r="AI400" s="752" cm="1">
        <f t="array" ref="AI400">INDEX($H400:$K400,0,MATCH(AI$397,$H$397:$K$397,0))*HLOOKUP(AI$396,$J$393:$R$394,2)</f>
        <v>0</v>
      </c>
      <c r="AJ400" s="752" cm="1">
        <f t="array" ref="AJ400">INDEX($H400:$K400,0,MATCH(AJ$397,$H$397:$K$397,0))*HLOOKUP(AJ$396,$J$393:$R$394,2)</f>
        <v>0</v>
      </c>
      <c r="AK400" s="752" cm="1">
        <f t="array" ref="AK400">INDEX($H400:$K400,0,MATCH(AK$397,$H$397:$K$397,0))*HLOOKUP(AK$396,$J$393:$R$394,2)</f>
        <v>0</v>
      </c>
      <c r="AL400" s="752" cm="1">
        <f t="array" ref="AL400">INDEX($H400:$K400,0,MATCH(AL$397,$H$397:$K$397,0))*HLOOKUP(AL$396,$J$393:$R$394,2)</f>
        <v>0</v>
      </c>
      <c r="AM400" s="752" cm="1">
        <f t="array" ref="AM400">INDEX($H400:$K400,0,MATCH(AM$397,$H$397:$K$397,0))*HLOOKUP(AM$396,$J$393:$R$394,2)</f>
        <v>0</v>
      </c>
      <c r="AN400" s="752" cm="1">
        <f t="array" ref="AN400">INDEX($H400:$K400,0,MATCH(AN$397,$H$397:$K$397,0))*HLOOKUP(AN$396,$J$393:$R$394,2)</f>
        <v>0</v>
      </c>
      <c r="AO400" s="752" cm="1">
        <f t="array" ref="AO400">INDEX($H400:$K400,0,MATCH(AO$397,$H$397:$K$397,0))*HLOOKUP(AO$396,$J$393:$R$394,2)</f>
        <v>0</v>
      </c>
      <c r="AP400" s="752" cm="1">
        <f t="array" ref="AP400">INDEX($H400:$K400,0,MATCH(AP$397,$H$397:$K$397,0))*HLOOKUP(AP$396,$J$393:$R$394,2)</f>
        <v>0</v>
      </c>
      <c r="AQ400" s="752" cm="1">
        <f t="array" ref="AQ400">INDEX($H400:$K400,0,MATCH(AQ$397,$H$397:$K$397,0))*HLOOKUP(AQ$396,$J$393:$R$394,2)</f>
        <v>0</v>
      </c>
      <c r="AR400" s="752" cm="1">
        <f t="array" ref="AR400">INDEX($H400:$K400,0,MATCH(AR$397,$H$397:$K$397,0))*HLOOKUP(AR$396,$J$393:$R$394,2)</f>
        <v>0</v>
      </c>
      <c r="AS400" s="752" cm="1">
        <f t="array" ref="AS400">INDEX($H400:$K400,0,MATCH(AS$397,$H$397:$K$397,0))*HLOOKUP(AS$396,$J$393:$R$394,2)</f>
        <v>0</v>
      </c>
      <c r="AT400" s="752" cm="1">
        <f t="array" ref="AT400">INDEX($H400:$K400,0,MATCH(AT$397,$H$397:$K$397,0))*HLOOKUP(AT$396,$J$393:$R$394,2)</f>
        <v>0</v>
      </c>
      <c r="AU400" s="752"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2" cm="1">
        <f t="array" ref="L401">INDEX($H401:$K401,0,MATCH(L$397,$H$397:$K$397,0))*HLOOKUP(L$396,$J$393:$R$394,2)</f>
        <v>0</v>
      </c>
      <c r="M401" s="752" cm="1">
        <f t="array" ref="M401">INDEX($H401:$K401,0,MATCH(M$397,$H$397:$K$397,0))*HLOOKUP(M$396,$J$393:$R$394,2)</f>
        <v>0</v>
      </c>
      <c r="N401" s="752" cm="1">
        <f t="array" ref="N401">INDEX($H401:$K401,0,MATCH(N$397,$H$397:$K$397,0))*HLOOKUP(N$396,$J$393:$R$394,2)</f>
        <v>0</v>
      </c>
      <c r="O401" s="752" cm="1">
        <f t="array" ref="O401">INDEX($H401:$K401,0,MATCH(O$397,$H$397:$K$397,0))*HLOOKUP(O$396,$J$393:$R$394,2)</f>
        <v>0</v>
      </c>
      <c r="P401" s="752" cm="1">
        <f t="array" ref="P401">INDEX($H401:$K401,0,MATCH(P$397,$H$397:$K$397,0))*HLOOKUP(P$396,$J$393:$R$394,2)</f>
        <v>0</v>
      </c>
      <c r="Q401" s="752" cm="1">
        <f t="array" ref="Q401">INDEX($H401:$K401,0,MATCH(Q$397,$H$397:$K$397,0))*HLOOKUP(Q$396,$J$393:$R$394,2)</f>
        <v>0</v>
      </c>
      <c r="R401" s="752" cm="1">
        <f t="array" ref="R401">INDEX($H401:$K401,0,MATCH(R$397,$H$397:$K$397,0))*HLOOKUP(R$396,$J$393:$R$394,2)</f>
        <v>0</v>
      </c>
      <c r="S401" s="752" cm="1">
        <f t="array" ref="S401">INDEX($H401:$K401,0,MATCH(S$397,$H$397:$K$397,0))*HLOOKUP(S$396,$J$393:$R$394,2)</f>
        <v>0</v>
      </c>
      <c r="T401" s="752" cm="1">
        <f t="array" ref="T401">INDEX($H401:$K401,0,MATCH(T$397,$H$397:$K$397,0))*HLOOKUP(T$396,$J$393:$R$394,2)</f>
        <v>0</v>
      </c>
      <c r="U401" s="752" cm="1">
        <f t="array" ref="U401">INDEX($H401:$K401,0,MATCH(U$397,$H$397:$K$397,0))*HLOOKUP(U$396,$J$393:$R$394,2)</f>
        <v>0</v>
      </c>
      <c r="V401" s="752" cm="1">
        <f t="array" ref="V401">INDEX($H401:$K401,0,MATCH(V$397,$H$397:$K$397,0))*HLOOKUP(V$396,$J$393:$R$394,2)</f>
        <v>0</v>
      </c>
      <c r="W401" s="752" cm="1">
        <f t="array" ref="W401">INDEX($H401:$K401,0,MATCH(W$397,$H$397:$K$397,0))*HLOOKUP(W$396,$J$393:$R$394,2)</f>
        <v>0</v>
      </c>
      <c r="X401" s="752" cm="1">
        <f t="array" ref="X401">INDEX($H401:$K401,0,MATCH(X$397,$H$397:$K$397,0))*HLOOKUP(X$396,$J$393:$R$394,2)</f>
        <v>0</v>
      </c>
      <c r="Y401" s="752" cm="1">
        <f t="array" ref="Y401">INDEX($H401:$K401,0,MATCH(Y$397,$H$397:$K$397,0))*HLOOKUP(Y$396,$J$393:$R$394,2)</f>
        <v>0</v>
      </c>
      <c r="Z401" s="752" cm="1">
        <f t="array" ref="Z401">INDEX($H401:$K401,0,MATCH(Z$397,$H$397:$K$397,0))*HLOOKUP(Z$396,$J$393:$R$394,2)</f>
        <v>0</v>
      </c>
      <c r="AA401" s="752" cm="1">
        <f t="array" ref="AA401">INDEX($H401:$K401,0,MATCH(AA$397,$H$397:$K$397,0))*HLOOKUP(AA$396,$J$393:$R$394,2)</f>
        <v>0</v>
      </c>
      <c r="AB401" s="752" cm="1">
        <f t="array" ref="AB401">INDEX($H401:$K401,0,MATCH(AB$397,$H$397:$K$397,0))*HLOOKUP(AB$396,$J$393:$R$394,2)</f>
        <v>0</v>
      </c>
      <c r="AC401" s="752" cm="1">
        <f t="array" ref="AC401">INDEX($H401:$K401,0,MATCH(AC$397,$H$397:$K$397,0))*HLOOKUP(AC$396,$J$393:$R$394,2)</f>
        <v>0</v>
      </c>
      <c r="AD401" s="752" cm="1">
        <f t="array" ref="AD401">INDEX($H401:$K401,0,MATCH(AD$397,$H$397:$K$397,0))*HLOOKUP(AD$396,$J$393:$R$394,2)</f>
        <v>0</v>
      </c>
      <c r="AE401" s="752" cm="1">
        <f t="array" ref="AE401">INDEX($H401:$K401,0,MATCH(AE$397,$H$397:$K$397,0))*HLOOKUP(AE$396,$J$393:$R$394,2)</f>
        <v>0</v>
      </c>
      <c r="AF401" s="752" cm="1">
        <f t="array" ref="AF401">INDEX($H401:$K401,0,MATCH(AF$397,$H$397:$K$397,0))*HLOOKUP(AF$396,$J$393:$R$394,2)</f>
        <v>0</v>
      </c>
      <c r="AG401" s="752" cm="1">
        <f t="array" ref="AG401">INDEX($H401:$K401,0,MATCH(AG$397,$H$397:$K$397,0))*HLOOKUP(AG$396,$J$393:$R$394,2)</f>
        <v>0</v>
      </c>
      <c r="AH401" s="752" cm="1">
        <f t="array" ref="AH401">INDEX($H401:$K401,0,MATCH(AH$397,$H$397:$K$397,0))*HLOOKUP(AH$396,$J$393:$R$394,2)</f>
        <v>0</v>
      </c>
      <c r="AI401" s="752" cm="1">
        <f t="array" ref="AI401">INDEX($H401:$K401,0,MATCH(AI$397,$H$397:$K$397,0))*HLOOKUP(AI$396,$J$393:$R$394,2)</f>
        <v>0</v>
      </c>
      <c r="AJ401" s="752" cm="1">
        <f t="array" ref="AJ401">INDEX($H401:$K401,0,MATCH(AJ$397,$H$397:$K$397,0))*HLOOKUP(AJ$396,$J$393:$R$394,2)</f>
        <v>0</v>
      </c>
      <c r="AK401" s="752" cm="1">
        <f t="array" ref="AK401">INDEX($H401:$K401,0,MATCH(AK$397,$H$397:$K$397,0))*HLOOKUP(AK$396,$J$393:$R$394,2)</f>
        <v>0</v>
      </c>
      <c r="AL401" s="752" cm="1">
        <f t="array" ref="AL401">INDEX($H401:$K401,0,MATCH(AL$397,$H$397:$K$397,0))*HLOOKUP(AL$396,$J$393:$R$394,2)</f>
        <v>0</v>
      </c>
      <c r="AM401" s="752" cm="1">
        <f t="array" ref="AM401">INDEX($H401:$K401,0,MATCH(AM$397,$H$397:$K$397,0))*HLOOKUP(AM$396,$J$393:$R$394,2)</f>
        <v>0</v>
      </c>
      <c r="AN401" s="752" cm="1">
        <f t="array" ref="AN401">INDEX($H401:$K401,0,MATCH(AN$397,$H$397:$K$397,0))*HLOOKUP(AN$396,$J$393:$R$394,2)</f>
        <v>0</v>
      </c>
      <c r="AO401" s="752" cm="1">
        <f t="array" ref="AO401">INDEX($H401:$K401,0,MATCH(AO$397,$H$397:$K$397,0))*HLOOKUP(AO$396,$J$393:$R$394,2)</f>
        <v>0</v>
      </c>
      <c r="AP401" s="752" cm="1">
        <f t="array" ref="AP401">INDEX($H401:$K401,0,MATCH(AP$397,$H$397:$K$397,0))*HLOOKUP(AP$396,$J$393:$R$394,2)</f>
        <v>0</v>
      </c>
      <c r="AQ401" s="752" cm="1">
        <f t="array" ref="AQ401">INDEX($H401:$K401,0,MATCH(AQ$397,$H$397:$K$397,0))*HLOOKUP(AQ$396,$J$393:$R$394,2)</f>
        <v>0</v>
      </c>
      <c r="AR401" s="752" cm="1">
        <f t="array" ref="AR401">INDEX($H401:$K401,0,MATCH(AR$397,$H$397:$K$397,0))*HLOOKUP(AR$396,$J$393:$R$394,2)</f>
        <v>0</v>
      </c>
      <c r="AS401" s="752" cm="1">
        <f t="array" ref="AS401">INDEX($H401:$K401,0,MATCH(AS$397,$H$397:$K$397,0))*HLOOKUP(AS$396,$J$393:$R$394,2)</f>
        <v>0</v>
      </c>
      <c r="AT401" s="752" cm="1">
        <f t="array" ref="AT401">INDEX($H401:$K401,0,MATCH(AT$397,$H$397:$K$397,0))*HLOOKUP(AT$396,$J$393:$R$394,2)</f>
        <v>0</v>
      </c>
      <c r="AU401" s="752"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2" cm="1">
        <f t="array" ref="L402">INDEX($H402:$K402,0,MATCH(L$397,$H$397:$K$397,0))*HLOOKUP(L$396,$J$393:$R$394,2)</f>
        <v>0</v>
      </c>
      <c r="M402" s="752" cm="1">
        <f t="array" ref="M402">INDEX($H402:$K402,0,MATCH(M$397,$H$397:$K$397,0))*HLOOKUP(M$396,$J$393:$R$394,2)</f>
        <v>0</v>
      </c>
      <c r="N402" s="752" cm="1">
        <f t="array" ref="N402">INDEX($H402:$K402,0,MATCH(N$397,$H$397:$K$397,0))*HLOOKUP(N$396,$J$393:$R$394,2)</f>
        <v>0</v>
      </c>
      <c r="O402" s="752" cm="1">
        <f t="array" ref="O402">INDEX($H402:$K402,0,MATCH(O$397,$H$397:$K$397,0))*HLOOKUP(O$396,$J$393:$R$394,2)</f>
        <v>0</v>
      </c>
      <c r="P402" s="752" cm="1">
        <f t="array" ref="P402">INDEX($H402:$K402,0,MATCH(P$397,$H$397:$K$397,0))*HLOOKUP(P$396,$J$393:$R$394,2)</f>
        <v>0</v>
      </c>
      <c r="Q402" s="752" cm="1">
        <f t="array" ref="Q402">INDEX($H402:$K402,0,MATCH(Q$397,$H$397:$K$397,0))*HLOOKUP(Q$396,$J$393:$R$394,2)</f>
        <v>0</v>
      </c>
      <c r="R402" s="752" cm="1">
        <f t="array" ref="R402">INDEX($H402:$K402,0,MATCH(R$397,$H$397:$K$397,0))*HLOOKUP(R$396,$J$393:$R$394,2)</f>
        <v>0</v>
      </c>
      <c r="S402" s="752" cm="1">
        <f t="array" ref="S402">INDEX($H402:$K402,0,MATCH(S$397,$H$397:$K$397,0))*HLOOKUP(S$396,$J$393:$R$394,2)</f>
        <v>0</v>
      </c>
      <c r="T402" s="752" cm="1">
        <f t="array" ref="T402">INDEX($H402:$K402,0,MATCH(T$397,$H$397:$K$397,0))*HLOOKUP(T$396,$J$393:$R$394,2)</f>
        <v>0</v>
      </c>
      <c r="U402" s="752" cm="1">
        <f t="array" ref="U402">INDEX($H402:$K402,0,MATCH(U$397,$H$397:$K$397,0))*HLOOKUP(U$396,$J$393:$R$394,2)</f>
        <v>0</v>
      </c>
      <c r="V402" s="752" cm="1">
        <f t="array" ref="V402">INDEX($H402:$K402,0,MATCH(V$397,$H$397:$K$397,0))*HLOOKUP(V$396,$J$393:$R$394,2)</f>
        <v>0</v>
      </c>
      <c r="W402" s="752" cm="1">
        <f t="array" ref="W402">INDEX($H402:$K402,0,MATCH(W$397,$H$397:$K$397,0))*HLOOKUP(W$396,$J$393:$R$394,2)</f>
        <v>0</v>
      </c>
      <c r="X402" s="752" cm="1">
        <f t="array" ref="X402">INDEX($H402:$K402,0,MATCH(X$397,$H$397:$K$397,0))*HLOOKUP(X$396,$J$393:$R$394,2)</f>
        <v>0</v>
      </c>
      <c r="Y402" s="752" cm="1">
        <f t="array" ref="Y402">INDEX($H402:$K402,0,MATCH(Y$397,$H$397:$K$397,0))*HLOOKUP(Y$396,$J$393:$R$394,2)</f>
        <v>0</v>
      </c>
      <c r="Z402" s="752" cm="1">
        <f t="array" ref="Z402">INDEX($H402:$K402,0,MATCH(Z$397,$H$397:$K$397,0))*HLOOKUP(Z$396,$J$393:$R$394,2)</f>
        <v>0</v>
      </c>
      <c r="AA402" s="752" cm="1">
        <f t="array" ref="AA402">INDEX($H402:$K402,0,MATCH(AA$397,$H$397:$K$397,0))*HLOOKUP(AA$396,$J$393:$R$394,2)</f>
        <v>0</v>
      </c>
      <c r="AB402" s="752" cm="1">
        <f t="array" ref="AB402">INDEX($H402:$K402,0,MATCH(AB$397,$H$397:$K$397,0))*HLOOKUP(AB$396,$J$393:$R$394,2)</f>
        <v>0</v>
      </c>
      <c r="AC402" s="752" cm="1">
        <f t="array" ref="AC402">INDEX($H402:$K402,0,MATCH(AC$397,$H$397:$K$397,0))*HLOOKUP(AC$396,$J$393:$R$394,2)</f>
        <v>0</v>
      </c>
      <c r="AD402" s="752" cm="1">
        <f t="array" ref="AD402">INDEX($H402:$K402,0,MATCH(AD$397,$H$397:$K$397,0))*HLOOKUP(AD$396,$J$393:$R$394,2)</f>
        <v>0</v>
      </c>
      <c r="AE402" s="752" cm="1">
        <f t="array" ref="AE402">INDEX($H402:$K402,0,MATCH(AE$397,$H$397:$K$397,0))*HLOOKUP(AE$396,$J$393:$R$394,2)</f>
        <v>0</v>
      </c>
      <c r="AF402" s="752" cm="1">
        <f t="array" ref="AF402">INDEX($H402:$K402,0,MATCH(AF$397,$H$397:$K$397,0))*HLOOKUP(AF$396,$J$393:$R$394,2)</f>
        <v>0</v>
      </c>
      <c r="AG402" s="752" cm="1">
        <f t="array" ref="AG402">INDEX($H402:$K402,0,MATCH(AG$397,$H$397:$K$397,0))*HLOOKUP(AG$396,$J$393:$R$394,2)</f>
        <v>0</v>
      </c>
      <c r="AH402" s="752" cm="1">
        <f t="array" ref="AH402">INDEX($H402:$K402,0,MATCH(AH$397,$H$397:$K$397,0))*HLOOKUP(AH$396,$J$393:$R$394,2)</f>
        <v>0</v>
      </c>
      <c r="AI402" s="752" cm="1">
        <f t="array" ref="AI402">INDEX($H402:$K402,0,MATCH(AI$397,$H$397:$K$397,0))*HLOOKUP(AI$396,$J$393:$R$394,2)</f>
        <v>0</v>
      </c>
      <c r="AJ402" s="752" cm="1">
        <f t="array" ref="AJ402">INDEX($H402:$K402,0,MATCH(AJ$397,$H$397:$K$397,0))*HLOOKUP(AJ$396,$J$393:$R$394,2)</f>
        <v>0</v>
      </c>
      <c r="AK402" s="752" cm="1">
        <f t="array" ref="AK402">INDEX($H402:$K402,0,MATCH(AK$397,$H$397:$K$397,0))*HLOOKUP(AK$396,$J$393:$R$394,2)</f>
        <v>0</v>
      </c>
      <c r="AL402" s="752" cm="1">
        <f t="array" ref="AL402">INDEX($H402:$K402,0,MATCH(AL$397,$H$397:$K$397,0))*HLOOKUP(AL$396,$J$393:$R$394,2)</f>
        <v>0</v>
      </c>
      <c r="AM402" s="752" cm="1">
        <f t="array" ref="AM402">INDEX($H402:$K402,0,MATCH(AM$397,$H$397:$K$397,0))*HLOOKUP(AM$396,$J$393:$R$394,2)</f>
        <v>0</v>
      </c>
      <c r="AN402" s="752" cm="1">
        <f t="array" ref="AN402">INDEX($H402:$K402,0,MATCH(AN$397,$H$397:$K$397,0))*HLOOKUP(AN$396,$J$393:$R$394,2)</f>
        <v>0</v>
      </c>
      <c r="AO402" s="752" cm="1">
        <f t="array" ref="AO402">INDEX($H402:$K402,0,MATCH(AO$397,$H$397:$K$397,0))*HLOOKUP(AO$396,$J$393:$R$394,2)</f>
        <v>0</v>
      </c>
      <c r="AP402" s="752" cm="1">
        <f t="array" ref="AP402">INDEX($H402:$K402,0,MATCH(AP$397,$H$397:$K$397,0))*HLOOKUP(AP$396,$J$393:$R$394,2)</f>
        <v>0</v>
      </c>
      <c r="AQ402" s="752" cm="1">
        <f t="array" ref="AQ402">INDEX($H402:$K402,0,MATCH(AQ$397,$H$397:$K$397,0))*HLOOKUP(AQ$396,$J$393:$R$394,2)</f>
        <v>0</v>
      </c>
      <c r="AR402" s="752" cm="1">
        <f t="array" ref="AR402">INDEX($H402:$K402,0,MATCH(AR$397,$H$397:$K$397,0))*HLOOKUP(AR$396,$J$393:$R$394,2)</f>
        <v>0</v>
      </c>
      <c r="AS402" s="752" cm="1">
        <f t="array" ref="AS402">INDEX($H402:$K402,0,MATCH(AS$397,$H$397:$K$397,0))*HLOOKUP(AS$396,$J$393:$R$394,2)</f>
        <v>0</v>
      </c>
      <c r="AT402" s="752" cm="1">
        <f t="array" ref="AT402">INDEX($H402:$K402,0,MATCH(AT$397,$H$397:$K$397,0))*HLOOKUP(AT$396,$J$393:$R$394,2)</f>
        <v>0</v>
      </c>
      <c r="AU402" s="752"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2" cm="1">
        <f t="array" ref="L403">INDEX($H403:$K403,0,MATCH(L$397,$H$397:$K$397,0))*HLOOKUP(L$396,$J$393:$R$394,2)</f>
        <v>0</v>
      </c>
      <c r="M403" s="752" cm="1">
        <f t="array" ref="M403">INDEX($H403:$K403,0,MATCH(M$397,$H$397:$K$397,0))*HLOOKUP(M$396,$J$393:$R$394,2)</f>
        <v>0</v>
      </c>
      <c r="N403" s="752" cm="1">
        <f t="array" ref="N403">INDEX($H403:$K403,0,MATCH(N$397,$H$397:$K$397,0))*HLOOKUP(N$396,$J$393:$R$394,2)</f>
        <v>0</v>
      </c>
      <c r="O403" s="752" cm="1">
        <f t="array" ref="O403">INDEX($H403:$K403,0,MATCH(O$397,$H$397:$K$397,0))*HLOOKUP(O$396,$J$393:$R$394,2)</f>
        <v>0</v>
      </c>
      <c r="P403" s="752" cm="1">
        <f t="array" ref="P403">INDEX($H403:$K403,0,MATCH(P$397,$H$397:$K$397,0))*HLOOKUP(P$396,$J$393:$R$394,2)</f>
        <v>0</v>
      </c>
      <c r="Q403" s="752" cm="1">
        <f t="array" ref="Q403">INDEX($H403:$K403,0,MATCH(Q$397,$H$397:$K$397,0))*HLOOKUP(Q$396,$J$393:$R$394,2)</f>
        <v>0</v>
      </c>
      <c r="R403" s="752" cm="1">
        <f t="array" ref="R403">INDEX($H403:$K403,0,MATCH(R$397,$H$397:$K$397,0))*HLOOKUP(R$396,$J$393:$R$394,2)</f>
        <v>0</v>
      </c>
      <c r="S403" s="752" cm="1">
        <f t="array" ref="S403">INDEX($H403:$K403,0,MATCH(S$397,$H$397:$K$397,0))*HLOOKUP(S$396,$J$393:$R$394,2)</f>
        <v>0</v>
      </c>
      <c r="T403" s="752" cm="1">
        <f t="array" ref="T403">INDEX($H403:$K403,0,MATCH(T$397,$H$397:$K$397,0))*HLOOKUP(T$396,$J$393:$R$394,2)</f>
        <v>0</v>
      </c>
      <c r="U403" s="752" cm="1">
        <f t="array" ref="U403">INDEX($H403:$K403,0,MATCH(U$397,$H$397:$K$397,0))*HLOOKUP(U$396,$J$393:$R$394,2)</f>
        <v>0</v>
      </c>
      <c r="V403" s="752" cm="1">
        <f t="array" ref="V403">INDEX($H403:$K403,0,MATCH(V$397,$H$397:$K$397,0))*HLOOKUP(V$396,$J$393:$R$394,2)</f>
        <v>0</v>
      </c>
      <c r="W403" s="752" cm="1">
        <f t="array" ref="W403">INDEX($H403:$K403,0,MATCH(W$397,$H$397:$K$397,0))*HLOOKUP(W$396,$J$393:$R$394,2)</f>
        <v>0</v>
      </c>
      <c r="X403" s="752" cm="1">
        <f t="array" ref="X403">INDEX($H403:$K403,0,MATCH(X$397,$H$397:$K$397,0))*HLOOKUP(X$396,$J$393:$R$394,2)</f>
        <v>0</v>
      </c>
      <c r="Y403" s="752" cm="1">
        <f t="array" ref="Y403">INDEX($H403:$K403,0,MATCH(Y$397,$H$397:$K$397,0))*HLOOKUP(Y$396,$J$393:$R$394,2)</f>
        <v>0</v>
      </c>
      <c r="Z403" s="752" cm="1">
        <f t="array" ref="Z403">INDEX($H403:$K403,0,MATCH(Z$397,$H$397:$K$397,0))*HLOOKUP(Z$396,$J$393:$R$394,2)</f>
        <v>0</v>
      </c>
      <c r="AA403" s="752" cm="1">
        <f t="array" ref="AA403">INDEX($H403:$K403,0,MATCH(AA$397,$H$397:$K$397,0))*HLOOKUP(AA$396,$J$393:$R$394,2)</f>
        <v>0</v>
      </c>
      <c r="AB403" s="752" cm="1">
        <f t="array" ref="AB403">INDEX($H403:$K403,0,MATCH(AB$397,$H$397:$K$397,0))*HLOOKUP(AB$396,$J$393:$R$394,2)</f>
        <v>0</v>
      </c>
      <c r="AC403" s="752" cm="1">
        <f t="array" ref="AC403">INDEX($H403:$K403,0,MATCH(AC$397,$H$397:$K$397,0))*HLOOKUP(AC$396,$J$393:$R$394,2)</f>
        <v>0</v>
      </c>
      <c r="AD403" s="752" cm="1">
        <f t="array" ref="AD403">INDEX($H403:$K403,0,MATCH(AD$397,$H$397:$K$397,0))*HLOOKUP(AD$396,$J$393:$R$394,2)</f>
        <v>0</v>
      </c>
      <c r="AE403" s="752" cm="1">
        <f t="array" ref="AE403">INDEX($H403:$K403,0,MATCH(AE$397,$H$397:$K$397,0))*HLOOKUP(AE$396,$J$393:$R$394,2)</f>
        <v>0</v>
      </c>
      <c r="AF403" s="752" cm="1">
        <f t="array" ref="AF403">INDEX($H403:$K403,0,MATCH(AF$397,$H$397:$K$397,0))*HLOOKUP(AF$396,$J$393:$R$394,2)</f>
        <v>0</v>
      </c>
      <c r="AG403" s="752" cm="1">
        <f t="array" ref="AG403">INDEX($H403:$K403,0,MATCH(AG$397,$H$397:$K$397,0))*HLOOKUP(AG$396,$J$393:$R$394,2)</f>
        <v>0</v>
      </c>
      <c r="AH403" s="752" cm="1">
        <f t="array" ref="AH403">INDEX($H403:$K403,0,MATCH(AH$397,$H$397:$K$397,0))*HLOOKUP(AH$396,$J$393:$R$394,2)</f>
        <v>0</v>
      </c>
      <c r="AI403" s="752" cm="1">
        <f t="array" ref="AI403">INDEX($H403:$K403,0,MATCH(AI$397,$H$397:$K$397,0))*HLOOKUP(AI$396,$J$393:$R$394,2)</f>
        <v>0</v>
      </c>
      <c r="AJ403" s="752" cm="1">
        <f t="array" ref="AJ403">INDEX($H403:$K403,0,MATCH(AJ$397,$H$397:$K$397,0))*HLOOKUP(AJ$396,$J$393:$R$394,2)</f>
        <v>0</v>
      </c>
      <c r="AK403" s="752" cm="1">
        <f t="array" ref="AK403">INDEX($H403:$K403,0,MATCH(AK$397,$H$397:$K$397,0))*HLOOKUP(AK$396,$J$393:$R$394,2)</f>
        <v>0</v>
      </c>
      <c r="AL403" s="752" cm="1">
        <f t="array" ref="AL403">INDEX($H403:$K403,0,MATCH(AL$397,$H$397:$K$397,0))*HLOOKUP(AL$396,$J$393:$R$394,2)</f>
        <v>0</v>
      </c>
      <c r="AM403" s="752" cm="1">
        <f t="array" ref="AM403">INDEX($H403:$K403,0,MATCH(AM$397,$H$397:$K$397,0))*HLOOKUP(AM$396,$J$393:$R$394,2)</f>
        <v>0</v>
      </c>
      <c r="AN403" s="752" cm="1">
        <f t="array" ref="AN403">INDEX($H403:$K403,0,MATCH(AN$397,$H$397:$K$397,0))*HLOOKUP(AN$396,$J$393:$R$394,2)</f>
        <v>0</v>
      </c>
      <c r="AO403" s="752" cm="1">
        <f t="array" ref="AO403">INDEX($H403:$K403,0,MATCH(AO$397,$H$397:$K$397,0))*HLOOKUP(AO$396,$J$393:$R$394,2)</f>
        <v>0</v>
      </c>
      <c r="AP403" s="752" cm="1">
        <f t="array" ref="AP403">INDEX($H403:$K403,0,MATCH(AP$397,$H$397:$K$397,0))*HLOOKUP(AP$396,$J$393:$R$394,2)</f>
        <v>0</v>
      </c>
      <c r="AQ403" s="752" cm="1">
        <f t="array" ref="AQ403">INDEX($H403:$K403,0,MATCH(AQ$397,$H$397:$K$397,0))*HLOOKUP(AQ$396,$J$393:$R$394,2)</f>
        <v>0</v>
      </c>
      <c r="AR403" s="752" cm="1">
        <f t="array" ref="AR403">INDEX($H403:$K403,0,MATCH(AR$397,$H$397:$K$397,0))*HLOOKUP(AR$396,$J$393:$R$394,2)</f>
        <v>0</v>
      </c>
      <c r="AS403" s="752" cm="1">
        <f t="array" ref="AS403">INDEX($H403:$K403,0,MATCH(AS$397,$H$397:$K$397,0))*HLOOKUP(AS$396,$J$393:$R$394,2)</f>
        <v>0</v>
      </c>
      <c r="AT403" s="752" cm="1">
        <f t="array" ref="AT403">INDEX($H403:$K403,0,MATCH(AT$397,$H$397:$K$397,0))*HLOOKUP(AT$396,$J$393:$R$394,2)</f>
        <v>0</v>
      </c>
      <c r="AU403" s="752"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2" cm="1">
        <f t="array" ref="L404">INDEX($H404:$K404,0,MATCH(L$397,$H$397:$K$397,0))*HLOOKUP(L$396,$J$393:$R$394,2)</f>
        <v>0</v>
      </c>
      <c r="M404" s="752" cm="1">
        <f t="array" ref="M404">INDEX($H404:$K404,0,MATCH(M$397,$H$397:$K$397,0))*HLOOKUP(M$396,$J$393:$R$394,2)</f>
        <v>0</v>
      </c>
      <c r="N404" s="752" cm="1">
        <f t="array" ref="N404">INDEX($H404:$K404,0,MATCH(N$397,$H$397:$K$397,0))*HLOOKUP(N$396,$J$393:$R$394,2)</f>
        <v>0</v>
      </c>
      <c r="O404" s="752" cm="1">
        <f t="array" ref="O404">INDEX($H404:$K404,0,MATCH(O$397,$H$397:$K$397,0))*HLOOKUP(O$396,$J$393:$R$394,2)</f>
        <v>0</v>
      </c>
      <c r="P404" s="752" cm="1">
        <f t="array" ref="P404">INDEX($H404:$K404,0,MATCH(P$397,$H$397:$K$397,0))*HLOOKUP(P$396,$J$393:$R$394,2)</f>
        <v>0</v>
      </c>
      <c r="Q404" s="752" cm="1">
        <f t="array" ref="Q404">INDEX($H404:$K404,0,MATCH(Q$397,$H$397:$K$397,0))*HLOOKUP(Q$396,$J$393:$R$394,2)</f>
        <v>0</v>
      </c>
      <c r="R404" s="752" cm="1">
        <f t="array" ref="R404">INDEX($H404:$K404,0,MATCH(R$397,$H$397:$K$397,0))*HLOOKUP(R$396,$J$393:$R$394,2)</f>
        <v>0</v>
      </c>
      <c r="S404" s="752" cm="1">
        <f t="array" ref="S404">INDEX($H404:$K404,0,MATCH(S$397,$H$397:$K$397,0))*HLOOKUP(S$396,$J$393:$R$394,2)</f>
        <v>0</v>
      </c>
      <c r="T404" s="752" cm="1">
        <f t="array" ref="T404">INDEX($H404:$K404,0,MATCH(T$397,$H$397:$K$397,0))*HLOOKUP(T$396,$J$393:$R$394,2)</f>
        <v>0</v>
      </c>
      <c r="U404" s="752" cm="1">
        <f t="array" ref="U404">INDEX($H404:$K404,0,MATCH(U$397,$H$397:$K$397,0))*HLOOKUP(U$396,$J$393:$R$394,2)</f>
        <v>0</v>
      </c>
      <c r="V404" s="752" cm="1">
        <f t="array" ref="V404">INDEX($H404:$K404,0,MATCH(V$397,$H$397:$K$397,0))*HLOOKUP(V$396,$J$393:$R$394,2)</f>
        <v>0</v>
      </c>
      <c r="W404" s="752" cm="1">
        <f t="array" ref="W404">INDEX($H404:$K404,0,MATCH(W$397,$H$397:$K$397,0))*HLOOKUP(W$396,$J$393:$R$394,2)</f>
        <v>0</v>
      </c>
      <c r="X404" s="752" cm="1">
        <f t="array" ref="X404">INDEX($H404:$K404,0,MATCH(X$397,$H$397:$K$397,0))*HLOOKUP(X$396,$J$393:$R$394,2)</f>
        <v>0</v>
      </c>
      <c r="Y404" s="752" cm="1">
        <f t="array" ref="Y404">INDEX($H404:$K404,0,MATCH(Y$397,$H$397:$K$397,0))*HLOOKUP(Y$396,$J$393:$R$394,2)</f>
        <v>0</v>
      </c>
      <c r="Z404" s="752" cm="1">
        <f t="array" ref="Z404">INDEX($H404:$K404,0,MATCH(Z$397,$H$397:$K$397,0))*HLOOKUP(Z$396,$J$393:$R$394,2)</f>
        <v>0</v>
      </c>
      <c r="AA404" s="752" cm="1">
        <f t="array" ref="AA404">INDEX($H404:$K404,0,MATCH(AA$397,$H$397:$K$397,0))*HLOOKUP(AA$396,$J$393:$R$394,2)</f>
        <v>0</v>
      </c>
      <c r="AB404" s="752" cm="1">
        <f t="array" ref="AB404">INDEX($H404:$K404,0,MATCH(AB$397,$H$397:$K$397,0))*HLOOKUP(AB$396,$J$393:$R$394,2)</f>
        <v>0</v>
      </c>
      <c r="AC404" s="752" cm="1">
        <f t="array" ref="AC404">INDEX($H404:$K404,0,MATCH(AC$397,$H$397:$K$397,0))*HLOOKUP(AC$396,$J$393:$R$394,2)</f>
        <v>0</v>
      </c>
      <c r="AD404" s="752" cm="1">
        <f t="array" ref="AD404">INDEX($H404:$K404,0,MATCH(AD$397,$H$397:$K$397,0))*HLOOKUP(AD$396,$J$393:$R$394,2)</f>
        <v>0</v>
      </c>
      <c r="AE404" s="752" cm="1">
        <f t="array" ref="AE404">INDEX($H404:$K404,0,MATCH(AE$397,$H$397:$K$397,0))*HLOOKUP(AE$396,$J$393:$R$394,2)</f>
        <v>0</v>
      </c>
      <c r="AF404" s="752" cm="1">
        <f t="array" ref="AF404">INDEX($H404:$K404,0,MATCH(AF$397,$H$397:$K$397,0))*HLOOKUP(AF$396,$J$393:$R$394,2)</f>
        <v>0</v>
      </c>
      <c r="AG404" s="752" cm="1">
        <f t="array" ref="AG404">INDEX($H404:$K404,0,MATCH(AG$397,$H$397:$K$397,0))*HLOOKUP(AG$396,$J$393:$R$394,2)</f>
        <v>0</v>
      </c>
      <c r="AH404" s="752" cm="1">
        <f t="array" ref="AH404">INDEX($H404:$K404,0,MATCH(AH$397,$H$397:$K$397,0))*HLOOKUP(AH$396,$J$393:$R$394,2)</f>
        <v>0</v>
      </c>
      <c r="AI404" s="752" cm="1">
        <f t="array" ref="AI404">INDEX($H404:$K404,0,MATCH(AI$397,$H$397:$K$397,0))*HLOOKUP(AI$396,$J$393:$R$394,2)</f>
        <v>0</v>
      </c>
      <c r="AJ404" s="752" cm="1">
        <f t="array" ref="AJ404">INDEX($H404:$K404,0,MATCH(AJ$397,$H$397:$K$397,0))*HLOOKUP(AJ$396,$J$393:$R$394,2)</f>
        <v>0</v>
      </c>
      <c r="AK404" s="752" cm="1">
        <f t="array" ref="AK404">INDEX($H404:$K404,0,MATCH(AK$397,$H$397:$K$397,0))*HLOOKUP(AK$396,$J$393:$R$394,2)</f>
        <v>0</v>
      </c>
      <c r="AL404" s="752" cm="1">
        <f t="array" ref="AL404">INDEX($H404:$K404,0,MATCH(AL$397,$H$397:$K$397,0))*HLOOKUP(AL$396,$J$393:$R$394,2)</f>
        <v>0</v>
      </c>
      <c r="AM404" s="752" cm="1">
        <f t="array" ref="AM404">INDEX($H404:$K404,0,MATCH(AM$397,$H$397:$K$397,0))*HLOOKUP(AM$396,$J$393:$R$394,2)</f>
        <v>0</v>
      </c>
      <c r="AN404" s="752" cm="1">
        <f t="array" ref="AN404">INDEX($H404:$K404,0,MATCH(AN$397,$H$397:$K$397,0))*HLOOKUP(AN$396,$J$393:$R$394,2)</f>
        <v>0</v>
      </c>
      <c r="AO404" s="752" cm="1">
        <f t="array" ref="AO404">INDEX($H404:$K404,0,MATCH(AO$397,$H$397:$K$397,0))*HLOOKUP(AO$396,$J$393:$R$394,2)</f>
        <v>0</v>
      </c>
      <c r="AP404" s="752" cm="1">
        <f t="array" ref="AP404">INDEX($H404:$K404,0,MATCH(AP$397,$H$397:$K$397,0))*HLOOKUP(AP$396,$J$393:$R$394,2)</f>
        <v>0</v>
      </c>
      <c r="AQ404" s="752" cm="1">
        <f t="array" ref="AQ404">INDEX($H404:$K404,0,MATCH(AQ$397,$H$397:$K$397,0))*HLOOKUP(AQ$396,$J$393:$R$394,2)</f>
        <v>0</v>
      </c>
      <c r="AR404" s="752" cm="1">
        <f t="array" ref="AR404">INDEX($H404:$K404,0,MATCH(AR$397,$H$397:$K$397,0))*HLOOKUP(AR$396,$J$393:$R$394,2)</f>
        <v>0</v>
      </c>
      <c r="AS404" s="752" cm="1">
        <f t="array" ref="AS404">INDEX($H404:$K404,0,MATCH(AS$397,$H$397:$K$397,0))*HLOOKUP(AS$396,$J$393:$R$394,2)</f>
        <v>0</v>
      </c>
      <c r="AT404" s="752" cm="1">
        <f t="array" ref="AT404">INDEX($H404:$K404,0,MATCH(AT$397,$H$397:$K$397,0))*HLOOKUP(AT$396,$J$393:$R$394,2)</f>
        <v>0</v>
      </c>
      <c r="AU404" s="752"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2" cm="1">
        <f t="array" ref="L405">INDEX($H405:$K405,0,MATCH(L$397,$H$397:$K$397,0))*HLOOKUP(L$396,$J$393:$R$394,2)</f>
        <v>0</v>
      </c>
      <c r="M405" s="752" cm="1">
        <f t="array" ref="M405">INDEX($H405:$K405,0,MATCH(M$397,$H$397:$K$397,0))*HLOOKUP(M$396,$J$393:$R$394,2)</f>
        <v>0</v>
      </c>
      <c r="N405" s="752" cm="1">
        <f t="array" ref="N405">INDEX($H405:$K405,0,MATCH(N$397,$H$397:$K$397,0))*HLOOKUP(N$396,$J$393:$R$394,2)</f>
        <v>0</v>
      </c>
      <c r="O405" s="752" cm="1">
        <f t="array" ref="O405">INDEX($H405:$K405,0,MATCH(O$397,$H$397:$K$397,0))*HLOOKUP(O$396,$J$393:$R$394,2)</f>
        <v>0</v>
      </c>
      <c r="P405" s="752" cm="1">
        <f t="array" ref="P405">INDEX($H405:$K405,0,MATCH(P$397,$H$397:$K$397,0))*HLOOKUP(P$396,$J$393:$R$394,2)</f>
        <v>0</v>
      </c>
      <c r="Q405" s="752" cm="1">
        <f t="array" ref="Q405">INDEX($H405:$K405,0,MATCH(Q$397,$H$397:$K$397,0))*HLOOKUP(Q$396,$J$393:$R$394,2)</f>
        <v>0</v>
      </c>
      <c r="R405" s="752" cm="1">
        <f t="array" ref="R405">INDEX($H405:$K405,0,MATCH(R$397,$H$397:$K$397,0))*HLOOKUP(R$396,$J$393:$R$394,2)</f>
        <v>0</v>
      </c>
      <c r="S405" s="752" cm="1">
        <f t="array" ref="S405">INDEX($H405:$K405,0,MATCH(S$397,$H$397:$K$397,0))*HLOOKUP(S$396,$J$393:$R$394,2)</f>
        <v>0</v>
      </c>
      <c r="T405" s="752" cm="1">
        <f t="array" ref="T405">INDEX($H405:$K405,0,MATCH(T$397,$H$397:$K$397,0))*HLOOKUP(T$396,$J$393:$R$394,2)</f>
        <v>0</v>
      </c>
      <c r="U405" s="752" cm="1">
        <f t="array" ref="U405">INDEX($H405:$K405,0,MATCH(U$397,$H$397:$K$397,0))*HLOOKUP(U$396,$J$393:$R$394,2)</f>
        <v>0</v>
      </c>
      <c r="V405" s="752" cm="1">
        <f t="array" ref="V405">INDEX($H405:$K405,0,MATCH(V$397,$H$397:$K$397,0))*HLOOKUP(V$396,$J$393:$R$394,2)</f>
        <v>0</v>
      </c>
      <c r="W405" s="752" cm="1">
        <f t="array" ref="W405">INDEX($H405:$K405,0,MATCH(W$397,$H$397:$K$397,0))*HLOOKUP(W$396,$J$393:$R$394,2)</f>
        <v>0</v>
      </c>
      <c r="X405" s="752" cm="1">
        <f t="array" ref="X405">INDEX($H405:$K405,0,MATCH(X$397,$H$397:$K$397,0))*HLOOKUP(X$396,$J$393:$R$394,2)</f>
        <v>0</v>
      </c>
      <c r="Y405" s="752" cm="1">
        <f t="array" ref="Y405">INDEX($H405:$K405,0,MATCH(Y$397,$H$397:$K$397,0))*HLOOKUP(Y$396,$J$393:$R$394,2)</f>
        <v>0</v>
      </c>
      <c r="Z405" s="752" cm="1">
        <f t="array" ref="Z405">INDEX($H405:$K405,0,MATCH(Z$397,$H$397:$K$397,0))*HLOOKUP(Z$396,$J$393:$R$394,2)</f>
        <v>0</v>
      </c>
      <c r="AA405" s="752" cm="1">
        <f t="array" ref="AA405">INDEX($H405:$K405,0,MATCH(AA$397,$H$397:$K$397,0))*HLOOKUP(AA$396,$J$393:$R$394,2)</f>
        <v>0</v>
      </c>
      <c r="AB405" s="752" cm="1">
        <f t="array" ref="AB405">INDEX($H405:$K405,0,MATCH(AB$397,$H$397:$K$397,0))*HLOOKUP(AB$396,$J$393:$R$394,2)</f>
        <v>0</v>
      </c>
      <c r="AC405" s="752" cm="1">
        <f t="array" ref="AC405">INDEX($H405:$K405,0,MATCH(AC$397,$H$397:$K$397,0))*HLOOKUP(AC$396,$J$393:$R$394,2)</f>
        <v>0</v>
      </c>
      <c r="AD405" s="752" cm="1">
        <f t="array" ref="AD405">INDEX($H405:$K405,0,MATCH(AD$397,$H$397:$K$397,0))*HLOOKUP(AD$396,$J$393:$R$394,2)</f>
        <v>0</v>
      </c>
      <c r="AE405" s="752" cm="1">
        <f t="array" ref="AE405">INDEX($H405:$K405,0,MATCH(AE$397,$H$397:$K$397,0))*HLOOKUP(AE$396,$J$393:$R$394,2)</f>
        <v>0</v>
      </c>
      <c r="AF405" s="752" cm="1">
        <f t="array" ref="AF405">INDEX($H405:$K405,0,MATCH(AF$397,$H$397:$K$397,0))*HLOOKUP(AF$396,$J$393:$R$394,2)</f>
        <v>0</v>
      </c>
      <c r="AG405" s="752" cm="1">
        <f t="array" ref="AG405">INDEX($H405:$K405,0,MATCH(AG$397,$H$397:$K$397,0))*HLOOKUP(AG$396,$J$393:$R$394,2)</f>
        <v>0</v>
      </c>
      <c r="AH405" s="752" cm="1">
        <f t="array" ref="AH405">INDEX($H405:$K405,0,MATCH(AH$397,$H$397:$K$397,0))*HLOOKUP(AH$396,$J$393:$R$394,2)</f>
        <v>0</v>
      </c>
      <c r="AI405" s="752" cm="1">
        <f t="array" ref="AI405">INDEX($H405:$K405,0,MATCH(AI$397,$H$397:$K$397,0))*HLOOKUP(AI$396,$J$393:$R$394,2)</f>
        <v>0</v>
      </c>
      <c r="AJ405" s="752" cm="1">
        <f t="array" ref="AJ405">INDEX($H405:$K405,0,MATCH(AJ$397,$H$397:$K$397,0))*HLOOKUP(AJ$396,$J$393:$R$394,2)</f>
        <v>0</v>
      </c>
      <c r="AK405" s="752" cm="1">
        <f t="array" ref="AK405">INDEX($H405:$K405,0,MATCH(AK$397,$H$397:$K$397,0))*HLOOKUP(AK$396,$J$393:$R$394,2)</f>
        <v>0</v>
      </c>
      <c r="AL405" s="752" cm="1">
        <f t="array" ref="AL405">INDEX($H405:$K405,0,MATCH(AL$397,$H$397:$K$397,0))*HLOOKUP(AL$396,$J$393:$R$394,2)</f>
        <v>0</v>
      </c>
      <c r="AM405" s="752" cm="1">
        <f t="array" ref="AM405">INDEX($H405:$K405,0,MATCH(AM$397,$H$397:$K$397,0))*HLOOKUP(AM$396,$J$393:$R$394,2)</f>
        <v>0</v>
      </c>
      <c r="AN405" s="752" cm="1">
        <f t="array" ref="AN405">INDEX($H405:$K405,0,MATCH(AN$397,$H$397:$K$397,0))*HLOOKUP(AN$396,$J$393:$R$394,2)</f>
        <v>0</v>
      </c>
      <c r="AO405" s="752" cm="1">
        <f t="array" ref="AO405">INDEX($H405:$K405,0,MATCH(AO$397,$H$397:$K$397,0))*HLOOKUP(AO$396,$J$393:$R$394,2)</f>
        <v>0</v>
      </c>
      <c r="AP405" s="752" cm="1">
        <f t="array" ref="AP405">INDEX($H405:$K405,0,MATCH(AP$397,$H$397:$K$397,0))*HLOOKUP(AP$396,$J$393:$R$394,2)</f>
        <v>0</v>
      </c>
      <c r="AQ405" s="752" cm="1">
        <f t="array" ref="AQ405">INDEX($H405:$K405,0,MATCH(AQ$397,$H$397:$K$397,0))*HLOOKUP(AQ$396,$J$393:$R$394,2)</f>
        <v>0</v>
      </c>
      <c r="AR405" s="752" cm="1">
        <f t="array" ref="AR405">INDEX($H405:$K405,0,MATCH(AR$397,$H$397:$K$397,0))*HLOOKUP(AR$396,$J$393:$R$394,2)</f>
        <v>0</v>
      </c>
      <c r="AS405" s="752" cm="1">
        <f t="array" ref="AS405">INDEX($H405:$K405,0,MATCH(AS$397,$H$397:$K$397,0))*HLOOKUP(AS$396,$J$393:$R$394,2)</f>
        <v>0</v>
      </c>
      <c r="AT405" s="752" cm="1">
        <f t="array" ref="AT405">INDEX($H405:$K405,0,MATCH(AT$397,$H$397:$K$397,0))*HLOOKUP(AT$396,$J$393:$R$394,2)</f>
        <v>0</v>
      </c>
      <c r="AU405" s="752"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2" cm="1">
        <f t="array" ref="L406">INDEX($H406:$K406,0,MATCH(L$397,$H$397:$K$397,0))*HLOOKUP(L$396,$J$393:$R$394,2)</f>
        <v>0</v>
      </c>
      <c r="M406" s="752" cm="1">
        <f t="array" ref="M406">INDEX($H406:$K406,0,MATCH(M$397,$H$397:$K$397,0))*HLOOKUP(M$396,$J$393:$R$394,2)</f>
        <v>0</v>
      </c>
      <c r="N406" s="752" cm="1">
        <f t="array" ref="N406">INDEX($H406:$K406,0,MATCH(N$397,$H$397:$K$397,0))*HLOOKUP(N$396,$J$393:$R$394,2)</f>
        <v>0</v>
      </c>
      <c r="O406" s="752" cm="1">
        <f t="array" ref="O406">INDEX($H406:$K406,0,MATCH(O$397,$H$397:$K$397,0))*HLOOKUP(O$396,$J$393:$R$394,2)</f>
        <v>0</v>
      </c>
      <c r="P406" s="752" cm="1">
        <f t="array" ref="P406">INDEX($H406:$K406,0,MATCH(P$397,$H$397:$K$397,0))*HLOOKUP(P$396,$J$393:$R$394,2)</f>
        <v>0</v>
      </c>
      <c r="Q406" s="752" cm="1">
        <f t="array" ref="Q406">INDEX($H406:$K406,0,MATCH(Q$397,$H$397:$K$397,0))*HLOOKUP(Q$396,$J$393:$R$394,2)</f>
        <v>0</v>
      </c>
      <c r="R406" s="752" cm="1">
        <f t="array" ref="R406">INDEX($H406:$K406,0,MATCH(R$397,$H$397:$K$397,0))*HLOOKUP(R$396,$J$393:$R$394,2)</f>
        <v>0</v>
      </c>
      <c r="S406" s="752" cm="1">
        <f t="array" ref="S406">INDEX($H406:$K406,0,MATCH(S$397,$H$397:$K$397,0))*HLOOKUP(S$396,$J$393:$R$394,2)</f>
        <v>0</v>
      </c>
      <c r="T406" s="752" cm="1">
        <f t="array" ref="T406">INDEX($H406:$K406,0,MATCH(T$397,$H$397:$K$397,0))*HLOOKUP(T$396,$J$393:$R$394,2)</f>
        <v>0</v>
      </c>
      <c r="U406" s="752" cm="1">
        <f t="array" ref="U406">INDEX($H406:$K406,0,MATCH(U$397,$H$397:$K$397,0))*HLOOKUP(U$396,$J$393:$R$394,2)</f>
        <v>0</v>
      </c>
      <c r="V406" s="752" cm="1">
        <f t="array" ref="V406">INDEX($H406:$K406,0,MATCH(V$397,$H$397:$K$397,0))*HLOOKUP(V$396,$J$393:$R$394,2)</f>
        <v>0</v>
      </c>
      <c r="W406" s="752" cm="1">
        <f t="array" ref="W406">INDEX($H406:$K406,0,MATCH(W$397,$H$397:$K$397,0))*HLOOKUP(W$396,$J$393:$R$394,2)</f>
        <v>0</v>
      </c>
      <c r="X406" s="752" cm="1">
        <f t="array" ref="X406">INDEX($H406:$K406,0,MATCH(X$397,$H$397:$K$397,0))*HLOOKUP(X$396,$J$393:$R$394,2)</f>
        <v>0</v>
      </c>
      <c r="Y406" s="752" cm="1">
        <f t="array" ref="Y406">INDEX($H406:$K406,0,MATCH(Y$397,$H$397:$K$397,0))*HLOOKUP(Y$396,$J$393:$R$394,2)</f>
        <v>0</v>
      </c>
      <c r="Z406" s="752" cm="1">
        <f t="array" ref="Z406">INDEX($H406:$K406,0,MATCH(Z$397,$H$397:$K$397,0))*HLOOKUP(Z$396,$J$393:$R$394,2)</f>
        <v>0</v>
      </c>
      <c r="AA406" s="752" cm="1">
        <f t="array" ref="AA406">INDEX($H406:$K406,0,MATCH(AA$397,$H$397:$K$397,0))*HLOOKUP(AA$396,$J$393:$R$394,2)</f>
        <v>0</v>
      </c>
      <c r="AB406" s="752" cm="1">
        <f t="array" ref="AB406">INDEX($H406:$K406,0,MATCH(AB$397,$H$397:$K$397,0))*HLOOKUP(AB$396,$J$393:$R$394,2)</f>
        <v>0</v>
      </c>
      <c r="AC406" s="752" cm="1">
        <f t="array" ref="AC406">INDEX($H406:$K406,0,MATCH(AC$397,$H$397:$K$397,0))*HLOOKUP(AC$396,$J$393:$R$394,2)</f>
        <v>0</v>
      </c>
      <c r="AD406" s="752" cm="1">
        <f t="array" ref="AD406">INDEX($H406:$K406,0,MATCH(AD$397,$H$397:$K$397,0))*HLOOKUP(AD$396,$J$393:$R$394,2)</f>
        <v>0</v>
      </c>
      <c r="AE406" s="752" cm="1">
        <f t="array" ref="AE406">INDEX($H406:$K406,0,MATCH(AE$397,$H$397:$K$397,0))*HLOOKUP(AE$396,$J$393:$R$394,2)</f>
        <v>0</v>
      </c>
      <c r="AF406" s="752" cm="1">
        <f t="array" ref="AF406">INDEX($H406:$K406,0,MATCH(AF$397,$H$397:$K$397,0))*HLOOKUP(AF$396,$J$393:$R$394,2)</f>
        <v>0</v>
      </c>
      <c r="AG406" s="752" cm="1">
        <f t="array" ref="AG406">INDEX($H406:$K406,0,MATCH(AG$397,$H$397:$K$397,0))*HLOOKUP(AG$396,$J$393:$R$394,2)</f>
        <v>0</v>
      </c>
      <c r="AH406" s="752" cm="1">
        <f t="array" ref="AH406">INDEX($H406:$K406,0,MATCH(AH$397,$H$397:$K$397,0))*HLOOKUP(AH$396,$J$393:$R$394,2)</f>
        <v>0</v>
      </c>
      <c r="AI406" s="752" cm="1">
        <f t="array" ref="AI406">INDEX($H406:$K406,0,MATCH(AI$397,$H$397:$K$397,0))*HLOOKUP(AI$396,$J$393:$R$394,2)</f>
        <v>0</v>
      </c>
      <c r="AJ406" s="752" cm="1">
        <f t="array" ref="AJ406">INDEX($H406:$K406,0,MATCH(AJ$397,$H$397:$K$397,0))*HLOOKUP(AJ$396,$J$393:$R$394,2)</f>
        <v>0</v>
      </c>
      <c r="AK406" s="752" cm="1">
        <f t="array" ref="AK406">INDEX($H406:$K406,0,MATCH(AK$397,$H$397:$K$397,0))*HLOOKUP(AK$396,$J$393:$R$394,2)</f>
        <v>0</v>
      </c>
      <c r="AL406" s="752" cm="1">
        <f t="array" ref="AL406">INDEX($H406:$K406,0,MATCH(AL$397,$H$397:$K$397,0))*HLOOKUP(AL$396,$J$393:$R$394,2)</f>
        <v>0</v>
      </c>
      <c r="AM406" s="752" cm="1">
        <f t="array" ref="AM406">INDEX($H406:$K406,0,MATCH(AM$397,$H$397:$K$397,0))*HLOOKUP(AM$396,$J$393:$R$394,2)</f>
        <v>0</v>
      </c>
      <c r="AN406" s="752" cm="1">
        <f t="array" ref="AN406">INDEX($H406:$K406,0,MATCH(AN$397,$H$397:$K$397,0))*HLOOKUP(AN$396,$J$393:$R$394,2)</f>
        <v>0</v>
      </c>
      <c r="AO406" s="752" cm="1">
        <f t="array" ref="AO406">INDEX($H406:$K406,0,MATCH(AO$397,$H$397:$K$397,0))*HLOOKUP(AO$396,$J$393:$R$394,2)</f>
        <v>0</v>
      </c>
      <c r="AP406" s="752" cm="1">
        <f t="array" ref="AP406">INDEX($H406:$K406,0,MATCH(AP$397,$H$397:$K$397,0))*HLOOKUP(AP$396,$J$393:$R$394,2)</f>
        <v>0</v>
      </c>
      <c r="AQ406" s="752" cm="1">
        <f t="array" ref="AQ406">INDEX($H406:$K406,0,MATCH(AQ$397,$H$397:$K$397,0))*HLOOKUP(AQ$396,$J$393:$R$394,2)</f>
        <v>0</v>
      </c>
      <c r="AR406" s="752" cm="1">
        <f t="array" ref="AR406">INDEX($H406:$K406,0,MATCH(AR$397,$H$397:$K$397,0))*HLOOKUP(AR$396,$J$393:$R$394,2)</f>
        <v>0</v>
      </c>
      <c r="AS406" s="752" cm="1">
        <f t="array" ref="AS406">INDEX($H406:$K406,0,MATCH(AS$397,$H$397:$K$397,0))*HLOOKUP(AS$396,$J$393:$R$394,2)</f>
        <v>0</v>
      </c>
      <c r="AT406" s="752" cm="1">
        <f t="array" ref="AT406">INDEX($H406:$K406,0,MATCH(AT$397,$H$397:$K$397,0))*HLOOKUP(AT$396,$J$393:$R$394,2)</f>
        <v>0</v>
      </c>
      <c r="AU406" s="752"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2" cm="1">
        <f t="array" ref="L407">INDEX($H407:$K407,0,MATCH(L$397,$H$397:$K$397,0))*HLOOKUP(L$396,$J$393:$R$394,2)</f>
        <v>0</v>
      </c>
      <c r="M407" s="752" cm="1">
        <f t="array" ref="M407">INDEX($H407:$K407,0,MATCH(M$397,$H$397:$K$397,0))*HLOOKUP(M$396,$J$393:$R$394,2)</f>
        <v>0</v>
      </c>
      <c r="N407" s="752" cm="1">
        <f t="array" ref="N407">INDEX($H407:$K407,0,MATCH(N$397,$H$397:$K$397,0))*HLOOKUP(N$396,$J$393:$R$394,2)</f>
        <v>0</v>
      </c>
      <c r="O407" s="752" cm="1">
        <f t="array" ref="O407">INDEX($H407:$K407,0,MATCH(O$397,$H$397:$K$397,0))*HLOOKUP(O$396,$J$393:$R$394,2)</f>
        <v>0</v>
      </c>
      <c r="P407" s="752" cm="1">
        <f t="array" ref="P407">INDEX($H407:$K407,0,MATCH(P$397,$H$397:$K$397,0))*HLOOKUP(P$396,$J$393:$R$394,2)</f>
        <v>0</v>
      </c>
      <c r="Q407" s="752" cm="1">
        <f t="array" ref="Q407">INDEX($H407:$K407,0,MATCH(Q$397,$H$397:$K$397,0))*HLOOKUP(Q$396,$J$393:$R$394,2)</f>
        <v>0</v>
      </c>
      <c r="R407" s="752" cm="1">
        <f t="array" ref="R407">INDEX($H407:$K407,0,MATCH(R$397,$H$397:$K$397,0))*HLOOKUP(R$396,$J$393:$R$394,2)</f>
        <v>0</v>
      </c>
      <c r="S407" s="752" cm="1">
        <f t="array" ref="S407">INDEX($H407:$K407,0,MATCH(S$397,$H$397:$K$397,0))*HLOOKUP(S$396,$J$393:$R$394,2)</f>
        <v>0</v>
      </c>
      <c r="T407" s="752" cm="1">
        <f t="array" ref="T407">INDEX($H407:$K407,0,MATCH(T$397,$H$397:$K$397,0))*HLOOKUP(T$396,$J$393:$R$394,2)</f>
        <v>0</v>
      </c>
      <c r="U407" s="752" cm="1">
        <f t="array" ref="U407">INDEX($H407:$K407,0,MATCH(U$397,$H$397:$K$397,0))*HLOOKUP(U$396,$J$393:$R$394,2)</f>
        <v>0</v>
      </c>
      <c r="V407" s="752" cm="1">
        <f t="array" ref="V407">INDEX($H407:$K407,0,MATCH(V$397,$H$397:$K$397,0))*HLOOKUP(V$396,$J$393:$R$394,2)</f>
        <v>0</v>
      </c>
      <c r="W407" s="752" cm="1">
        <f t="array" ref="W407">INDEX($H407:$K407,0,MATCH(W$397,$H$397:$K$397,0))*HLOOKUP(W$396,$J$393:$R$394,2)</f>
        <v>0</v>
      </c>
      <c r="X407" s="752" cm="1">
        <f t="array" ref="X407">INDEX($H407:$K407,0,MATCH(X$397,$H$397:$K$397,0))*HLOOKUP(X$396,$J$393:$R$394,2)</f>
        <v>0</v>
      </c>
      <c r="Y407" s="752" cm="1">
        <f t="array" ref="Y407">INDEX($H407:$K407,0,MATCH(Y$397,$H$397:$K$397,0))*HLOOKUP(Y$396,$J$393:$R$394,2)</f>
        <v>0</v>
      </c>
      <c r="Z407" s="752" cm="1">
        <f t="array" ref="Z407">INDEX($H407:$K407,0,MATCH(Z$397,$H$397:$K$397,0))*HLOOKUP(Z$396,$J$393:$R$394,2)</f>
        <v>0</v>
      </c>
      <c r="AA407" s="752" cm="1">
        <f t="array" ref="AA407">INDEX($H407:$K407,0,MATCH(AA$397,$H$397:$K$397,0))*HLOOKUP(AA$396,$J$393:$R$394,2)</f>
        <v>0</v>
      </c>
      <c r="AB407" s="752" cm="1">
        <f t="array" ref="AB407">INDEX($H407:$K407,0,MATCH(AB$397,$H$397:$K$397,0))*HLOOKUP(AB$396,$J$393:$R$394,2)</f>
        <v>0</v>
      </c>
      <c r="AC407" s="752" cm="1">
        <f t="array" ref="AC407">INDEX($H407:$K407,0,MATCH(AC$397,$H$397:$K$397,0))*HLOOKUP(AC$396,$J$393:$R$394,2)</f>
        <v>0</v>
      </c>
      <c r="AD407" s="752" cm="1">
        <f t="array" ref="AD407">INDEX($H407:$K407,0,MATCH(AD$397,$H$397:$K$397,0))*HLOOKUP(AD$396,$J$393:$R$394,2)</f>
        <v>0</v>
      </c>
      <c r="AE407" s="752" cm="1">
        <f t="array" ref="AE407">INDEX($H407:$K407,0,MATCH(AE$397,$H$397:$K$397,0))*HLOOKUP(AE$396,$J$393:$R$394,2)</f>
        <v>0</v>
      </c>
      <c r="AF407" s="752" cm="1">
        <f t="array" ref="AF407">INDEX($H407:$K407,0,MATCH(AF$397,$H$397:$K$397,0))*HLOOKUP(AF$396,$J$393:$R$394,2)</f>
        <v>0</v>
      </c>
      <c r="AG407" s="752" cm="1">
        <f t="array" ref="AG407">INDEX($H407:$K407,0,MATCH(AG$397,$H$397:$K$397,0))*HLOOKUP(AG$396,$J$393:$R$394,2)</f>
        <v>0</v>
      </c>
      <c r="AH407" s="752" cm="1">
        <f t="array" ref="AH407">INDEX($H407:$K407,0,MATCH(AH$397,$H$397:$K$397,0))*HLOOKUP(AH$396,$J$393:$R$394,2)</f>
        <v>0</v>
      </c>
      <c r="AI407" s="752" cm="1">
        <f t="array" ref="AI407">INDEX($H407:$K407,0,MATCH(AI$397,$H$397:$K$397,0))*HLOOKUP(AI$396,$J$393:$R$394,2)</f>
        <v>0</v>
      </c>
      <c r="AJ407" s="752" cm="1">
        <f t="array" ref="AJ407">INDEX($H407:$K407,0,MATCH(AJ$397,$H$397:$K$397,0))*HLOOKUP(AJ$396,$J$393:$R$394,2)</f>
        <v>0</v>
      </c>
      <c r="AK407" s="752" cm="1">
        <f t="array" ref="AK407">INDEX($H407:$K407,0,MATCH(AK$397,$H$397:$K$397,0))*HLOOKUP(AK$396,$J$393:$R$394,2)</f>
        <v>0</v>
      </c>
      <c r="AL407" s="752" cm="1">
        <f t="array" ref="AL407">INDEX($H407:$K407,0,MATCH(AL$397,$H$397:$K$397,0))*HLOOKUP(AL$396,$J$393:$R$394,2)</f>
        <v>0</v>
      </c>
      <c r="AM407" s="752" cm="1">
        <f t="array" ref="AM407">INDEX($H407:$K407,0,MATCH(AM$397,$H$397:$K$397,0))*HLOOKUP(AM$396,$J$393:$R$394,2)</f>
        <v>0</v>
      </c>
      <c r="AN407" s="752" cm="1">
        <f t="array" ref="AN407">INDEX($H407:$K407,0,MATCH(AN$397,$H$397:$K$397,0))*HLOOKUP(AN$396,$J$393:$R$394,2)</f>
        <v>0</v>
      </c>
      <c r="AO407" s="752" cm="1">
        <f t="array" ref="AO407">INDEX($H407:$K407,0,MATCH(AO$397,$H$397:$K$397,0))*HLOOKUP(AO$396,$J$393:$R$394,2)</f>
        <v>0</v>
      </c>
      <c r="AP407" s="752" cm="1">
        <f t="array" ref="AP407">INDEX($H407:$K407,0,MATCH(AP$397,$H$397:$K$397,0))*HLOOKUP(AP$396,$J$393:$R$394,2)</f>
        <v>0</v>
      </c>
      <c r="AQ407" s="752" cm="1">
        <f t="array" ref="AQ407">INDEX($H407:$K407,0,MATCH(AQ$397,$H$397:$K$397,0))*HLOOKUP(AQ$396,$J$393:$R$394,2)</f>
        <v>0</v>
      </c>
      <c r="AR407" s="752" cm="1">
        <f t="array" ref="AR407">INDEX($H407:$K407,0,MATCH(AR$397,$H$397:$K$397,0))*HLOOKUP(AR$396,$J$393:$R$394,2)</f>
        <v>0</v>
      </c>
      <c r="AS407" s="752" cm="1">
        <f t="array" ref="AS407">INDEX($H407:$K407,0,MATCH(AS$397,$H$397:$K$397,0))*HLOOKUP(AS$396,$J$393:$R$394,2)</f>
        <v>0</v>
      </c>
      <c r="AT407" s="752" cm="1">
        <f t="array" ref="AT407">INDEX($H407:$K407,0,MATCH(AT$397,$H$397:$K$397,0))*HLOOKUP(AT$396,$J$393:$R$394,2)</f>
        <v>0</v>
      </c>
      <c r="AU407" s="752"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2" cm="1">
        <f t="array" ref="L408">INDEX($H408:$K408,0,MATCH(L$397,$H$397:$K$397,0))*HLOOKUP(L$396,$J$393:$R$394,2)</f>
        <v>0</v>
      </c>
      <c r="M408" s="752" cm="1">
        <f t="array" ref="M408">INDEX($H408:$K408,0,MATCH(M$397,$H$397:$K$397,0))*HLOOKUP(M$396,$J$393:$R$394,2)</f>
        <v>0</v>
      </c>
      <c r="N408" s="752" cm="1">
        <f t="array" ref="N408">INDEX($H408:$K408,0,MATCH(N$397,$H$397:$K$397,0))*HLOOKUP(N$396,$J$393:$R$394,2)</f>
        <v>0</v>
      </c>
      <c r="O408" s="752" cm="1">
        <f t="array" ref="O408">INDEX($H408:$K408,0,MATCH(O$397,$H$397:$K$397,0))*HLOOKUP(O$396,$J$393:$R$394,2)</f>
        <v>0</v>
      </c>
      <c r="P408" s="752" cm="1">
        <f t="array" ref="P408">INDEX($H408:$K408,0,MATCH(P$397,$H$397:$K$397,0))*HLOOKUP(P$396,$J$393:$R$394,2)</f>
        <v>0</v>
      </c>
      <c r="Q408" s="752" cm="1">
        <f t="array" ref="Q408">INDEX($H408:$K408,0,MATCH(Q$397,$H$397:$K$397,0))*HLOOKUP(Q$396,$J$393:$R$394,2)</f>
        <v>0</v>
      </c>
      <c r="R408" s="752" cm="1">
        <f t="array" ref="R408">INDEX($H408:$K408,0,MATCH(R$397,$H$397:$K$397,0))*HLOOKUP(R$396,$J$393:$R$394,2)</f>
        <v>0</v>
      </c>
      <c r="S408" s="752" cm="1">
        <f t="array" ref="S408">INDEX($H408:$K408,0,MATCH(S$397,$H$397:$K$397,0))*HLOOKUP(S$396,$J$393:$R$394,2)</f>
        <v>0</v>
      </c>
      <c r="T408" s="752" cm="1">
        <f t="array" ref="T408">INDEX($H408:$K408,0,MATCH(T$397,$H$397:$K$397,0))*HLOOKUP(T$396,$J$393:$R$394,2)</f>
        <v>0</v>
      </c>
      <c r="U408" s="752" cm="1">
        <f t="array" ref="U408">INDEX($H408:$K408,0,MATCH(U$397,$H$397:$K$397,0))*HLOOKUP(U$396,$J$393:$R$394,2)</f>
        <v>0</v>
      </c>
      <c r="V408" s="752" cm="1">
        <f t="array" ref="V408">INDEX($H408:$K408,0,MATCH(V$397,$H$397:$K$397,0))*HLOOKUP(V$396,$J$393:$R$394,2)</f>
        <v>0</v>
      </c>
      <c r="W408" s="752" cm="1">
        <f t="array" ref="W408">INDEX($H408:$K408,0,MATCH(W$397,$H$397:$K$397,0))*HLOOKUP(W$396,$J$393:$R$394,2)</f>
        <v>0</v>
      </c>
      <c r="X408" s="752" cm="1">
        <f t="array" ref="X408">INDEX($H408:$K408,0,MATCH(X$397,$H$397:$K$397,0))*HLOOKUP(X$396,$J$393:$R$394,2)</f>
        <v>0</v>
      </c>
      <c r="Y408" s="752" cm="1">
        <f t="array" ref="Y408">INDEX($H408:$K408,0,MATCH(Y$397,$H$397:$K$397,0))*HLOOKUP(Y$396,$J$393:$R$394,2)</f>
        <v>0</v>
      </c>
      <c r="Z408" s="752" cm="1">
        <f t="array" ref="Z408">INDEX($H408:$K408,0,MATCH(Z$397,$H$397:$K$397,0))*HLOOKUP(Z$396,$J$393:$R$394,2)</f>
        <v>0</v>
      </c>
      <c r="AA408" s="752" cm="1">
        <f t="array" ref="AA408">INDEX($H408:$K408,0,MATCH(AA$397,$H$397:$K$397,0))*HLOOKUP(AA$396,$J$393:$R$394,2)</f>
        <v>0</v>
      </c>
      <c r="AB408" s="752" cm="1">
        <f t="array" ref="AB408">INDEX($H408:$K408,0,MATCH(AB$397,$H$397:$K$397,0))*HLOOKUP(AB$396,$J$393:$R$394,2)</f>
        <v>0</v>
      </c>
      <c r="AC408" s="752" cm="1">
        <f t="array" ref="AC408">INDEX($H408:$K408,0,MATCH(AC$397,$H$397:$K$397,0))*HLOOKUP(AC$396,$J$393:$R$394,2)</f>
        <v>0</v>
      </c>
      <c r="AD408" s="752" cm="1">
        <f t="array" ref="AD408">INDEX($H408:$K408,0,MATCH(AD$397,$H$397:$K$397,0))*HLOOKUP(AD$396,$J$393:$R$394,2)</f>
        <v>0</v>
      </c>
      <c r="AE408" s="752" cm="1">
        <f t="array" ref="AE408">INDEX($H408:$K408,0,MATCH(AE$397,$H$397:$K$397,0))*HLOOKUP(AE$396,$J$393:$R$394,2)</f>
        <v>0</v>
      </c>
      <c r="AF408" s="752" cm="1">
        <f t="array" ref="AF408">INDEX($H408:$K408,0,MATCH(AF$397,$H$397:$K$397,0))*HLOOKUP(AF$396,$J$393:$R$394,2)</f>
        <v>0</v>
      </c>
      <c r="AG408" s="752" cm="1">
        <f t="array" ref="AG408">INDEX($H408:$K408,0,MATCH(AG$397,$H$397:$K$397,0))*HLOOKUP(AG$396,$J$393:$R$394,2)</f>
        <v>0</v>
      </c>
      <c r="AH408" s="752" cm="1">
        <f t="array" ref="AH408">INDEX($H408:$K408,0,MATCH(AH$397,$H$397:$K$397,0))*HLOOKUP(AH$396,$J$393:$R$394,2)</f>
        <v>0</v>
      </c>
      <c r="AI408" s="752" cm="1">
        <f t="array" ref="AI408">INDEX($H408:$K408,0,MATCH(AI$397,$H$397:$K$397,0))*HLOOKUP(AI$396,$J$393:$R$394,2)</f>
        <v>0</v>
      </c>
      <c r="AJ408" s="752" cm="1">
        <f t="array" ref="AJ408">INDEX($H408:$K408,0,MATCH(AJ$397,$H$397:$K$397,0))*HLOOKUP(AJ$396,$J$393:$R$394,2)</f>
        <v>0</v>
      </c>
      <c r="AK408" s="752" cm="1">
        <f t="array" ref="AK408">INDEX($H408:$K408,0,MATCH(AK$397,$H$397:$K$397,0))*HLOOKUP(AK$396,$J$393:$R$394,2)</f>
        <v>0</v>
      </c>
      <c r="AL408" s="752" cm="1">
        <f t="array" ref="AL408">INDEX($H408:$K408,0,MATCH(AL$397,$H$397:$K$397,0))*HLOOKUP(AL$396,$J$393:$R$394,2)</f>
        <v>0</v>
      </c>
      <c r="AM408" s="752" cm="1">
        <f t="array" ref="AM408">INDEX($H408:$K408,0,MATCH(AM$397,$H$397:$K$397,0))*HLOOKUP(AM$396,$J$393:$R$394,2)</f>
        <v>0</v>
      </c>
      <c r="AN408" s="752" cm="1">
        <f t="array" ref="AN408">INDEX($H408:$K408,0,MATCH(AN$397,$H$397:$K$397,0))*HLOOKUP(AN$396,$J$393:$R$394,2)</f>
        <v>0</v>
      </c>
      <c r="AO408" s="752" cm="1">
        <f t="array" ref="AO408">INDEX($H408:$K408,0,MATCH(AO$397,$H$397:$K$397,0))*HLOOKUP(AO$396,$J$393:$R$394,2)</f>
        <v>0</v>
      </c>
      <c r="AP408" s="752" cm="1">
        <f t="array" ref="AP408">INDEX($H408:$K408,0,MATCH(AP$397,$H$397:$K$397,0))*HLOOKUP(AP$396,$J$393:$R$394,2)</f>
        <v>0</v>
      </c>
      <c r="AQ408" s="752" cm="1">
        <f t="array" ref="AQ408">INDEX($H408:$K408,0,MATCH(AQ$397,$H$397:$K$397,0))*HLOOKUP(AQ$396,$J$393:$R$394,2)</f>
        <v>0</v>
      </c>
      <c r="AR408" s="752" cm="1">
        <f t="array" ref="AR408">INDEX($H408:$K408,0,MATCH(AR$397,$H$397:$K$397,0))*HLOOKUP(AR$396,$J$393:$R$394,2)</f>
        <v>0</v>
      </c>
      <c r="AS408" s="752" cm="1">
        <f t="array" ref="AS408">INDEX($H408:$K408,0,MATCH(AS$397,$H$397:$K$397,0))*HLOOKUP(AS$396,$J$393:$R$394,2)</f>
        <v>0</v>
      </c>
      <c r="AT408" s="752" cm="1">
        <f t="array" ref="AT408">INDEX($H408:$K408,0,MATCH(AT$397,$H$397:$K$397,0))*HLOOKUP(AT$396,$J$393:$R$394,2)</f>
        <v>0</v>
      </c>
      <c r="AU408" s="752"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2" cm="1">
        <f t="array" ref="L409">INDEX($H409:$K409,0,MATCH(L$397,$H$397:$K$397,0))*HLOOKUP(L$396,$J$393:$R$394,2)</f>
        <v>0</v>
      </c>
      <c r="M409" s="752" cm="1">
        <f t="array" ref="M409">INDEX($H409:$K409,0,MATCH(M$397,$H$397:$K$397,0))*HLOOKUP(M$396,$J$393:$R$394,2)</f>
        <v>0</v>
      </c>
      <c r="N409" s="752" cm="1">
        <f t="array" ref="N409">INDEX($H409:$K409,0,MATCH(N$397,$H$397:$K$397,0))*HLOOKUP(N$396,$J$393:$R$394,2)</f>
        <v>0</v>
      </c>
      <c r="O409" s="752" cm="1">
        <f t="array" ref="O409">INDEX($H409:$K409,0,MATCH(O$397,$H$397:$K$397,0))*HLOOKUP(O$396,$J$393:$R$394,2)</f>
        <v>0</v>
      </c>
      <c r="P409" s="752" cm="1">
        <f t="array" ref="P409">INDEX($H409:$K409,0,MATCH(P$397,$H$397:$K$397,0))*HLOOKUP(P$396,$J$393:$R$394,2)</f>
        <v>0</v>
      </c>
      <c r="Q409" s="752" cm="1">
        <f t="array" ref="Q409">INDEX($H409:$K409,0,MATCH(Q$397,$H$397:$K$397,0))*HLOOKUP(Q$396,$J$393:$R$394,2)</f>
        <v>0</v>
      </c>
      <c r="R409" s="752" cm="1">
        <f t="array" ref="R409">INDEX($H409:$K409,0,MATCH(R$397,$H$397:$K$397,0))*HLOOKUP(R$396,$J$393:$R$394,2)</f>
        <v>0</v>
      </c>
      <c r="S409" s="752" cm="1">
        <f t="array" ref="S409">INDEX($H409:$K409,0,MATCH(S$397,$H$397:$K$397,0))*HLOOKUP(S$396,$J$393:$R$394,2)</f>
        <v>0</v>
      </c>
      <c r="T409" s="752" cm="1">
        <f t="array" ref="T409">INDEX($H409:$K409,0,MATCH(T$397,$H$397:$K$397,0))*HLOOKUP(T$396,$J$393:$R$394,2)</f>
        <v>0</v>
      </c>
      <c r="U409" s="752" cm="1">
        <f t="array" ref="U409">INDEX($H409:$K409,0,MATCH(U$397,$H$397:$K$397,0))*HLOOKUP(U$396,$J$393:$R$394,2)</f>
        <v>0</v>
      </c>
      <c r="V409" s="752" cm="1">
        <f t="array" ref="V409">INDEX($H409:$K409,0,MATCH(V$397,$H$397:$K$397,0))*HLOOKUP(V$396,$J$393:$R$394,2)</f>
        <v>0</v>
      </c>
      <c r="W409" s="752" cm="1">
        <f t="array" ref="W409">INDEX($H409:$K409,0,MATCH(W$397,$H$397:$K$397,0))*HLOOKUP(W$396,$J$393:$R$394,2)</f>
        <v>0</v>
      </c>
      <c r="X409" s="752" cm="1">
        <f t="array" ref="X409">INDEX($H409:$K409,0,MATCH(X$397,$H$397:$K$397,0))*HLOOKUP(X$396,$J$393:$R$394,2)</f>
        <v>0</v>
      </c>
      <c r="Y409" s="752" cm="1">
        <f t="array" ref="Y409">INDEX($H409:$K409,0,MATCH(Y$397,$H$397:$K$397,0))*HLOOKUP(Y$396,$J$393:$R$394,2)</f>
        <v>0</v>
      </c>
      <c r="Z409" s="752" cm="1">
        <f t="array" ref="Z409">INDEX($H409:$K409,0,MATCH(Z$397,$H$397:$K$397,0))*HLOOKUP(Z$396,$J$393:$R$394,2)</f>
        <v>0</v>
      </c>
      <c r="AA409" s="752" cm="1">
        <f t="array" ref="AA409">INDEX($H409:$K409,0,MATCH(AA$397,$H$397:$K$397,0))*HLOOKUP(AA$396,$J$393:$R$394,2)</f>
        <v>0</v>
      </c>
      <c r="AB409" s="752" cm="1">
        <f t="array" ref="AB409">INDEX($H409:$K409,0,MATCH(AB$397,$H$397:$K$397,0))*HLOOKUP(AB$396,$J$393:$R$394,2)</f>
        <v>0</v>
      </c>
      <c r="AC409" s="752" cm="1">
        <f t="array" ref="AC409">INDEX($H409:$K409,0,MATCH(AC$397,$H$397:$K$397,0))*HLOOKUP(AC$396,$J$393:$R$394,2)</f>
        <v>0</v>
      </c>
      <c r="AD409" s="752" cm="1">
        <f t="array" ref="AD409">INDEX($H409:$K409,0,MATCH(AD$397,$H$397:$K$397,0))*HLOOKUP(AD$396,$J$393:$R$394,2)</f>
        <v>0</v>
      </c>
      <c r="AE409" s="752" cm="1">
        <f t="array" ref="AE409">INDEX($H409:$K409,0,MATCH(AE$397,$H$397:$K$397,0))*HLOOKUP(AE$396,$J$393:$R$394,2)</f>
        <v>0</v>
      </c>
      <c r="AF409" s="752" cm="1">
        <f t="array" ref="AF409">INDEX($H409:$K409,0,MATCH(AF$397,$H$397:$K$397,0))*HLOOKUP(AF$396,$J$393:$R$394,2)</f>
        <v>0</v>
      </c>
      <c r="AG409" s="752" cm="1">
        <f t="array" ref="AG409">INDEX($H409:$K409,0,MATCH(AG$397,$H$397:$K$397,0))*HLOOKUP(AG$396,$J$393:$R$394,2)</f>
        <v>0</v>
      </c>
      <c r="AH409" s="752" cm="1">
        <f t="array" ref="AH409">INDEX($H409:$K409,0,MATCH(AH$397,$H$397:$K$397,0))*HLOOKUP(AH$396,$J$393:$R$394,2)</f>
        <v>0</v>
      </c>
      <c r="AI409" s="752" cm="1">
        <f t="array" ref="AI409">INDEX($H409:$K409,0,MATCH(AI$397,$H$397:$K$397,0))*HLOOKUP(AI$396,$J$393:$R$394,2)</f>
        <v>0</v>
      </c>
      <c r="AJ409" s="752" cm="1">
        <f t="array" ref="AJ409">INDEX($H409:$K409,0,MATCH(AJ$397,$H$397:$K$397,0))*HLOOKUP(AJ$396,$J$393:$R$394,2)</f>
        <v>0</v>
      </c>
      <c r="AK409" s="752" cm="1">
        <f t="array" ref="AK409">INDEX($H409:$K409,0,MATCH(AK$397,$H$397:$K$397,0))*HLOOKUP(AK$396,$J$393:$R$394,2)</f>
        <v>0</v>
      </c>
      <c r="AL409" s="752" cm="1">
        <f t="array" ref="AL409">INDEX($H409:$K409,0,MATCH(AL$397,$H$397:$K$397,0))*HLOOKUP(AL$396,$J$393:$R$394,2)</f>
        <v>0</v>
      </c>
      <c r="AM409" s="752" cm="1">
        <f t="array" ref="AM409">INDEX($H409:$K409,0,MATCH(AM$397,$H$397:$K$397,0))*HLOOKUP(AM$396,$J$393:$R$394,2)</f>
        <v>0</v>
      </c>
      <c r="AN409" s="752" cm="1">
        <f t="array" ref="AN409">INDEX($H409:$K409,0,MATCH(AN$397,$H$397:$K$397,0))*HLOOKUP(AN$396,$J$393:$R$394,2)</f>
        <v>0</v>
      </c>
      <c r="AO409" s="752" cm="1">
        <f t="array" ref="AO409">INDEX($H409:$K409,0,MATCH(AO$397,$H$397:$K$397,0))*HLOOKUP(AO$396,$J$393:$R$394,2)</f>
        <v>0</v>
      </c>
      <c r="AP409" s="752" cm="1">
        <f t="array" ref="AP409">INDEX($H409:$K409,0,MATCH(AP$397,$H$397:$K$397,0))*HLOOKUP(AP$396,$J$393:$R$394,2)</f>
        <v>0</v>
      </c>
      <c r="AQ409" s="752" cm="1">
        <f t="array" ref="AQ409">INDEX($H409:$K409,0,MATCH(AQ$397,$H$397:$K$397,0))*HLOOKUP(AQ$396,$J$393:$R$394,2)</f>
        <v>0</v>
      </c>
      <c r="AR409" s="752" cm="1">
        <f t="array" ref="AR409">INDEX($H409:$K409,0,MATCH(AR$397,$H$397:$K$397,0))*HLOOKUP(AR$396,$J$393:$R$394,2)</f>
        <v>0</v>
      </c>
      <c r="AS409" s="752" cm="1">
        <f t="array" ref="AS409">INDEX($H409:$K409,0,MATCH(AS$397,$H$397:$K$397,0))*HLOOKUP(AS$396,$J$393:$R$394,2)</f>
        <v>0</v>
      </c>
      <c r="AT409" s="752" cm="1">
        <f t="array" ref="AT409">INDEX($H409:$K409,0,MATCH(AT$397,$H$397:$K$397,0))*HLOOKUP(AT$396,$J$393:$R$394,2)</f>
        <v>0</v>
      </c>
      <c r="AU409" s="752"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2" cm="1">
        <f t="array" ref="L410">INDEX($H410:$K410,0,MATCH(L$397,$H$397:$K$397,0))*HLOOKUP(L$396,$J$393:$R$394,2)</f>
        <v>100</v>
      </c>
      <c r="M410" s="752" cm="1">
        <f t="array" ref="M410">INDEX($H410:$K410,0,MATCH(M$397,$H$397:$K$397,0))*HLOOKUP(M$396,$J$393:$R$394,2)</f>
        <v>100</v>
      </c>
      <c r="N410" s="752" cm="1">
        <f t="array" ref="N410">INDEX($H410:$K410,0,MATCH(N$397,$H$397:$K$397,0))*HLOOKUP(N$396,$J$393:$R$394,2)</f>
        <v>40</v>
      </c>
      <c r="O410" s="752" cm="1">
        <f t="array" ref="O410">INDEX($H410:$K410,0,MATCH(O$397,$H$397:$K$397,0))*HLOOKUP(O$396,$J$393:$R$394,2)</f>
        <v>0</v>
      </c>
      <c r="P410" s="752" cm="1">
        <f t="array" ref="P410">INDEX($H410:$K410,0,MATCH(P$397,$H$397:$K$397,0))*HLOOKUP(P$396,$J$393:$R$394,2)</f>
        <v>100</v>
      </c>
      <c r="Q410" s="752" cm="1">
        <f t="array" ref="Q410">INDEX($H410:$K410,0,MATCH(Q$397,$H$397:$K$397,0))*HLOOKUP(Q$396,$J$393:$R$394,2)</f>
        <v>100</v>
      </c>
      <c r="R410" s="752" cm="1">
        <f t="array" ref="R410">INDEX($H410:$K410,0,MATCH(R$397,$H$397:$K$397,0))*HLOOKUP(R$396,$J$393:$R$394,2)</f>
        <v>40</v>
      </c>
      <c r="S410" s="752" cm="1">
        <f t="array" ref="S410">INDEX($H410:$K410,0,MATCH(S$397,$H$397:$K$397,0))*HLOOKUP(S$396,$J$393:$R$394,2)</f>
        <v>0</v>
      </c>
      <c r="T410" s="752" cm="1">
        <f t="array" ref="T410">INDEX($H410:$K410,0,MATCH(T$397,$H$397:$K$397,0))*HLOOKUP(T$396,$J$393:$R$394,2)</f>
        <v>100</v>
      </c>
      <c r="U410" s="752" cm="1">
        <f t="array" ref="U410">INDEX($H410:$K410,0,MATCH(U$397,$H$397:$K$397,0))*HLOOKUP(U$396,$J$393:$R$394,2)</f>
        <v>100</v>
      </c>
      <c r="V410" s="752" cm="1">
        <f t="array" ref="V410">INDEX($H410:$K410,0,MATCH(V$397,$H$397:$K$397,0))*HLOOKUP(V$396,$J$393:$R$394,2)</f>
        <v>40</v>
      </c>
      <c r="W410" s="752" cm="1">
        <f t="array" ref="W410">INDEX($H410:$K410,0,MATCH(W$397,$H$397:$K$397,0))*HLOOKUP(W$396,$J$393:$R$394,2)</f>
        <v>0</v>
      </c>
      <c r="X410" s="752" cm="1">
        <f t="array" ref="X410">INDEX($H410:$K410,0,MATCH(X$397,$H$397:$K$397,0))*HLOOKUP(X$396,$J$393:$R$394,2)</f>
        <v>100</v>
      </c>
      <c r="Y410" s="752" cm="1">
        <f t="array" ref="Y410">INDEX($H410:$K410,0,MATCH(Y$397,$H$397:$K$397,0))*HLOOKUP(Y$396,$J$393:$R$394,2)</f>
        <v>100</v>
      </c>
      <c r="Z410" s="752" cm="1">
        <f t="array" ref="Z410">INDEX($H410:$K410,0,MATCH(Z$397,$H$397:$K$397,0))*HLOOKUP(Z$396,$J$393:$R$394,2)</f>
        <v>40</v>
      </c>
      <c r="AA410" s="752" cm="1">
        <f t="array" ref="AA410">INDEX($H410:$K410,0,MATCH(AA$397,$H$397:$K$397,0))*HLOOKUP(AA$396,$J$393:$R$394,2)</f>
        <v>0</v>
      </c>
      <c r="AB410" s="752" cm="1">
        <f t="array" ref="AB410">INDEX($H410:$K410,0,MATCH(AB$397,$H$397:$K$397,0))*HLOOKUP(AB$396,$J$393:$R$394,2)</f>
        <v>100</v>
      </c>
      <c r="AC410" s="752" cm="1">
        <f t="array" ref="AC410">INDEX($H410:$K410,0,MATCH(AC$397,$H$397:$K$397,0))*HLOOKUP(AC$396,$J$393:$R$394,2)</f>
        <v>100</v>
      </c>
      <c r="AD410" s="752" cm="1">
        <f t="array" ref="AD410">INDEX($H410:$K410,0,MATCH(AD$397,$H$397:$K$397,0))*HLOOKUP(AD$396,$J$393:$R$394,2)</f>
        <v>40</v>
      </c>
      <c r="AE410" s="752" cm="1">
        <f t="array" ref="AE410">INDEX($H410:$K410,0,MATCH(AE$397,$H$397:$K$397,0))*HLOOKUP(AE$396,$J$393:$R$394,2)</f>
        <v>0</v>
      </c>
      <c r="AF410" s="752" cm="1">
        <f t="array" ref="AF410">INDEX($H410:$K410,0,MATCH(AF$397,$H$397:$K$397,0))*HLOOKUP(AF$396,$J$393:$R$394,2)</f>
        <v>100</v>
      </c>
      <c r="AG410" s="752" cm="1">
        <f t="array" ref="AG410">INDEX($H410:$K410,0,MATCH(AG$397,$H$397:$K$397,0))*HLOOKUP(AG$396,$J$393:$R$394,2)</f>
        <v>100</v>
      </c>
      <c r="AH410" s="752" cm="1">
        <f t="array" ref="AH410">INDEX($H410:$K410,0,MATCH(AH$397,$H$397:$K$397,0))*HLOOKUP(AH$396,$J$393:$R$394,2)</f>
        <v>40</v>
      </c>
      <c r="AI410" s="752" cm="1">
        <f t="array" ref="AI410">INDEX($H410:$K410,0,MATCH(AI$397,$H$397:$K$397,0))*HLOOKUP(AI$396,$J$393:$R$394,2)</f>
        <v>0</v>
      </c>
      <c r="AJ410" s="752" cm="1">
        <f t="array" ref="AJ410">INDEX($H410:$K410,0,MATCH(AJ$397,$H$397:$K$397,0))*HLOOKUP(AJ$396,$J$393:$R$394,2)</f>
        <v>100</v>
      </c>
      <c r="AK410" s="752" cm="1">
        <f t="array" ref="AK410">INDEX($H410:$K410,0,MATCH(AK$397,$H$397:$K$397,0))*HLOOKUP(AK$396,$J$393:$R$394,2)</f>
        <v>100</v>
      </c>
      <c r="AL410" s="752" cm="1">
        <f t="array" ref="AL410">INDEX($H410:$K410,0,MATCH(AL$397,$H$397:$K$397,0))*HLOOKUP(AL$396,$J$393:$R$394,2)</f>
        <v>40</v>
      </c>
      <c r="AM410" s="752" cm="1">
        <f t="array" ref="AM410">INDEX($H410:$K410,0,MATCH(AM$397,$H$397:$K$397,0))*HLOOKUP(AM$396,$J$393:$R$394,2)</f>
        <v>0</v>
      </c>
      <c r="AN410" s="752" cm="1">
        <f t="array" ref="AN410">INDEX($H410:$K410,0,MATCH(AN$397,$H$397:$K$397,0))*HLOOKUP(AN$396,$J$393:$R$394,2)</f>
        <v>100</v>
      </c>
      <c r="AO410" s="752" cm="1">
        <f t="array" ref="AO410">INDEX($H410:$K410,0,MATCH(AO$397,$H$397:$K$397,0))*HLOOKUP(AO$396,$J$393:$R$394,2)</f>
        <v>100</v>
      </c>
      <c r="AP410" s="752" cm="1">
        <f t="array" ref="AP410">INDEX($H410:$K410,0,MATCH(AP$397,$H$397:$K$397,0))*HLOOKUP(AP$396,$J$393:$R$394,2)</f>
        <v>40</v>
      </c>
      <c r="AQ410" s="752" cm="1">
        <f t="array" ref="AQ410">INDEX($H410:$K410,0,MATCH(AQ$397,$H$397:$K$397,0))*HLOOKUP(AQ$396,$J$393:$R$394,2)</f>
        <v>0</v>
      </c>
      <c r="AR410" s="752" cm="1">
        <f t="array" ref="AR410">INDEX($H410:$K410,0,MATCH(AR$397,$H$397:$K$397,0))*HLOOKUP(AR$396,$J$393:$R$394,2)</f>
        <v>100</v>
      </c>
      <c r="AS410" s="752" cm="1">
        <f t="array" ref="AS410">INDEX($H410:$K410,0,MATCH(AS$397,$H$397:$K$397,0))*HLOOKUP(AS$396,$J$393:$R$394,2)</f>
        <v>100</v>
      </c>
      <c r="AT410" s="752" cm="1">
        <f t="array" ref="AT410">INDEX($H410:$K410,0,MATCH(AT$397,$H$397:$K$397,0))*HLOOKUP(AT$396,$J$393:$R$394,2)</f>
        <v>40</v>
      </c>
      <c r="AU410" s="752"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2" cm="1">
        <f t="array" ref="L411">INDEX($H411:$K411,0,MATCH(L$397,$H$397:$K$397,0))*HLOOKUP(L$396,$J$393:$R$394,2)</f>
        <v>100</v>
      </c>
      <c r="M411" s="752" cm="1">
        <f t="array" ref="M411">INDEX($H411:$K411,0,MATCH(M$397,$H$397:$K$397,0))*HLOOKUP(M$396,$J$393:$R$394,2)</f>
        <v>100</v>
      </c>
      <c r="N411" s="752" cm="1">
        <f t="array" ref="N411">INDEX($H411:$K411,0,MATCH(N$397,$H$397:$K$397,0))*HLOOKUP(N$396,$J$393:$R$394,2)</f>
        <v>40</v>
      </c>
      <c r="O411" s="752" cm="1">
        <f t="array" ref="O411">INDEX($H411:$K411,0,MATCH(O$397,$H$397:$K$397,0))*HLOOKUP(O$396,$J$393:$R$394,2)</f>
        <v>0</v>
      </c>
      <c r="P411" s="752" cm="1">
        <f t="array" ref="P411">INDEX($H411:$K411,0,MATCH(P$397,$H$397:$K$397,0))*HLOOKUP(P$396,$J$393:$R$394,2)</f>
        <v>100</v>
      </c>
      <c r="Q411" s="752" cm="1">
        <f t="array" ref="Q411">INDEX($H411:$K411,0,MATCH(Q$397,$H$397:$K$397,0))*HLOOKUP(Q$396,$J$393:$R$394,2)</f>
        <v>100</v>
      </c>
      <c r="R411" s="752" cm="1">
        <f t="array" ref="R411">INDEX($H411:$K411,0,MATCH(R$397,$H$397:$K$397,0))*HLOOKUP(R$396,$J$393:$R$394,2)</f>
        <v>40</v>
      </c>
      <c r="S411" s="752" cm="1">
        <f t="array" ref="S411">INDEX($H411:$K411,0,MATCH(S$397,$H$397:$K$397,0))*HLOOKUP(S$396,$J$393:$R$394,2)</f>
        <v>0</v>
      </c>
      <c r="T411" s="752" cm="1">
        <f t="array" ref="T411">INDEX($H411:$K411,0,MATCH(T$397,$H$397:$K$397,0))*HLOOKUP(T$396,$J$393:$R$394,2)</f>
        <v>100</v>
      </c>
      <c r="U411" s="752" cm="1">
        <f t="array" ref="U411">INDEX($H411:$K411,0,MATCH(U$397,$H$397:$K$397,0))*HLOOKUP(U$396,$J$393:$R$394,2)</f>
        <v>100</v>
      </c>
      <c r="V411" s="752" cm="1">
        <f t="array" ref="V411">INDEX($H411:$K411,0,MATCH(V$397,$H$397:$K$397,0))*HLOOKUP(V$396,$J$393:$R$394,2)</f>
        <v>40</v>
      </c>
      <c r="W411" s="752" cm="1">
        <f t="array" ref="W411">INDEX($H411:$K411,0,MATCH(W$397,$H$397:$K$397,0))*HLOOKUP(W$396,$J$393:$R$394,2)</f>
        <v>0</v>
      </c>
      <c r="X411" s="752" cm="1">
        <f t="array" ref="X411">INDEX($H411:$K411,0,MATCH(X$397,$H$397:$K$397,0))*HLOOKUP(X$396,$J$393:$R$394,2)</f>
        <v>100</v>
      </c>
      <c r="Y411" s="752" cm="1">
        <f t="array" ref="Y411">INDEX($H411:$K411,0,MATCH(Y$397,$H$397:$K$397,0))*HLOOKUP(Y$396,$J$393:$R$394,2)</f>
        <v>100</v>
      </c>
      <c r="Z411" s="752" cm="1">
        <f t="array" ref="Z411">INDEX($H411:$K411,0,MATCH(Z$397,$H$397:$K$397,0))*HLOOKUP(Z$396,$J$393:$R$394,2)</f>
        <v>40</v>
      </c>
      <c r="AA411" s="752" cm="1">
        <f t="array" ref="AA411">INDEX($H411:$K411,0,MATCH(AA$397,$H$397:$K$397,0))*HLOOKUP(AA$396,$J$393:$R$394,2)</f>
        <v>0</v>
      </c>
      <c r="AB411" s="752" cm="1">
        <f t="array" ref="AB411">INDEX($H411:$K411,0,MATCH(AB$397,$H$397:$K$397,0))*HLOOKUP(AB$396,$J$393:$R$394,2)</f>
        <v>100</v>
      </c>
      <c r="AC411" s="752" cm="1">
        <f t="array" ref="AC411">INDEX($H411:$K411,0,MATCH(AC$397,$H$397:$K$397,0))*HLOOKUP(AC$396,$J$393:$R$394,2)</f>
        <v>100</v>
      </c>
      <c r="AD411" s="752" cm="1">
        <f t="array" ref="AD411">INDEX($H411:$K411,0,MATCH(AD$397,$H$397:$K$397,0))*HLOOKUP(AD$396,$J$393:$R$394,2)</f>
        <v>40</v>
      </c>
      <c r="AE411" s="752" cm="1">
        <f t="array" ref="AE411">INDEX($H411:$K411,0,MATCH(AE$397,$H$397:$K$397,0))*HLOOKUP(AE$396,$J$393:$R$394,2)</f>
        <v>0</v>
      </c>
      <c r="AF411" s="752" cm="1">
        <f t="array" ref="AF411">INDEX($H411:$K411,0,MATCH(AF$397,$H$397:$K$397,0))*HLOOKUP(AF$396,$J$393:$R$394,2)</f>
        <v>100</v>
      </c>
      <c r="AG411" s="752" cm="1">
        <f t="array" ref="AG411">INDEX($H411:$K411,0,MATCH(AG$397,$H$397:$K$397,0))*HLOOKUP(AG$396,$J$393:$R$394,2)</f>
        <v>100</v>
      </c>
      <c r="AH411" s="752" cm="1">
        <f t="array" ref="AH411">INDEX($H411:$K411,0,MATCH(AH$397,$H$397:$K$397,0))*HLOOKUP(AH$396,$J$393:$R$394,2)</f>
        <v>40</v>
      </c>
      <c r="AI411" s="752" cm="1">
        <f t="array" ref="AI411">INDEX($H411:$K411,0,MATCH(AI$397,$H$397:$K$397,0))*HLOOKUP(AI$396,$J$393:$R$394,2)</f>
        <v>0</v>
      </c>
      <c r="AJ411" s="752" cm="1">
        <f t="array" ref="AJ411">INDEX($H411:$K411,0,MATCH(AJ$397,$H$397:$K$397,0))*HLOOKUP(AJ$396,$J$393:$R$394,2)</f>
        <v>100</v>
      </c>
      <c r="AK411" s="752" cm="1">
        <f t="array" ref="AK411">INDEX($H411:$K411,0,MATCH(AK$397,$H$397:$K$397,0))*HLOOKUP(AK$396,$J$393:$R$394,2)</f>
        <v>100</v>
      </c>
      <c r="AL411" s="752" cm="1">
        <f t="array" ref="AL411">INDEX($H411:$K411,0,MATCH(AL$397,$H$397:$K$397,0))*HLOOKUP(AL$396,$J$393:$R$394,2)</f>
        <v>40</v>
      </c>
      <c r="AM411" s="752" cm="1">
        <f t="array" ref="AM411">INDEX($H411:$K411,0,MATCH(AM$397,$H$397:$K$397,0))*HLOOKUP(AM$396,$J$393:$R$394,2)</f>
        <v>0</v>
      </c>
      <c r="AN411" s="752" cm="1">
        <f t="array" ref="AN411">INDEX($H411:$K411,0,MATCH(AN$397,$H$397:$K$397,0))*HLOOKUP(AN$396,$J$393:$R$394,2)</f>
        <v>100</v>
      </c>
      <c r="AO411" s="752" cm="1">
        <f t="array" ref="AO411">INDEX($H411:$K411,0,MATCH(AO$397,$H$397:$K$397,0))*HLOOKUP(AO$396,$J$393:$R$394,2)</f>
        <v>100</v>
      </c>
      <c r="AP411" s="752" cm="1">
        <f t="array" ref="AP411">INDEX($H411:$K411,0,MATCH(AP$397,$H$397:$K$397,0))*HLOOKUP(AP$396,$J$393:$R$394,2)</f>
        <v>40</v>
      </c>
      <c r="AQ411" s="752" cm="1">
        <f t="array" ref="AQ411">INDEX($H411:$K411,0,MATCH(AQ$397,$H$397:$K$397,0))*HLOOKUP(AQ$396,$J$393:$R$394,2)</f>
        <v>0</v>
      </c>
      <c r="AR411" s="752" cm="1">
        <f t="array" ref="AR411">INDEX($H411:$K411,0,MATCH(AR$397,$H$397:$K$397,0))*HLOOKUP(AR$396,$J$393:$R$394,2)</f>
        <v>100</v>
      </c>
      <c r="AS411" s="752" cm="1">
        <f t="array" ref="AS411">INDEX($H411:$K411,0,MATCH(AS$397,$H$397:$K$397,0))*HLOOKUP(AS$396,$J$393:$R$394,2)</f>
        <v>100</v>
      </c>
      <c r="AT411" s="752" cm="1">
        <f t="array" ref="AT411">INDEX($H411:$K411,0,MATCH(AT$397,$H$397:$K$397,0))*HLOOKUP(AT$396,$J$393:$R$394,2)</f>
        <v>40</v>
      </c>
      <c r="AU411" s="752"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2" cm="1">
        <f t="array" ref="L412">INDEX($H412:$K412,0,MATCH(L$397,$H$397:$K$397,0))*HLOOKUP(L$396,$J$393:$R$394,2)</f>
        <v>0</v>
      </c>
      <c r="M412" s="752" cm="1">
        <f t="array" ref="M412">INDEX($H412:$K412,0,MATCH(M$397,$H$397:$K$397,0))*HLOOKUP(M$396,$J$393:$R$394,2)</f>
        <v>0</v>
      </c>
      <c r="N412" s="752" cm="1">
        <f t="array" ref="N412">INDEX($H412:$K412,0,MATCH(N$397,$H$397:$K$397,0))*HLOOKUP(N$396,$J$393:$R$394,2)</f>
        <v>0</v>
      </c>
      <c r="O412" s="752" cm="1">
        <f t="array" ref="O412">INDEX($H412:$K412,0,MATCH(O$397,$H$397:$K$397,0))*HLOOKUP(O$396,$J$393:$R$394,2)</f>
        <v>0</v>
      </c>
      <c r="P412" s="752" cm="1">
        <f t="array" ref="P412">INDEX($H412:$K412,0,MATCH(P$397,$H$397:$K$397,0))*HLOOKUP(P$396,$J$393:$R$394,2)</f>
        <v>0</v>
      </c>
      <c r="Q412" s="752" cm="1">
        <f t="array" ref="Q412">INDEX($H412:$K412,0,MATCH(Q$397,$H$397:$K$397,0))*HLOOKUP(Q$396,$J$393:$R$394,2)</f>
        <v>0</v>
      </c>
      <c r="R412" s="752" cm="1">
        <f t="array" ref="R412">INDEX($H412:$K412,0,MATCH(R$397,$H$397:$K$397,0))*HLOOKUP(R$396,$J$393:$R$394,2)</f>
        <v>0</v>
      </c>
      <c r="S412" s="752" cm="1">
        <f t="array" ref="S412">INDEX($H412:$K412,0,MATCH(S$397,$H$397:$K$397,0))*HLOOKUP(S$396,$J$393:$R$394,2)</f>
        <v>0</v>
      </c>
      <c r="T412" s="752" cm="1">
        <f t="array" ref="T412">INDEX($H412:$K412,0,MATCH(T$397,$H$397:$K$397,0))*HLOOKUP(T$396,$J$393:$R$394,2)</f>
        <v>0</v>
      </c>
      <c r="U412" s="752" cm="1">
        <f t="array" ref="U412">INDEX($H412:$K412,0,MATCH(U$397,$H$397:$K$397,0))*HLOOKUP(U$396,$J$393:$R$394,2)</f>
        <v>0</v>
      </c>
      <c r="V412" s="752" cm="1">
        <f t="array" ref="V412">INDEX($H412:$K412,0,MATCH(V$397,$H$397:$K$397,0))*HLOOKUP(V$396,$J$393:$R$394,2)</f>
        <v>0</v>
      </c>
      <c r="W412" s="752" cm="1">
        <f t="array" ref="W412">INDEX($H412:$K412,0,MATCH(W$397,$H$397:$K$397,0))*HLOOKUP(W$396,$J$393:$R$394,2)</f>
        <v>0</v>
      </c>
      <c r="X412" s="752" cm="1">
        <f t="array" ref="X412">INDEX($H412:$K412,0,MATCH(X$397,$H$397:$K$397,0))*HLOOKUP(X$396,$J$393:$R$394,2)</f>
        <v>0</v>
      </c>
      <c r="Y412" s="752" cm="1">
        <f t="array" ref="Y412">INDEX($H412:$K412,0,MATCH(Y$397,$H$397:$K$397,0))*HLOOKUP(Y$396,$J$393:$R$394,2)</f>
        <v>0</v>
      </c>
      <c r="Z412" s="752" cm="1">
        <f t="array" ref="Z412">INDEX($H412:$K412,0,MATCH(Z$397,$H$397:$K$397,0))*HLOOKUP(Z$396,$J$393:$R$394,2)</f>
        <v>0</v>
      </c>
      <c r="AA412" s="752" cm="1">
        <f t="array" ref="AA412">INDEX($H412:$K412,0,MATCH(AA$397,$H$397:$K$397,0))*HLOOKUP(AA$396,$J$393:$R$394,2)</f>
        <v>0</v>
      </c>
      <c r="AB412" s="752" cm="1">
        <f t="array" ref="AB412">INDEX($H412:$K412,0,MATCH(AB$397,$H$397:$K$397,0))*HLOOKUP(AB$396,$J$393:$R$394,2)</f>
        <v>0</v>
      </c>
      <c r="AC412" s="752" cm="1">
        <f t="array" ref="AC412">INDEX($H412:$K412,0,MATCH(AC$397,$H$397:$K$397,0))*HLOOKUP(AC$396,$J$393:$R$394,2)</f>
        <v>0</v>
      </c>
      <c r="AD412" s="752" cm="1">
        <f t="array" ref="AD412">INDEX($H412:$K412,0,MATCH(AD$397,$H$397:$K$397,0))*HLOOKUP(AD$396,$J$393:$R$394,2)</f>
        <v>0</v>
      </c>
      <c r="AE412" s="752" cm="1">
        <f t="array" ref="AE412">INDEX($H412:$K412,0,MATCH(AE$397,$H$397:$K$397,0))*HLOOKUP(AE$396,$J$393:$R$394,2)</f>
        <v>0</v>
      </c>
      <c r="AF412" s="752" cm="1">
        <f t="array" ref="AF412">INDEX($H412:$K412,0,MATCH(AF$397,$H$397:$K$397,0))*HLOOKUP(AF$396,$J$393:$R$394,2)</f>
        <v>0</v>
      </c>
      <c r="AG412" s="752" cm="1">
        <f t="array" ref="AG412">INDEX($H412:$K412,0,MATCH(AG$397,$H$397:$K$397,0))*HLOOKUP(AG$396,$J$393:$R$394,2)</f>
        <v>0</v>
      </c>
      <c r="AH412" s="752" cm="1">
        <f t="array" ref="AH412">INDEX($H412:$K412,0,MATCH(AH$397,$H$397:$K$397,0))*HLOOKUP(AH$396,$J$393:$R$394,2)</f>
        <v>0</v>
      </c>
      <c r="AI412" s="752" cm="1">
        <f t="array" ref="AI412">INDEX($H412:$K412,0,MATCH(AI$397,$H$397:$K$397,0))*HLOOKUP(AI$396,$J$393:$R$394,2)</f>
        <v>0</v>
      </c>
      <c r="AJ412" s="752" cm="1">
        <f t="array" ref="AJ412">INDEX($H412:$K412,0,MATCH(AJ$397,$H$397:$K$397,0))*HLOOKUP(AJ$396,$J$393:$R$394,2)</f>
        <v>0</v>
      </c>
      <c r="AK412" s="752" cm="1">
        <f t="array" ref="AK412">INDEX($H412:$K412,0,MATCH(AK$397,$H$397:$K$397,0))*HLOOKUP(AK$396,$J$393:$R$394,2)</f>
        <v>0</v>
      </c>
      <c r="AL412" s="752" cm="1">
        <f t="array" ref="AL412">INDEX($H412:$K412,0,MATCH(AL$397,$H$397:$K$397,0))*HLOOKUP(AL$396,$J$393:$R$394,2)</f>
        <v>0</v>
      </c>
      <c r="AM412" s="752" cm="1">
        <f t="array" ref="AM412">INDEX($H412:$K412,0,MATCH(AM$397,$H$397:$K$397,0))*HLOOKUP(AM$396,$J$393:$R$394,2)</f>
        <v>0</v>
      </c>
      <c r="AN412" s="752" cm="1">
        <f t="array" ref="AN412">INDEX($H412:$K412,0,MATCH(AN$397,$H$397:$K$397,0))*HLOOKUP(AN$396,$J$393:$R$394,2)</f>
        <v>0</v>
      </c>
      <c r="AO412" s="752" cm="1">
        <f t="array" ref="AO412">INDEX($H412:$K412,0,MATCH(AO$397,$H$397:$K$397,0))*HLOOKUP(AO$396,$J$393:$R$394,2)</f>
        <v>0</v>
      </c>
      <c r="AP412" s="752" cm="1">
        <f t="array" ref="AP412">INDEX($H412:$K412,0,MATCH(AP$397,$H$397:$K$397,0))*HLOOKUP(AP$396,$J$393:$R$394,2)</f>
        <v>0</v>
      </c>
      <c r="AQ412" s="752" cm="1">
        <f t="array" ref="AQ412">INDEX($H412:$K412,0,MATCH(AQ$397,$H$397:$K$397,0))*HLOOKUP(AQ$396,$J$393:$R$394,2)</f>
        <v>0</v>
      </c>
      <c r="AR412" s="752" cm="1">
        <f t="array" ref="AR412">INDEX($H412:$K412,0,MATCH(AR$397,$H$397:$K$397,0))*HLOOKUP(AR$396,$J$393:$R$394,2)</f>
        <v>0</v>
      </c>
      <c r="AS412" s="752" cm="1">
        <f t="array" ref="AS412">INDEX($H412:$K412,0,MATCH(AS$397,$H$397:$K$397,0))*HLOOKUP(AS$396,$J$393:$R$394,2)</f>
        <v>0</v>
      </c>
      <c r="AT412" s="752" cm="1">
        <f t="array" ref="AT412">INDEX($H412:$K412,0,MATCH(AT$397,$H$397:$K$397,0))*HLOOKUP(AT$396,$J$393:$R$394,2)</f>
        <v>0</v>
      </c>
      <c r="AU412" s="752"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2" cm="1">
        <f t="array" ref="L413">INDEX($H413:$K413,0,MATCH(L$397,$H$397:$K$397,0))*HLOOKUP(L$396,$J$393:$R$394,2)</f>
        <v>100</v>
      </c>
      <c r="M413" s="752" cm="1">
        <f t="array" ref="M413">INDEX($H413:$K413,0,MATCH(M$397,$H$397:$K$397,0))*HLOOKUP(M$396,$J$393:$R$394,2)</f>
        <v>0</v>
      </c>
      <c r="N413" s="752" cm="1">
        <f t="array" ref="N413">INDEX($H413:$K413,0,MATCH(N$397,$H$397:$K$397,0))*HLOOKUP(N$396,$J$393:$R$394,2)</f>
        <v>0</v>
      </c>
      <c r="O413" s="752" cm="1">
        <f t="array" ref="O413">INDEX($H413:$K413,0,MATCH(O$397,$H$397:$K$397,0))*HLOOKUP(O$396,$J$393:$R$394,2)</f>
        <v>0</v>
      </c>
      <c r="P413" s="752" cm="1">
        <f t="array" ref="P413">INDEX($H413:$K413,0,MATCH(P$397,$H$397:$K$397,0))*HLOOKUP(P$396,$J$393:$R$394,2)</f>
        <v>100</v>
      </c>
      <c r="Q413" s="752" cm="1">
        <f t="array" ref="Q413">INDEX($H413:$K413,0,MATCH(Q$397,$H$397:$K$397,0))*HLOOKUP(Q$396,$J$393:$R$394,2)</f>
        <v>0</v>
      </c>
      <c r="R413" s="752" cm="1">
        <f t="array" ref="R413">INDEX($H413:$K413,0,MATCH(R$397,$H$397:$K$397,0))*HLOOKUP(R$396,$J$393:$R$394,2)</f>
        <v>0</v>
      </c>
      <c r="S413" s="752" cm="1">
        <f t="array" ref="S413">INDEX($H413:$K413,0,MATCH(S$397,$H$397:$K$397,0))*HLOOKUP(S$396,$J$393:$R$394,2)</f>
        <v>0</v>
      </c>
      <c r="T413" s="752" cm="1">
        <f t="array" ref="T413">INDEX($H413:$K413,0,MATCH(T$397,$H$397:$K$397,0))*HLOOKUP(T$396,$J$393:$R$394,2)</f>
        <v>100</v>
      </c>
      <c r="U413" s="752" cm="1">
        <f t="array" ref="U413">INDEX($H413:$K413,0,MATCH(U$397,$H$397:$K$397,0))*HLOOKUP(U$396,$J$393:$R$394,2)</f>
        <v>0</v>
      </c>
      <c r="V413" s="752" cm="1">
        <f t="array" ref="V413">INDEX($H413:$K413,0,MATCH(V$397,$H$397:$K$397,0))*HLOOKUP(V$396,$J$393:$R$394,2)</f>
        <v>0</v>
      </c>
      <c r="W413" s="752" cm="1">
        <f t="array" ref="W413">INDEX($H413:$K413,0,MATCH(W$397,$H$397:$K$397,0))*HLOOKUP(W$396,$J$393:$R$394,2)</f>
        <v>0</v>
      </c>
      <c r="X413" s="752" cm="1">
        <f t="array" ref="X413">INDEX($H413:$K413,0,MATCH(X$397,$H$397:$K$397,0))*HLOOKUP(X$396,$J$393:$R$394,2)</f>
        <v>100</v>
      </c>
      <c r="Y413" s="752" cm="1">
        <f t="array" ref="Y413">INDEX($H413:$K413,0,MATCH(Y$397,$H$397:$K$397,0))*HLOOKUP(Y$396,$J$393:$R$394,2)</f>
        <v>0</v>
      </c>
      <c r="Z413" s="752" cm="1">
        <f t="array" ref="Z413">INDEX($H413:$K413,0,MATCH(Z$397,$H$397:$K$397,0))*HLOOKUP(Z$396,$J$393:$R$394,2)</f>
        <v>0</v>
      </c>
      <c r="AA413" s="752" cm="1">
        <f t="array" ref="AA413">INDEX($H413:$K413,0,MATCH(AA$397,$H$397:$K$397,0))*HLOOKUP(AA$396,$J$393:$R$394,2)</f>
        <v>0</v>
      </c>
      <c r="AB413" s="752" cm="1">
        <f t="array" ref="AB413">INDEX($H413:$K413,0,MATCH(AB$397,$H$397:$K$397,0))*HLOOKUP(AB$396,$J$393:$R$394,2)</f>
        <v>100</v>
      </c>
      <c r="AC413" s="752" cm="1">
        <f t="array" ref="AC413">INDEX($H413:$K413,0,MATCH(AC$397,$H$397:$K$397,0))*HLOOKUP(AC$396,$J$393:$R$394,2)</f>
        <v>0</v>
      </c>
      <c r="AD413" s="752" cm="1">
        <f t="array" ref="AD413">INDEX($H413:$K413,0,MATCH(AD$397,$H$397:$K$397,0))*HLOOKUP(AD$396,$J$393:$R$394,2)</f>
        <v>0</v>
      </c>
      <c r="AE413" s="752" cm="1">
        <f t="array" ref="AE413">INDEX($H413:$K413,0,MATCH(AE$397,$H$397:$K$397,0))*HLOOKUP(AE$396,$J$393:$R$394,2)</f>
        <v>0</v>
      </c>
      <c r="AF413" s="752" cm="1">
        <f t="array" ref="AF413">INDEX($H413:$K413,0,MATCH(AF$397,$H$397:$K$397,0))*HLOOKUP(AF$396,$J$393:$R$394,2)</f>
        <v>100</v>
      </c>
      <c r="AG413" s="752" cm="1">
        <f t="array" ref="AG413">INDEX($H413:$K413,0,MATCH(AG$397,$H$397:$K$397,0))*HLOOKUP(AG$396,$J$393:$R$394,2)</f>
        <v>0</v>
      </c>
      <c r="AH413" s="752" cm="1">
        <f t="array" ref="AH413">INDEX($H413:$K413,0,MATCH(AH$397,$H$397:$K$397,0))*HLOOKUP(AH$396,$J$393:$R$394,2)</f>
        <v>0</v>
      </c>
      <c r="AI413" s="752" cm="1">
        <f t="array" ref="AI413">INDEX($H413:$K413,0,MATCH(AI$397,$H$397:$K$397,0))*HLOOKUP(AI$396,$J$393:$R$394,2)</f>
        <v>0</v>
      </c>
      <c r="AJ413" s="752" cm="1">
        <f t="array" ref="AJ413">INDEX($H413:$K413,0,MATCH(AJ$397,$H$397:$K$397,0))*HLOOKUP(AJ$396,$J$393:$R$394,2)</f>
        <v>100</v>
      </c>
      <c r="AK413" s="752" cm="1">
        <f t="array" ref="AK413">INDEX($H413:$K413,0,MATCH(AK$397,$H$397:$K$397,0))*HLOOKUP(AK$396,$J$393:$R$394,2)</f>
        <v>0</v>
      </c>
      <c r="AL413" s="752" cm="1">
        <f t="array" ref="AL413">INDEX($H413:$K413,0,MATCH(AL$397,$H$397:$K$397,0))*HLOOKUP(AL$396,$J$393:$R$394,2)</f>
        <v>0</v>
      </c>
      <c r="AM413" s="752" cm="1">
        <f t="array" ref="AM413">INDEX($H413:$K413,0,MATCH(AM$397,$H$397:$K$397,0))*HLOOKUP(AM$396,$J$393:$R$394,2)</f>
        <v>0</v>
      </c>
      <c r="AN413" s="752" cm="1">
        <f t="array" ref="AN413">INDEX($H413:$K413,0,MATCH(AN$397,$H$397:$K$397,0))*HLOOKUP(AN$396,$J$393:$R$394,2)</f>
        <v>100</v>
      </c>
      <c r="AO413" s="752" cm="1">
        <f t="array" ref="AO413">INDEX($H413:$K413,0,MATCH(AO$397,$H$397:$K$397,0))*HLOOKUP(AO$396,$J$393:$R$394,2)</f>
        <v>0</v>
      </c>
      <c r="AP413" s="752" cm="1">
        <f t="array" ref="AP413">INDEX($H413:$K413,0,MATCH(AP$397,$H$397:$K$397,0))*HLOOKUP(AP$396,$J$393:$R$394,2)</f>
        <v>0</v>
      </c>
      <c r="AQ413" s="752" cm="1">
        <f t="array" ref="AQ413">INDEX($H413:$K413,0,MATCH(AQ$397,$H$397:$K$397,0))*HLOOKUP(AQ$396,$J$393:$R$394,2)</f>
        <v>0</v>
      </c>
      <c r="AR413" s="752" cm="1">
        <f t="array" ref="AR413">INDEX($H413:$K413,0,MATCH(AR$397,$H$397:$K$397,0))*HLOOKUP(AR$396,$J$393:$R$394,2)</f>
        <v>100</v>
      </c>
      <c r="AS413" s="752" cm="1">
        <f t="array" ref="AS413">INDEX($H413:$K413,0,MATCH(AS$397,$H$397:$K$397,0))*HLOOKUP(AS$396,$J$393:$R$394,2)</f>
        <v>0</v>
      </c>
      <c r="AT413" s="752" cm="1">
        <f t="array" ref="AT413">INDEX($H413:$K413,0,MATCH(AT$397,$H$397:$K$397,0))*HLOOKUP(AT$396,$J$393:$R$394,2)</f>
        <v>0</v>
      </c>
      <c r="AU413" s="752"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2" cm="1">
        <f t="array" ref="L414">INDEX($H414:$K414,0,MATCH(L$397,$H$397:$K$397,0))*HLOOKUP(L$396,$J$393:$R$394,2)</f>
        <v>100</v>
      </c>
      <c r="M414" s="752" cm="1">
        <f t="array" ref="M414">INDEX($H414:$K414,0,MATCH(M$397,$H$397:$K$397,0))*HLOOKUP(M$396,$J$393:$R$394,2)</f>
        <v>120</v>
      </c>
      <c r="N414" s="752" cm="1">
        <f t="array" ref="N414">INDEX($H414:$K414,0,MATCH(N$397,$H$397:$K$397,0))*HLOOKUP(N$396,$J$393:$R$394,2)</f>
        <v>100</v>
      </c>
      <c r="O414" s="752" cm="1">
        <f t="array" ref="O414">INDEX($H414:$K414,0,MATCH(O$397,$H$397:$K$397,0))*HLOOKUP(O$396,$J$393:$R$394,2)</f>
        <v>0</v>
      </c>
      <c r="P414" s="752" cm="1">
        <f t="array" ref="P414">INDEX($H414:$K414,0,MATCH(P$397,$H$397:$K$397,0))*HLOOKUP(P$396,$J$393:$R$394,2)</f>
        <v>100</v>
      </c>
      <c r="Q414" s="752" cm="1">
        <f t="array" ref="Q414">INDEX($H414:$K414,0,MATCH(Q$397,$H$397:$K$397,0))*HLOOKUP(Q$396,$J$393:$R$394,2)</f>
        <v>120</v>
      </c>
      <c r="R414" s="752" cm="1">
        <f t="array" ref="R414">INDEX($H414:$K414,0,MATCH(R$397,$H$397:$K$397,0))*HLOOKUP(R$396,$J$393:$R$394,2)</f>
        <v>100</v>
      </c>
      <c r="S414" s="752" cm="1">
        <f t="array" ref="S414">INDEX($H414:$K414,0,MATCH(S$397,$H$397:$K$397,0))*HLOOKUP(S$396,$J$393:$R$394,2)</f>
        <v>0</v>
      </c>
      <c r="T414" s="752" cm="1">
        <f t="array" ref="T414">INDEX($H414:$K414,0,MATCH(T$397,$H$397:$K$397,0))*HLOOKUP(T$396,$J$393:$R$394,2)</f>
        <v>100</v>
      </c>
      <c r="U414" s="752" cm="1">
        <f t="array" ref="U414">INDEX($H414:$K414,0,MATCH(U$397,$H$397:$K$397,0))*HLOOKUP(U$396,$J$393:$R$394,2)</f>
        <v>120</v>
      </c>
      <c r="V414" s="752" cm="1">
        <f t="array" ref="V414">INDEX($H414:$K414,0,MATCH(V$397,$H$397:$K$397,0))*HLOOKUP(V$396,$J$393:$R$394,2)</f>
        <v>100</v>
      </c>
      <c r="W414" s="752" cm="1">
        <f t="array" ref="W414">INDEX($H414:$K414,0,MATCH(W$397,$H$397:$K$397,0))*HLOOKUP(W$396,$J$393:$R$394,2)</f>
        <v>0</v>
      </c>
      <c r="X414" s="752" cm="1">
        <f t="array" ref="X414">INDEX($H414:$K414,0,MATCH(X$397,$H$397:$K$397,0))*HLOOKUP(X$396,$J$393:$R$394,2)</f>
        <v>100</v>
      </c>
      <c r="Y414" s="752" cm="1">
        <f t="array" ref="Y414">INDEX($H414:$K414,0,MATCH(Y$397,$H$397:$K$397,0))*HLOOKUP(Y$396,$J$393:$R$394,2)</f>
        <v>120</v>
      </c>
      <c r="Z414" s="752" cm="1">
        <f t="array" ref="Z414">INDEX($H414:$K414,0,MATCH(Z$397,$H$397:$K$397,0))*HLOOKUP(Z$396,$J$393:$R$394,2)</f>
        <v>100</v>
      </c>
      <c r="AA414" s="752" cm="1">
        <f t="array" ref="AA414">INDEX($H414:$K414,0,MATCH(AA$397,$H$397:$K$397,0))*HLOOKUP(AA$396,$J$393:$R$394,2)</f>
        <v>0</v>
      </c>
      <c r="AB414" s="752" cm="1">
        <f t="array" ref="AB414">INDEX($H414:$K414,0,MATCH(AB$397,$H$397:$K$397,0))*HLOOKUP(AB$396,$J$393:$R$394,2)</f>
        <v>100</v>
      </c>
      <c r="AC414" s="752" cm="1">
        <f t="array" ref="AC414">INDEX($H414:$K414,0,MATCH(AC$397,$H$397:$K$397,0))*HLOOKUP(AC$396,$J$393:$R$394,2)</f>
        <v>120</v>
      </c>
      <c r="AD414" s="752" cm="1">
        <f t="array" ref="AD414">INDEX($H414:$K414,0,MATCH(AD$397,$H$397:$K$397,0))*HLOOKUP(AD$396,$J$393:$R$394,2)</f>
        <v>100</v>
      </c>
      <c r="AE414" s="752" cm="1">
        <f t="array" ref="AE414">INDEX($H414:$K414,0,MATCH(AE$397,$H$397:$K$397,0))*HLOOKUP(AE$396,$J$393:$R$394,2)</f>
        <v>0</v>
      </c>
      <c r="AF414" s="752" cm="1">
        <f t="array" ref="AF414">INDEX($H414:$K414,0,MATCH(AF$397,$H$397:$K$397,0))*HLOOKUP(AF$396,$J$393:$R$394,2)</f>
        <v>100</v>
      </c>
      <c r="AG414" s="752" cm="1">
        <f t="array" ref="AG414">INDEX($H414:$K414,0,MATCH(AG$397,$H$397:$K$397,0))*HLOOKUP(AG$396,$J$393:$R$394,2)</f>
        <v>120</v>
      </c>
      <c r="AH414" s="752" cm="1">
        <f t="array" ref="AH414">INDEX($H414:$K414,0,MATCH(AH$397,$H$397:$K$397,0))*HLOOKUP(AH$396,$J$393:$R$394,2)</f>
        <v>100</v>
      </c>
      <c r="AI414" s="752" cm="1">
        <f t="array" ref="AI414">INDEX($H414:$K414,0,MATCH(AI$397,$H$397:$K$397,0))*HLOOKUP(AI$396,$J$393:$R$394,2)</f>
        <v>0</v>
      </c>
      <c r="AJ414" s="752" cm="1">
        <f t="array" ref="AJ414">INDEX($H414:$K414,0,MATCH(AJ$397,$H$397:$K$397,0))*HLOOKUP(AJ$396,$J$393:$R$394,2)</f>
        <v>100</v>
      </c>
      <c r="AK414" s="752" cm="1">
        <f t="array" ref="AK414">INDEX($H414:$K414,0,MATCH(AK$397,$H$397:$K$397,0))*HLOOKUP(AK$396,$J$393:$R$394,2)</f>
        <v>120</v>
      </c>
      <c r="AL414" s="752" cm="1">
        <f t="array" ref="AL414">INDEX($H414:$K414,0,MATCH(AL$397,$H$397:$K$397,0))*HLOOKUP(AL$396,$J$393:$R$394,2)</f>
        <v>100</v>
      </c>
      <c r="AM414" s="752" cm="1">
        <f t="array" ref="AM414">INDEX($H414:$K414,0,MATCH(AM$397,$H$397:$K$397,0))*HLOOKUP(AM$396,$J$393:$R$394,2)</f>
        <v>0</v>
      </c>
      <c r="AN414" s="752" cm="1">
        <f t="array" ref="AN414">INDEX($H414:$K414,0,MATCH(AN$397,$H$397:$K$397,0))*HLOOKUP(AN$396,$J$393:$R$394,2)</f>
        <v>100</v>
      </c>
      <c r="AO414" s="752" cm="1">
        <f t="array" ref="AO414">INDEX($H414:$K414,0,MATCH(AO$397,$H$397:$K$397,0))*HLOOKUP(AO$396,$J$393:$R$394,2)</f>
        <v>120</v>
      </c>
      <c r="AP414" s="752" cm="1">
        <f t="array" ref="AP414">INDEX($H414:$K414,0,MATCH(AP$397,$H$397:$K$397,0))*HLOOKUP(AP$396,$J$393:$R$394,2)</f>
        <v>100</v>
      </c>
      <c r="AQ414" s="752" cm="1">
        <f t="array" ref="AQ414">INDEX($H414:$K414,0,MATCH(AQ$397,$H$397:$K$397,0))*HLOOKUP(AQ$396,$J$393:$R$394,2)</f>
        <v>0</v>
      </c>
      <c r="AR414" s="752" cm="1">
        <f t="array" ref="AR414">INDEX($H414:$K414,0,MATCH(AR$397,$H$397:$K$397,0))*HLOOKUP(AR$396,$J$393:$R$394,2)</f>
        <v>100</v>
      </c>
      <c r="AS414" s="752" cm="1">
        <f t="array" ref="AS414">INDEX($H414:$K414,0,MATCH(AS$397,$H$397:$K$397,0))*HLOOKUP(AS$396,$J$393:$R$394,2)</f>
        <v>120</v>
      </c>
      <c r="AT414" s="752" cm="1">
        <f t="array" ref="AT414">INDEX($H414:$K414,0,MATCH(AT$397,$H$397:$K$397,0))*HLOOKUP(AT$396,$J$393:$R$394,2)</f>
        <v>100</v>
      </c>
      <c r="AU414" s="752"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2" cm="1">
        <f t="array" ref="L415">INDEX($H415:$K415,0,MATCH(L$397,$H$397:$K$397,0))*HLOOKUP(L$396,$J$393:$R$394,2)</f>
        <v>100</v>
      </c>
      <c r="M415" s="752" cm="1">
        <f t="array" ref="M415">INDEX($H415:$K415,0,MATCH(M$397,$H$397:$K$397,0))*HLOOKUP(M$396,$J$393:$R$394,2)</f>
        <v>150</v>
      </c>
      <c r="N415" s="752" cm="1">
        <f t="array" ref="N415">INDEX($H415:$K415,0,MATCH(N$397,$H$397:$K$397,0))*HLOOKUP(N$396,$J$393:$R$394,2)</f>
        <v>0</v>
      </c>
      <c r="O415" s="752" cm="1">
        <f t="array" ref="O415">INDEX($H415:$K415,0,MATCH(O$397,$H$397:$K$397,0))*HLOOKUP(O$396,$J$393:$R$394,2)</f>
        <v>150</v>
      </c>
      <c r="P415" s="752" cm="1">
        <f t="array" ref="P415">INDEX($H415:$K415,0,MATCH(P$397,$H$397:$K$397,0))*HLOOKUP(P$396,$J$393:$R$394,2)</f>
        <v>100</v>
      </c>
      <c r="Q415" s="752" cm="1">
        <f t="array" ref="Q415">INDEX($H415:$K415,0,MATCH(Q$397,$H$397:$K$397,0))*HLOOKUP(Q$396,$J$393:$R$394,2)</f>
        <v>150</v>
      </c>
      <c r="R415" s="752" cm="1">
        <f t="array" ref="R415">INDEX($H415:$K415,0,MATCH(R$397,$H$397:$K$397,0))*HLOOKUP(R$396,$J$393:$R$394,2)</f>
        <v>0</v>
      </c>
      <c r="S415" s="752" cm="1">
        <f t="array" ref="S415">INDEX($H415:$K415,0,MATCH(S$397,$H$397:$K$397,0))*HLOOKUP(S$396,$J$393:$R$394,2)</f>
        <v>150</v>
      </c>
      <c r="T415" s="752" cm="1">
        <f t="array" ref="T415">INDEX($H415:$K415,0,MATCH(T$397,$H$397:$K$397,0))*HLOOKUP(T$396,$J$393:$R$394,2)</f>
        <v>100</v>
      </c>
      <c r="U415" s="752" cm="1">
        <f t="array" ref="U415">INDEX($H415:$K415,0,MATCH(U$397,$H$397:$K$397,0))*HLOOKUP(U$396,$J$393:$R$394,2)</f>
        <v>150</v>
      </c>
      <c r="V415" s="752" cm="1">
        <f t="array" ref="V415">INDEX($H415:$K415,0,MATCH(V$397,$H$397:$K$397,0))*HLOOKUP(V$396,$J$393:$R$394,2)</f>
        <v>0</v>
      </c>
      <c r="W415" s="752" cm="1">
        <f t="array" ref="W415">INDEX($H415:$K415,0,MATCH(W$397,$H$397:$K$397,0))*HLOOKUP(W$396,$J$393:$R$394,2)</f>
        <v>150</v>
      </c>
      <c r="X415" s="752" cm="1">
        <f t="array" ref="X415">INDEX($H415:$K415,0,MATCH(X$397,$H$397:$K$397,0))*HLOOKUP(X$396,$J$393:$R$394,2)</f>
        <v>100</v>
      </c>
      <c r="Y415" s="752" cm="1">
        <f t="array" ref="Y415">INDEX($H415:$K415,0,MATCH(Y$397,$H$397:$K$397,0))*HLOOKUP(Y$396,$J$393:$R$394,2)</f>
        <v>150</v>
      </c>
      <c r="Z415" s="752" cm="1">
        <f t="array" ref="Z415">INDEX($H415:$K415,0,MATCH(Z$397,$H$397:$K$397,0))*HLOOKUP(Z$396,$J$393:$R$394,2)</f>
        <v>0</v>
      </c>
      <c r="AA415" s="752" cm="1">
        <f t="array" ref="AA415">INDEX($H415:$K415,0,MATCH(AA$397,$H$397:$K$397,0))*HLOOKUP(AA$396,$J$393:$R$394,2)</f>
        <v>150</v>
      </c>
      <c r="AB415" s="752" cm="1">
        <f t="array" ref="AB415">INDEX($H415:$K415,0,MATCH(AB$397,$H$397:$K$397,0))*HLOOKUP(AB$396,$J$393:$R$394,2)</f>
        <v>100</v>
      </c>
      <c r="AC415" s="752" cm="1">
        <f t="array" ref="AC415">INDEX($H415:$K415,0,MATCH(AC$397,$H$397:$K$397,0))*HLOOKUP(AC$396,$J$393:$R$394,2)</f>
        <v>150</v>
      </c>
      <c r="AD415" s="752" cm="1">
        <f t="array" ref="AD415">INDEX($H415:$K415,0,MATCH(AD$397,$H$397:$K$397,0))*HLOOKUP(AD$396,$J$393:$R$394,2)</f>
        <v>0</v>
      </c>
      <c r="AE415" s="752" cm="1">
        <f t="array" ref="AE415">INDEX($H415:$K415,0,MATCH(AE$397,$H$397:$K$397,0))*HLOOKUP(AE$396,$J$393:$R$394,2)</f>
        <v>150</v>
      </c>
      <c r="AF415" s="752" cm="1">
        <f t="array" ref="AF415">INDEX($H415:$K415,0,MATCH(AF$397,$H$397:$K$397,0))*HLOOKUP(AF$396,$J$393:$R$394,2)</f>
        <v>100</v>
      </c>
      <c r="AG415" s="752" cm="1">
        <f t="array" ref="AG415">INDEX($H415:$K415,0,MATCH(AG$397,$H$397:$K$397,0))*HLOOKUP(AG$396,$J$393:$R$394,2)</f>
        <v>150</v>
      </c>
      <c r="AH415" s="752" cm="1">
        <f t="array" ref="AH415">INDEX($H415:$K415,0,MATCH(AH$397,$H$397:$K$397,0))*HLOOKUP(AH$396,$J$393:$R$394,2)</f>
        <v>0</v>
      </c>
      <c r="AI415" s="752" cm="1">
        <f t="array" ref="AI415">INDEX($H415:$K415,0,MATCH(AI$397,$H$397:$K$397,0))*HLOOKUP(AI$396,$J$393:$R$394,2)</f>
        <v>150</v>
      </c>
      <c r="AJ415" s="752" cm="1">
        <f t="array" ref="AJ415">INDEX($H415:$K415,0,MATCH(AJ$397,$H$397:$K$397,0))*HLOOKUP(AJ$396,$J$393:$R$394,2)</f>
        <v>100</v>
      </c>
      <c r="AK415" s="752" cm="1">
        <f t="array" ref="AK415">INDEX($H415:$K415,0,MATCH(AK$397,$H$397:$K$397,0))*HLOOKUP(AK$396,$J$393:$R$394,2)</f>
        <v>150</v>
      </c>
      <c r="AL415" s="752" cm="1">
        <f t="array" ref="AL415">INDEX($H415:$K415,0,MATCH(AL$397,$H$397:$K$397,0))*HLOOKUP(AL$396,$J$393:$R$394,2)</f>
        <v>0</v>
      </c>
      <c r="AM415" s="752" cm="1">
        <f t="array" ref="AM415">INDEX($H415:$K415,0,MATCH(AM$397,$H$397:$K$397,0))*HLOOKUP(AM$396,$J$393:$R$394,2)</f>
        <v>150</v>
      </c>
      <c r="AN415" s="752" cm="1">
        <f t="array" ref="AN415">INDEX($H415:$K415,0,MATCH(AN$397,$H$397:$K$397,0))*HLOOKUP(AN$396,$J$393:$R$394,2)</f>
        <v>100</v>
      </c>
      <c r="AO415" s="752" cm="1">
        <f t="array" ref="AO415">INDEX($H415:$K415,0,MATCH(AO$397,$H$397:$K$397,0))*HLOOKUP(AO$396,$J$393:$R$394,2)</f>
        <v>150</v>
      </c>
      <c r="AP415" s="752" cm="1">
        <f t="array" ref="AP415">INDEX($H415:$K415,0,MATCH(AP$397,$H$397:$K$397,0))*HLOOKUP(AP$396,$J$393:$R$394,2)</f>
        <v>0</v>
      </c>
      <c r="AQ415" s="752" cm="1">
        <f t="array" ref="AQ415">INDEX($H415:$K415,0,MATCH(AQ$397,$H$397:$K$397,0))*HLOOKUP(AQ$396,$J$393:$R$394,2)</f>
        <v>150</v>
      </c>
      <c r="AR415" s="752" cm="1">
        <f t="array" ref="AR415">INDEX($H415:$K415,0,MATCH(AR$397,$H$397:$K$397,0))*HLOOKUP(AR$396,$J$393:$R$394,2)</f>
        <v>100</v>
      </c>
      <c r="AS415" s="752" cm="1">
        <f t="array" ref="AS415">INDEX($H415:$K415,0,MATCH(AS$397,$H$397:$K$397,0))*HLOOKUP(AS$396,$J$393:$R$394,2)</f>
        <v>150</v>
      </c>
      <c r="AT415" s="752" cm="1">
        <f t="array" ref="AT415">INDEX($H415:$K415,0,MATCH(AT$397,$H$397:$K$397,0))*HLOOKUP(AT$396,$J$393:$R$394,2)</f>
        <v>0</v>
      </c>
      <c r="AU415" s="752"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2" cm="1">
        <f t="array" ref="L416">INDEX($H416:$K416,0,MATCH(L$397,$H$397:$K$397,0))*HLOOKUP(L$396,$J$393:$R$394,2)</f>
        <v>100</v>
      </c>
      <c r="M416" s="752" cm="1">
        <f t="array" ref="M416">INDEX($H416:$K416,0,MATCH(M$397,$H$397:$K$397,0))*HLOOKUP(M$396,$J$393:$R$394,2)</f>
        <v>150</v>
      </c>
      <c r="N416" s="752" cm="1">
        <f t="array" ref="N416">INDEX($H416:$K416,0,MATCH(N$397,$H$397:$K$397,0))*HLOOKUP(N$396,$J$393:$R$394,2)</f>
        <v>0</v>
      </c>
      <c r="O416" s="752" cm="1">
        <f t="array" ref="O416">INDEX($H416:$K416,0,MATCH(O$397,$H$397:$K$397,0))*HLOOKUP(O$396,$J$393:$R$394,2)</f>
        <v>150</v>
      </c>
      <c r="P416" s="752" cm="1">
        <f t="array" ref="P416">INDEX($H416:$K416,0,MATCH(P$397,$H$397:$K$397,0))*HLOOKUP(P$396,$J$393:$R$394,2)</f>
        <v>100</v>
      </c>
      <c r="Q416" s="752" cm="1">
        <f t="array" ref="Q416">INDEX($H416:$K416,0,MATCH(Q$397,$H$397:$K$397,0))*HLOOKUP(Q$396,$J$393:$R$394,2)</f>
        <v>150</v>
      </c>
      <c r="R416" s="752" cm="1">
        <f t="array" ref="R416">INDEX($H416:$K416,0,MATCH(R$397,$H$397:$K$397,0))*HLOOKUP(R$396,$J$393:$R$394,2)</f>
        <v>0</v>
      </c>
      <c r="S416" s="752" cm="1">
        <f t="array" ref="S416">INDEX($H416:$K416,0,MATCH(S$397,$H$397:$K$397,0))*HLOOKUP(S$396,$J$393:$R$394,2)</f>
        <v>150</v>
      </c>
      <c r="T416" s="752" cm="1">
        <f t="array" ref="T416">INDEX($H416:$K416,0,MATCH(T$397,$H$397:$K$397,0))*HLOOKUP(T$396,$J$393:$R$394,2)</f>
        <v>100</v>
      </c>
      <c r="U416" s="752" cm="1">
        <f t="array" ref="U416">INDEX($H416:$K416,0,MATCH(U$397,$H$397:$K$397,0))*HLOOKUP(U$396,$J$393:$R$394,2)</f>
        <v>150</v>
      </c>
      <c r="V416" s="752" cm="1">
        <f t="array" ref="V416">INDEX($H416:$K416,0,MATCH(V$397,$H$397:$K$397,0))*HLOOKUP(V$396,$J$393:$R$394,2)</f>
        <v>0</v>
      </c>
      <c r="W416" s="752" cm="1">
        <f t="array" ref="W416">INDEX($H416:$K416,0,MATCH(W$397,$H$397:$K$397,0))*HLOOKUP(W$396,$J$393:$R$394,2)</f>
        <v>150</v>
      </c>
      <c r="X416" s="752" cm="1">
        <f t="array" ref="X416">INDEX($H416:$K416,0,MATCH(X$397,$H$397:$K$397,0))*HLOOKUP(X$396,$J$393:$R$394,2)</f>
        <v>100</v>
      </c>
      <c r="Y416" s="752" cm="1">
        <f t="array" ref="Y416">INDEX($H416:$K416,0,MATCH(Y$397,$H$397:$K$397,0))*HLOOKUP(Y$396,$J$393:$R$394,2)</f>
        <v>150</v>
      </c>
      <c r="Z416" s="752" cm="1">
        <f t="array" ref="Z416">INDEX($H416:$K416,0,MATCH(Z$397,$H$397:$K$397,0))*HLOOKUP(Z$396,$J$393:$R$394,2)</f>
        <v>0</v>
      </c>
      <c r="AA416" s="752" cm="1">
        <f t="array" ref="AA416">INDEX($H416:$K416,0,MATCH(AA$397,$H$397:$K$397,0))*HLOOKUP(AA$396,$J$393:$R$394,2)</f>
        <v>150</v>
      </c>
      <c r="AB416" s="752" cm="1">
        <f t="array" ref="AB416">INDEX($H416:$K416,0,MATCH(AB$397,$H$397:$K$397,0))*HLOOKUP(AB$396,$J$393:$R$394,2)</f>
        <v>100</v>
      </c>
      <c r="AC416" s="752" cm="1">
        <f t="array" ref="AC416">INDEX($H416:$K416,0,MATCH(AC$397,$H$397:$K$397,0))*HLOOKUP(AC$396,$J$393:$R$394,2)</f>
        <v>150</v>
      </c>
      <c r="AD416" s="752" cm="1">
        <f t="array" ref="AD416">INDEX($H416:$K416,0,MATCH(AD$397,$H$397:$K$397,0))*HLOOKUP(AD$396,$J$393:$R$394,2)</f>
        <v>0</v>
      </c>
      <c r="AE416" s="752" cm="1">
        <f t="array" ref="AE416">INDEX($H416:$K416,0,MATCH(AE$397,$H$397:$K$397,0))*HLOOKUP(AE$396,$J$393:$R$394,2)</f>
        <v>150</v>
      </c>
      <c r="AF416" s="752" cm="1">
        <f t="array" ref="AF416">INDEX($H416:$K416,0,MATCH(AF$397,$H$397:$K$397,0))*HLOOKUP(AF$396,$J$393:$R$394,2)</f>
        <v>100</v>
      </c>
      <c r="AG416" s="752" cm="1">
        <f t="array" ref="AG416">INDEX($H416:$K416,0,MATCH(AG$397,$H$397:$K$397,0))*HLOOKUP(AG$396,$J$393:$R$394,2)</f>
        <v>150</v>
      </c>
      <c r="AH416" s="752" cm="1">
        <f t="array" ref="AH416">INDEX($H416:$K416,0,MATCH(AH$397,$H$397:$K$397,0))*HLOOKUP(AH$396,$J$393:$R$394,2)</f>
        <v>0</v>
      </c>
      <c r="AI416" s="752" cm="1">
        <f t="array" ref="AI416">INDEX($H416:$K416,0,MATCH(AI$397,$H$397:$K$397,0))*HLOOKUP(AI$396,$J$393:$R$394,2)</f>
        <v>150</v>
      </c>
      <c r="AJ416" s="752" cm="1">
        <f t="array" ref="AJ416">INDEX($H416:$K416,0,MATCH(AJ$397,$H$397:$K$397,0))*HLOOKUP(AJ$396,$J$393:$R$394,2)</f>
        <v>100</v>
      </c>
      <c r="AK416" s="752" cm="1">
        <f t="array" ref="AK416">INDEX($H416:$K416,0,MATCH(AK$397,$H$397:$K$397,0))*HLOOKUP(AK$396,$J$393:$R$394,2)</f>
        <v>150</v>
      </c>
      <c r="AL416" s="752" cm="1">
        <f t="array" ref="AL416">INDEX($H416:$K416,0,MATCH(AL$397,$H$397:$K$397,0))*HLOOKUP(AL$396,$J$393:$R$394,2)</f>
        <v>0</v>
      </c>
      <c r="AM416" s="752" cm="1">
        <f t="array" ref="AM416">INDEX($H416:$K416,0,MATCH(AM$397,$H$397:$K$397,0))*HLOOKUP(AM$396,$J$393:$R$394,2)</f>
        <v>150</v>
      </c>
      <c r="AN416" s="752" cm="1">
        <f t="array" ref="AN416">INDEX($H416:$K416,0,MATCH(AN$397,$H$397:$K$397,0))*HLOOKUP(AN$396,$J$393:$R$394,2)</f>
        <v>100</v>
      </c>
      <c r="AO416" s="752" cm="1">
        <f t="array" ref="AO416">INDEX($H416:$K416,0,MATCH(AO$397,$H$397:$K$397,0))*HLOOKUP(AO$396,$J$393:$R$394,2)</f>
        <v>150</v>
      </c>
      <c r="AP416" s="752" cm="1">
        <f t="array" ref="AP416">INDEX($H416:$K416,0,MATCH(AP$397,$H$397:$K$397,0))*HLOOKUP(AP$396,$J$393:$R$394,2)</f>
        <v>0</v>
      </c>
      <c r="AQ416" s="752" cm="1">
        <f t="array" ref="AQ416">INDEX($H416:$K416,0,MATCH(AQ$397,$H$397:$K$397,0))*HLOOKUP(AQ$396,$J$393:$R$394,2)</f>
        <v>150</v>
      </c>
      <c r="AR416" s="752" cm="1">
        <f t="array" ref="AR416">INDEX($H416:$K416,0,MATCH(AR$397,$H$397:$K$397,0))*HLOOKUP(AR$396,$J$393:$R$394,2)</f>
        <v>100</v>
      </c>
      <c r="AS416" s="752" cm="1">
        <f t="array" ref="AS416">INDEX($H416:$K416,0,MATCH(AS$397,$H$397:$K$397,0))*HLOOKUP(AS$396,$J$393:$R$394,2)</f>
        <v>150</v>
      </c>
      <c r="AT416" s="752" cm="1">
        <f t="array" ref="AT416">INDEX($H416:$K416,0,MATCH(AT$397,$H$397:$K$397,0))*HLOOKUP(AT$396,$J$393:$R$394,2)</f>
        <v>0</v>
      </c>
      <c r="AU416" s="752"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2" cm="1">
        <f t="array" ref="L417">INDEX($H417:$K417,0,MATCH(L$397,$H$397:$K$397,0))*HLOOKUP(L$396,$J$393:$R$394,2)</f>
        <v>100</v>
      </c>
      <c r="M417" s="752" cm="1">
        <f t="array" ref="M417">INDEX($H417:$K417,0,MATCH(M$397,$H$397:$K$397,0))*HLOOKUP(M$396,$J$393:$R$394,2)</f>
        <v>150</v>
      </c>
      <c r="N417" s="752" cm="1">
        <f t="array" ref="N417">INDEX($H417:$K417,0,MATCH(N$397,$H$397:$K$397,0))*HLOOKUP(N$396,$J$393:$R$394,2)</f>
        <v>0</v>
      </c>
      <c r="O417" s="752" cm="1">
        <f t="array" ref="O417">INDEX($H417:$K417,0,MATCH(O$397,$H$397:$K$397,0))*HLOOKUP(O$396,$J$393:$R$394,2)</f>
        <v>150</v>
      </c>
      <c r="P417" s="752" cm="1">
        <f t="array" ref="P417">INDEX($H417:$K417,0,MATCH(P$397,$H$397:$K$397,0))*HLOOKUP(P$396,$J$393:$R$394,2)</f>
        <v>100</v>
      </c>
      <c r="Q417" s="752" cm="1">
        <f t="array" ref="Q417">INDEX($H417:$K417,0,MATCH(Q$397,$H$397:$K$397,0))*HLOOKUP(Q$396,$J$393:$R$394,2)</f>
        <v>150</v>
      </c>
      <c r="R417" s="752" cm="1">
        <f t="array" ref="R417">INDEX($H417:$K417,0,MATCH(R$397,$H$397:$K$397,0))*HLOOKUP(R$396,$J$393:$R$394,2)</f>
        <v>0</v>
      </c>
      <c r="S417" s="752" cm="1">
        <f t="array" ref="S417">INDEX($H417:$K417,0,MATCH(S$397,$H$397:$K$397,0))*HLOOKUP(S$396,$J$393:$R$394,2)</f>
        <v>150</v>
      </c>
      <c r="T417" s="752" cm="1">
        <f t="array" ref="T417">INDEX($H417:$K417,0,MATCH(T$397,$H$397:$K$397,0))*HLOOKUP(T$396,$J$393:$R$394,2)</f>
        <v>100</v>
      </c>
      <c r="U417" s="752" cm="1">
        <f t="array" ref="U417">INDEX($H417:$K417,0,MATCH(U$397,$H$397:$K$397,0))*HLOOKUP(U$396,$J$393:$R$394,2)</f>
        <v>150</v>
      </c>
      <c r="V417" s="752" cm="1">
        <f t="array" ref="V417">INDEX($H417:$K417,0,MATCH(V$397,$H$397:$K$397,0))*HLOOKUP(V$396,$J$393:$R$394,2)</f>
        <v>0</v>
      </c>
      <c r="W417" s="752" cm="1">
        <f t="array" ref="W417">INDEX($H417:$K417,0,MATCH(W$397,$H$397:$K$397,0))*HLOOKUP(W$396,$J$393:$R$394,2)</f>
        <v>150</v>
      </c>
      <c r="X417" s="752" cm="1">
        <f t="array" ref="X417">INDEX($H417:$K417,0,MATCH(X$397,$H$397:$K$397,0))*HLOOKUP(X$396,$J$393:$R$394,2)</f>
        <v>100</v>
      </c>
      <c r="Y417" s="752" cm="1">
        <f t="array" ref="Y417">INDEX($H417:$K417,0,MATCH(Y$397,$H$397:$K$397,0))*HLOOKUP(Y$396,$J$393:$R$394,2)</f>
        <v>150</v>
      </c>
      <c r="Z417" s="752" cm="1">
        <f t="array" ref="Z417">INDEX($H417:$K417,0,MATCH(Z$397,$H$397:$K$397,0))*HLOOKUP(Z$396,$J$393:$R$394,2)</f>
        <v>0</v>
      </c>
      <c r="AA417" s="752" cm="1">
        <f t="array" ref="AA417">INDEX($H417:$K417,0,MATCH(AA$397,$H$397:$K$397,0))*HLOOKUP(AA$396,$J$393:$R$394,2)</f>
        <v>150</v>
      </c>
      <c r="AB417" s="752" cm="1">
        <f t="array" ref="AB417">INDEX($H417:$K417,0,MATCH(AB$397,$H$397:$K$397,0))*HLOOKUP(AB$396,$J$393:$R$394,2)</f>
        <v>100</v>
      </c>
      <c r="AC417" s="752" cm="1">
        <f t="array" ref="AC417">INDEX($H417:$K417,0,MATCH(AC$397,$H$397:$K$397,0))*HLOOKUP(AC$396,$J$393:$R$394,2)</f>
        <v>150</v>
      </c>
      <c r="AD417" s="752" cm="1">
        <f t="array" ref="AD417">INDEX($H417:$K417,0,MATCH(AD$397,$H$397:$K$397,0))*HLOOKUP(AD$396,$J$393:$R$394,2)</f>
        <v>0</v>
      </c>
      <c r="AE417" s="752" cm="1">
        <f t="array" ref="AE417">INDEX($H417:$K417,0,MATCH(AE$397,$H$397:$K$397,0))*HLOOKUP(AE$396,$J$393:$R$394,2)</f>
        <v>150</v>
      </c>
      <c r="AF417" s="752" cm="1">
        <f t="array" ref="AF417">INDEX($H417:$K417,0,MATCH(AF$397,$H$397:$K$397,0))*HLOOKUP(AF$396,$J$393:$R$394,2)</f>
        <v>100</v>
      </c>
      <c r="AG417" s="752" cm="1">
        <f t="array" ref="AG417">INDEX($H417:$K417,0,MATCH(AG$397,$H$397:$K$397,0))*HLOOKUP(AG$396,$J$393:$R$394,2)</f>
        <v>150</v>
      </c>
      <c r="AH417" s="752" cm="1">
        <f t="array" ref="AH417">INDEX($H417:$K417,0,MATCH(AH$397,$H$397:$K$397,0))*HLOOKUP(AH$396,$J$393:$R$394,2)</f>
        <v>0</v>
      </c>
      <c r="AI417" s="752" cm="1">
        <f t="array" ref="AI417">INDEX($H417:$K417,0,MATCH(AI$397,$H$397:$K$397,0))*HLOOKUP(AI$396,$J$393:$R$394,2)</f>
        <v>150</v>
      </c>
      <c r="AJ417" s="752" cm="1">
        <f t="array" ref="AJ417">INDEX($H417:$K417,0,MATCH(AJ$397,$H$397:$K$397,0))*HLOOKUP(AJ$396,$J$393:$R$394,2)</f>
        <v>100</v>
      </c>
      <c r="AK417" s="752" cm="1">
        <f t="array" ref="AK417">INDEX($H417:$K417,0,MATCH(AK$397,$H$397:$K$397,0))*HLOOKUP(AK$396,$J$393:$R$394,2)</f>
        <v>150</v>
      </c>
      <c r="AL417" s="752" cm="1">
        <f t="array" ref="AL417">INDEX($H417:$K417,0,MATCH(AL$397,$H$397:$K$397,0))*HLOOKUP(AL$396,$J$393:$R$394,2)</f>
        <v>0</v>
      </c>
      <c r="AM417" s="752" cm="1">
        <f t="array" ref="AM417">INDEX($H417:$K417,0,MATCH(AM$397,$H$397:$K$397,0))*HLOOKUP(AM$396,$J$393:$R$394,2)</f>
        <v>150</v>
      </c>
      <c r="AN417" s="752" cm="1">
        <f t="array" ref="AN417">INDEX($H417:$K417,0,MATCH(AN$397,$H$397:$K$397,0))*HLOOKUP(AN$396,$J$393:$R$394,2)</f>
        <v>100</v>
      </c>
      <c r="AO417" s="752" cm="1">
        <f t="array" ref="AO417">INDEX($H417:$K417,0,MATCH(AO$397,$H$397:$K$397,0))*HLOOKUP(AO$396,$J$393:$R$394,2)</f>
        <v>150</v>
      </c>
      <c r="AP417" s="752" cm="1">
        <f t="array" ref="AP417">INDEX($H417:$K417,0,MATCH(AP$397,$H$397:$K$397,0))*HLOOKUP(AP$396,$J$393:$R$394,2)</f>
        <v>0</v>
      </c>
      <c r="AQ417" s="752" cm="1">
        <f t="array" ref="AQ417">INDEX($H417:$K417,0,MATCH(AQ$397,$H$397:$K$397,0))*HLOOKUP(AQ$396,$J$393:$R$394,2)</f>
        <v>150</v>
      </c>
      <c r="AR417" s="752" cm="1">
        <f t="array" ref="AR417">INDEX($H417:$K417,0,MATCH(AR$397,$H$397:$K$397,0))*HLOOKUP(AR$396,$J$393:$R$394,2)</f>
        <v>100</v>
      </c>
      <c r="AS417" s="752" cm="1">
        <f t="array" ref="AS417">INDEX($H417:$K417,0,MATCH(AS$397,$H$397:$K$397,0))*HLOOKUP(AS$396,$J$393:$R$394,2)</f>
        <v>150</v>
      </c>
      <c r="AT417" s="752" cm="1">
        <f t="array" ref="AT417">INDEX($H417:$K417,0,MATCH(AT$397,$H$397:$K$397,0))*HLOOKUP(AT$396,$J$393:$R$394,2)</f>
        <v>0</v>
      </c>
      <c r="AU417" s="752"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2" cm="1">
        <f t="array" ref="L418">INDEX($H418:$K418,0,MATCH(L$397,$H$397:$K$397,0))*HLOOKUP(L$396,$J$393:$R$394,2)</f>
        <v>100</v>
      </c>
      <c r="M418" s="752" cm="1">
        <f t="array" ref="M418">INDEX($H418:$K418,0,MATCH(M$397,$H$397:$K$397,0))*HLOOKUP(M$396,$J$393:$R$394,2)</f>
        <v>120</v>
      </c>
      <c r="N418" s="752" cm="1">
        <f t="array" ref="N418">INDEX($H418:$K418,0,MATCH(N$397,$H$397:$K$397,0))*HLOOKUP(N$396,$J$393:$R$394,2)</f>
        <v>100</v>
      </c>
      <c r="O418" s="752" cm="1">
        <f t="array" ref="O418">INDEX($H418:$K418,0,MATCH(O$397,$H$397:$K$397,0))*HLOOKUP(O$396,$J$393:$R$394,2)</f>
        <v>0</v>
      </c>
      <c r="P418" s="752" cm="1">
        <f t="array" ref="P418">INDEX($H418:$K418,0,MATCH(P$397,$H$397:$K$397,0))*HLOOKUP(P$396,$J$393:$R$394,2)</f>
        <v>100</v>
      </c>
      <c r="Q418" s="752" cm="1">
        <f t="array" ref="Q418">INDEX($H418:$K418,0,MATCH(Q$397,$H$397:$K$397,0))*HLOOKUP(Q$396,$J$393:$R$394,2)</f>
        <v>120</v>
      </c>
      <c r="R418" s="752" cm="1">
        <f t="array" ref="R418">INDEX($H418:$K418,0,MATCH(R$397,$H$397:$K$397,0))*HLOOKUP(R$396,$J$393:$R$394,2)</f>
        <v>100</v>
      </c>
      <c r="S418" s="752" cm="1">
        <f t="array" ref="S418">INDEX($H418:$K418,0,MATCH(S$397,$H$397:$K$397,0))*HLOOKUP(S$396,$J$393:$R$394,2)</f>
        <v>0</v>
      </c>
      <c r="T418" s="752" cm="1">
        <f t="array" ref="T418">INDEX($H418:$K418,0,MATCH(T$397,$H$397:$K$397,0))*HLOOKUP(T$396,$J$393:$R$394,2)</f>
        <v>100</v>
      </c>
      <c r="U418" s="752" cm="1">
        <f t="array" ref="U418">INDEX($H418:$K418,0,MATCH(U$397,$H$397:$K$397,0))*HLOOKUP(U$396,$J$393:$R$394,2)</f>
        <v>120</v>
      </c>
      <c r="V418" s="752" cm="1">
        <f t="array" ref="V418">INDEX($H418:$K418,0,MATCH(V$397,$H$397:$K$397,0))*HLOOKUP(V$396,$J$393:$R$394,2)</f>
        <v>100</v>
      </c>
      <c r="W418" s="752" cm="1">
        <f t="array" ref="W418">INDEX($H418:$K418,0,MATCH(W$397,$H$397:$K$397,0))*HLOOKUP(W$396,$J$393:$R$394,2)</f>
        <v>0</v>
      </c>
      <c r="X418" s="752" cm="1">
        <f t="array" ref="X418">INDEX($H418:$K418,0,MATCH(X$397,$H$397:$K$397,0))*HLOOKUP(X$396,$J$393:$R$394,2)</f>
        <v>100</v>
      </c>
      <c r="Y418" s="752" cm="1">
        <f t="array" ref="Y418">INDEX($H418:$K418,0,MATCH(Y$397,$H$397:$K$397,0))*HLOOKUP(Y$396,$J$393:$R$394,2)</f>
        <v>120</v>
      </c>
      <c r="Z418" s="752" cm="1">
        <f t="array" ref="Z418">INDEX($H418:$K418,0,MATCH(Z$397,$H$397:$K$397,0))*HLOOKUP(Z$396,$J$393:$R$394,2)</f>
        <v>100</v>
      </c>
      <c r="AA418" s="752" cm="1">
        <f t="array" ref="AA418">INDEX($H418:$K418,0,MATCH(AA$397,$H$397:$K$397,0))*HLOOKUP(AA$396,$J$393:$R$394,2)</f>
        <v>0</v>
      </c>
      <c r="AB418" s="752" cm="1">
        <f t="array" ref="AB418">INDEX($H418:$K418,0,MATCH(AB$397,$H$397:$K$397,0))*HLOOKUP(AB$396,$J$393:$R$394,2)</f>
        <v>100</v>
      </c>
      <c r="AC418" s="752" cm="1">
        <f t="array" ref="AC418">INDEX($H418:$K418,0,MATCH(AC$397,$H$397:$K$397,0))*HLOOKUP(AC$396,$J$393:$R$394,2)</f>
        <v>120</v>
      </c>
      <c r="AD418" s="752" cm="1">
        <f t="array" ref="AD418">INDEX($H418:$K418,0,MATCH(AD$397,$H$397:$K$397,0))*HLOOKUP(AD$396,$J$393:$R$394,2)</f>
        <v>100</v>
      </c>
      <c r="AE418" s="752" cm="1">
        <f t="array" ref="AE418">INDEX($H418:$K418,0,MATCH(AE$397,$H$397:$K$397,0))*HLOOKUP(AE$396,$J$393:$R$394,2)</f>
        <v>0</v>
      </c>
      <c r="AF418" s="752" cm="1">
        <f t="array" ref="AF418">INDEX($H418:$K418,0,MATCH(AF$397,$H$397:$K$397,0))*HLOOKUP(AF$396,$J$393:$R$394,2)</f>
        <v>100</v>
      </c>
      <c r="AG418" s="752" cm="1">
        <f t="array" ref="AG418">INDEX($H418:$K418,0,MATCH(AG$397,$H$397:$K$397,0))*HLOOKUP(AG$396,$J$393:$R$394,2)</f>
        <v>120</v>
      </c>
      <c r="AH418" s="752" cm="1">
        <f t="array" ref="AH418">INDEX($H418:$K418,0,MATCH(AH$397,$H$397:$K$397,0))*HLOOKUP(AH$396,$J$393:$R$394,2)</f>
        <v>100</v>
      </c>
      <c r="AI418" s="752" cm="1">
        <f t="array" ref="AI418">INDEX($H418:$K418,0,MATCH(AI$397,$H$397:$K$397,0))*HLOOKUP(AI$396,$J$393:$R$394,2)</f>
        <v>0</v>
      </c>
      <c r="AJ418" s="752" cm="1">
        <f t="array" ref="AJ418">INDEX($H418:$K418,0,MATCH(AJ$397,$H$397:$K$397,0))*HLOOKUP(AJ$396,$J$393:$R$394,2)</f>
        <v>100</v>
      </c>
      <c r="AK418" s="752" cm="1">
        <f t="array" ref="AK418">INDEX($H418:$K418,0,MATCH(AK$397,$H$397:$K$397,0))*HLOOKUP(AK$396,$J$393:$R$394,2)</f>
        <v>120</v>
      </c>
      <c r="AL418" s="752" cm="1">
        <f t="array" ref="AL418">INDEX($H418:$K418,0,MATCH(AL$397,$H$397:$K$397,0))*HLOOKUP(AL$396,$J$393:$R$394,2)</f>
        <v>100</v>
      </c>
      <c r="AM418" s="752" cm="1">
        <f t="array" ref="AM418">INDEX($H418:$K418,0,MATCH(AM$397,$H$397:$K$397,0))*HLOOKUP(AM$396,$J$393:$R$394,2)</f>
        <v>0</v>
      </c>
      <c r="AN418" s="752" cm="1">
        <f t="array" ref="AN418">INDEX($H418:$K418,0,MATCH(AN$397,$H$397:$K$397,0))*HLOOKUP(AN$396,$J$393:$R$394,2)</f>
        <v>100</v>
      </c>
      <c r="AO418" s="752" cm="1">
        <f t="array" ref="AO418">INDEX($H418:$K418,0,MATCH(AO$397,$H$397:$K$397,0))*HLOOKUP(AO$396,$J$393:$R$394,2)</f>
        <v>120</v>
      </c>
      <c r="AP418" s="752" cm="1">
        <f t="array" ref="AP418">INDEX($H418:$K418,0,MATCH(AP$397,$H$397:$K$397,0))*HLOOKUP(AP$396,$J$393:$R$394,2)</f>
        <v>100</v>
      </c>
      <c r="AQ418" s="752" cm="1">
        <f t="array" ref="AQ418">INDEX($H418:$K418,0,MATCH(AQ$397,$H$397:$K$397,0))*HLOOKUP(AQ$396,$J$393:$R$394,2)</f>
        <v>0</v>
      </c>
      <c r="AR418" s="752" cm="1">
        <f t="array" ref="AR418">INDEX($H418:$K418,0,MATCH(AR$397,$H$397:$K$397,0))*HLOOKUP(AR$396,$J$393:$R$394,2)</f>
        <v>100</v>
      </c>
      <c r="AS418" s="752" cm="1">
        <f t="array" ref="AS418">INDEX($H418:$K418,0,MATCH(AS$397,$H$397:$K$397,0))*HLOOKUP(AS$396,$J$393:$R$394,2)</f>
        <v>120</v>
      </c>
      <c r="AT418" s="752" cm="1">
        <f t="array" ref="AT418">INDEX($H418:$K418,0,MATCH(AT$397,$H$397:$K$397,0))*HLOOKUP(AT$396,$J$393:$R$394,2)</f>
        <v>100</v>
      </c>
      <c r="AU418" s="752"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2" cm="1">
        <f t="array" ref="L419">INDEX($H419:$K419,0,MATCH(L$397,$H$397:$K$397,0))*HLOOKUP(L$396,$J$393:$R$394,2)</f>
        <v>100</v>
      </c>
      <c r="M419" s="752" cm="1">
        <f t="array" ref="M419">INDEX($H419:$K419,0,MATCH(M$397,$H$397:$K$397,0))*HLOOKUP(M$396,$J$393:$R$394,2)</f>
        <v>120</v>
      </c>
      <c r="N419" s="752" cm="1">
        <f t="array" ref="N419">INDEX($H419:$K419,0,MATCH(N$397,$H$397:$K$397,0))*HLOOKUP(N$396,$J$393:$R$394,2)</f>
        <v>100</v>
      </c>
      <c r="O419" s="752" cm="1">
        <f t="array" ref="O419">INDEX($H419:$K419,0,MATCH(O$397,$H$397:$K$397,0))*HLOOKUP(O$396,$J$393:$R$394,2)</f>
        <v>0</v>
      </c>
      <c r="P419" s="752" cm="1">
        <f t="array" ref="P419">INDEX($H419:$K419,0,MATCH(P$397,$H$397:$K$397,0))*HLOOKUP(P$396,$J$393:$R$394,2)</f>
        <v>100</v>
      </c>
      <c r="Q419" s="752" cm="1">
        <f t="array" ref="Q419">INDEX($H419:$K419,0,MATCH(Q$397,$H$397:$K$397,0))*HLOOKUP(Q$396,$J$393:$R$394,2)</f>
        <v>120</v>
      </c>
      <c r="R419" s="752" cm="1">
        <f t="array" ref="R419">INDEX($H419:$K419,0,MATCH(R$397,$H$397:$K$397,0))*HLOOKUP(R$396,$J$393:$R$394,2)</f>
        <v>100</v>
      </c>
      <c r="S419" s="752" cm="1">
        <f t="array" ref="S419">INDEX($H419:$K419,0,MATCH(S$397,$H$397:$K$397,0))*HLOOKUP(S$396,$J$393:$R$394,2)</f>
        <v>0</v>
      </c>
      <c r="T419" s="752" cm="1">
        <f t="array" ref="T419">INDEX($H419:$K419,0,MATCH(T$397,$H$397:$K$397,0))*HLOOKUP(T$396,$J$393:$R$394,2)</f>
        <v>100</v>
      </c>
      <c r="U419" s="752" cm="1">
        <f t="array" ref="U419">INDEX($H419:$K419,0,MATCH(U$397,$H$397:$K$397,0))*HLOOKUP(U$396,$J$393:$R$394,2)</f>
        <v>120</v>
      </c>
      <c r="V419" s="752" cm="1">
        <f t="array" ref="V419">INDEX($H419:$K419,0,MATCH(V$397,$H$397:$K$397,0))*HLOOKUP(V$396,$J$393:$R$394,2)</f>
        <v>100</v>
      </c>
      <c r="W419" s="752" cm="1">
        <f t="array" ref="W419">INDEX($H419:$K419,0,MATCH(W$397,$H$397:$K$397,0))*HLOOKUP(W$396,$J$393:$R$394,2)</f>
        <v>0</v>
      </c>
      <c r="X419" s="752" cm="1">
        <f t="array" ref="X419">INDEX($H419:$K419,0,MATCH(X$397,$H$397:$K$397,0))*HLOOKUP(X$396,$J$393:$R$394,2)</f>
        <v>100</v>
      </c>
      <c r="Y419" s="752" cm="1">
        <f t="array" ref="Y419">INDEX($H419:$K419,0,MATCH(Y$397,$H$397:$K$397,0))*HLOOKUP(Y$396,$J$393:$R$394,2)</f>
        <v>120</v>
      </c>
      <c r="Z419" s="752" cm="1">
        <f t="array" ref="Z419">INDEX($H419:$K419,0,MATCH(Z$397,$H$397:$K$397,0))*HLOOKUP(Z$396,$J$393:$R$394,2)</f>
        <v>100</v>
      </c>
      <c r="AA419" s="752" cm="1">
        <f t="array" ref="AA419">INDEX($H419:$K419,0,MATCH(AA$397,$H$397:$K$397,0))*HLOOKUP(AA$396,$J$393:$R$394,2)</f>
        <v>0</v>
      </c>
      <c r="AB419" s="752" cm="1">
        <f t="array" ref="AB419">INDEX($H419:$K419,0,MATCH(AB$397,$H$397:$K$397,0))*HLOOKUP(AB$396,$J$393:$R$394,2)</f>
        <v>100</v>
      </c>
      <c r="AC419" s="752" cm="1">
        <f t="array" ref="AC419">INDEX($H419:$K419,0,MATCH(AC$397,$H$397:$K$397,0))*HLOOKUP(AC$396,$J$393:$R$394,2)</f>
        <v>120</v>
      </c>
      <c r="AD419" s="752" cm="1">
        <f t="array" ref="AD419">INDEX($H419:$K419,0,MATCH(AD$397,$H$397:$K$397,0))*HLOOKUP(AD$396,$J$393:$R$394,2)</f>
        <v>100</v>
      </c>
      <c r="AE419" s="752" cm="1">
        <f t="array" ref="AE419">INDEX($H419:$K419,0,MATCH(AE$397,$H$397:$K$397,0))*HLOOKUP(AE$396,$J$393:$R$394,2)</f>
        <v>0</v>
      </c>
      <c r="AF419" s="752" cm="1">
        <f t="array" ref="AF419">INDEX($H419:$K419,0,MATCH(AF$397,$H$397:$K$397,0))*HLOOKUP(AF$396,$J$393:$R$394,2)</f>
        <v>100</v>
      </c>
      <c r="AG419" s="752" cm="1">
        <f t="array" ref="AG419">INDEX($H419:$K419,0,MATCH(AG$397,$H$397:$K$397,0))*HLOOKUP(AG$396,$J$393:$R$394,2)</f>
        <v>120</v>
      </c>
      <c r="AH419" s="752" cm="1">
        <f t="array" ref="AH419">INDEX($H419:$K419,0,MATCH(AH$397,$H$397:$K$397,0))*HLOOKUP(AH$396,$J$393:$R$394,2)</f>
        <v>100</v>
      </c>
      <c r="AI419" s="752" cm="1">
        <f t="array" ref="AI419">INDEX($H419:$K419,0,MATCH(AI$397,$H$397:$K$397,0))*HLOOKUP(AI$396,$J$393:$R$394,2)</f>
        <v>0</v>
      </c>
      <c r="AJ419" s="752" cm="1">
        <f t="array" ref="AJ419">INDEX($H419:$K419,0,MATCH(AJ$397,$H$397:$K$397,0))*HLOOKUP(AJ$396,$J$393:$R$394,2)</f>
        <v>100</v>
      </c>
      <c r="AK419" s="752" cm="1">
        <f t="array" ref="AK419">INDEX($H419:$K419,0,MATCH(AK$397,$H$397:$K$397,0))*HLOOKUP(AK$396,$J$393:$R$394,2)</f>
        <v>120</v>
      </c>
      <c r="AL419" s="752" cm="1">
        <f t="array" ref="AL419">INDEX($H419:$K419,0,MATCH(AL$397,$H$397:$K$397,0))*HLOOKUP(AL$396,$J$393:$R$394,2)</f>
        <v>100</v>
      </c>
      <c r="AM419" s="752" cm="1">
        <f t="array" ref="AM419">INDEX($H419:$K419,0,MATCH(AM$397,$H$397:$K$397,0))*HLOOKUP(AM$396,$J$393:$R$394,2)</f>
        <v>0</v>
      </c>
      <c r="AN419" s="752" cm="1">
        <f t="array" ref="AN419">INDEX($H419:$K419,0,MATCH(AN$397,$H$397:$K$397,0))*HLOOKUP(AN$396,$J$393:$R$394,2)</f>
        <v>100</v>
      </c>
      <c r="AO419" s="752" cm="1">
        <f t="array" ref="AO419">INDEX($H419:$K419,0,MATCH(AO$397,$H$397:$K$397,0))*HLOOKUP(AO$396,$J$393:$R$394,2)</f>
        <v>120</v>
      </c>
      <c r="AP419" s="752" cm="1">
        <f t="array" ref="AP419">INDEX($H419:$K419,0,MATCH(AP$397,$H$397:$K$397,0))*HLOOKUP(AP$396,$J$393:$R$394,2)</f>
        <v>100</v>
      </c>
      <c r="AQ419" s="752" cm="1">
        <f t="array" ref="AQ419">INDEX($H419:$K419,0,MATCH(AQ$397,$H$397:$K$397,0))*HLOOKUP(AQ$396,$J$393:$R$394,2)</f>
        <v>0</v>
      </c>
      <c r="AR419" s="752" cm="1">
        <f t="array" ref="AR419">INDEX($H419:$K419,0,MATCH(AR$397,$H$397:$K$397,0))*HLOOKUP(AR$396,$J$393:$R$394,2)</f>
        <v>100</v>
      </c>
      <c r="AS419" s="752" cm="1">
        <f t="array" ref="AS419">INDEX($H419:$K419,0,MATCH(AS$397,$H$397:$K$397,0))*HLOOKUP(AS$396,$J$393:$R$394,2)</f>
        <v>120</v>
      </c>
      <c r="AT419" s="752" cm="1">
        <f t="array" ref="AT419">INDEX($H419:$K419,0,MATCH(AT$397,$H$397:$K$397,0))*HLOOKUP(AT$396,$J$393:$R$394,2)</f>
        <v>100</v>
      </c>
      <c r="AU419" s="752"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2" cm="1">
        <f t="array" ref="L420">INDEX($H420:$K420,0,MATCH(L$397,$H$397:$K$397,0))*HLOOKUP(L$396,$J$393:$R$394,2)</f>
        <v>100</v>
      </c>
      <c r="M420" s="752" cm="1">
        <f t="array" ref="M420">INDEX($H420:$K420,0,MATCH(M$397,$H$397:$K$397,0))*HLOOKUP(M$396,$J$393:$R$394,2)</f>
        <v>100</v>
      </c>
      <c r="N420" s="752" cm="1">
        <f t="array" ref="N420">INDEX($H420:$K420,0,MATCH(N$397,$H$397:$K$397,0))*HLOOKUP(N$396,$J$393:$R$394,2)</f>
        <v>0</v>
      </c>
      <c r="O420" s="752" cm="1">
        <f t="array" ref="O420">INDEX($H420:$K420,0,MATCH(O$397,$H$397:$K$397,0))*HLOOKUP(O$396,$J$393:$R$394,2)</f>
        <v>50</v>
      </c>
      <c r="P420" s="752" cm="1">
        <f t="array" ref="P420">INDEX($H420:$K420,0,MATCH(P$397,$H$397:$K$397,0))*HLOOKUP(P$396,$J$393:$R$394,2)</f>
        <v>100</v>
      </c>
      <c r="Q420" s="752" cm="1">
        <f t="array" ref="Q420">INDEX($H420:$K420,0,MATCH(Q$397,$H$397:$K$397,0))*HLOOKUP(Q$396,$J$393:$R$394,2)</f>
        <v>100</v>
      </c>
      <c r="R420" s="752" cm="1">
        <f t="array" ref="R420">INDEX($H420:$K420,0,MATCH(R$397,$H$397:$K$397,0))*HLOOKUP(R$396,$J$393:$R$394,2)</f>
        <v>0</v>
      </c>
      <c r="S420" s="752" cm="1">
        <f t="array" ref="S420">INDEX($H420:$K420,0,MATCH(S$397,$H$397:$K$397,0))*HLOOKUP(S$396,$J$393:$R$394,2)</f>
        <v>50</v>
      </c>
      <c r="T420" s="752" cm="1">
        <f t="array" ref="T420">INDEX($H420:$K420,0,MATCH(T$397,$H$397:$K$397,0))*HLOOKUP(T$396,$J$393:$R$394,2)</f>
        <v>100</v>
      </c>
      <c r="U420" s="752" cm="1">
        <f t="array" ref="U420">INDEX($H420:$K420,0,MATCH(U$397,$H$397:$K$397,0))*HLOOKUP(U$396,$J$393:$R$394,2)</f>
        <v>100</v>
      </c>
      <c r="V420" s="752" cm="1">
        <f t="array" ref="V420">INDEX($H420:$K420,0,MATCH(V$397,$H$397:$K$397,0))*HLOOKUP(V$396,$J$393:$R$394,2)</f>
        <v>0</v>
      </c>
      <c r="W420" s="752" cm="1">
        <f t="array" ref="W420">INDEX($H420:$K420,0,MATCH(W$397,$H$397:$K$397,0))*HLOOKUP(W$396,$J$393:$R$394,2)</f>
        <v>50</v>
      </c>
      <c r="X420" s="752" cm="1">
        <f t="array" ref="X420">INDEX($H420:$K420,0,MATCH(X$397,$H$397:$K$397,0))*HLOOKUP(X$396,$J$393:$R$394,2)</f>
        <v>100</v>
      </c>
      <c r="Y420" s="752" cm="1">
        <f t="array" ref="Y420">INDEX($H420:$K420,0,MATCH(Y$397,$H$397:$K$397,0))*HLOOKUP(Y$396,$J$393:$R$394,2)</f>
        <v>100</v>
      </c>
      <c r="Z420" s="752" cm="1">
        <f t="array" ref="Z420">INDEX($H420:$K420,0,MATCH(Z$397,$H$397:$K$397,0))*HLOOKUP(Z$396,$J$393:$R$394,2)</f>
        <v>0</v>
      </c>
      <c r="AA420" s="752" cm="1">
        <f t="array" ref="AA420">INDEX($H420:$K420,0,MATCH(AA$397,$H$397:$K$397,0))*HLOOKUP(AA$396,$J$393:$R$394,2)</f>
        <v>50</v>
      </c>
      <c r="AB420" s="752" cm="1">
        <f t="array" ref="AB420">INDEX($H420:$K420,0,MATCH(AB$397,$H$397:$K$397,0))*HLOOKUP(AB$396,$J$393:$R$394,2)</f>
        <v>100</v>
      </c>
      <c r="AC420" s="752" cm="1">
        <f t="array" ref="AC420">INDEX($H420:$K420,0,MATCH(AC$397,$H$397:$K$397,0))*HLOOKUP(AC$396,$J$393:$R$394,2)</f>
        <v>100</v>
      </c>
      <c r="AD420" s="752" cm="1">
        <f t="array" ref="AD420">INDEX($H420:$K420,0,MATCH(AD$397,$H$397:$K$397,0))*HLOOKUP(AD$396,$J$393:$R$394,2)</f>
        <v>0</v>
      </c>
      <c r="AE420" s="752" cm="1">
        <f t="array" ref="AE420">INDEX($H420:$K420,0,MATCH(AE$397,$H$397:$K$397,0))*HLOOKUP(AE$396,$J$393:$R$394,2)</f>
        <v>50</v>
      </c>
      <c r="AF420" s="752" cm="1">
        <f t="array" ref="AF420">INDEX($H420:$K420,0,MATCH(AF$397,$H$397:$K$397,0))*HLOOKUP(AF$396,$J$393:$R$394,2)</f>
        <v>100</v>
      </c>
      <c r="AG420" s="752" cm="1">
        <f t="array" ref="AG420">INDEX($H420:$K420,0,MATCH(AG$397,$H$397:$K$397,0))*HLOOKUP(AG$396,$J$393:$R$394,2)</f>
        <v>100</v>
      </c>
      <c r="AH420" s="752" cm="1">
        <f t="array" ref="AH420">INDEX($H420:$K420,0,MATCH(AH$397,$H$397:$K$397,0))*HLOOKUP(AH$396,$J$393:$R$394,2)</f>
        <v>0</v>
      </c>
      <c r="AI420" s="752" cm="1">
        <f t="array" ref="AI420">INDEX($H420:$K420,0,MATCH(AI$397,$H$397:$K$397,0))*HLOOKUP(AI$396,$J$393:$R$394,2)</f>
        <v>50</v>
      </c>
      <c r="AJ420" s="752" cm="1">
        <f t="array" ref="AJ420">INDEX($H420:$K420,0,MATCH(AJ$397,$H$397:$K$397,0))*HLOOKUP(AJ$396,$J$393:$R$394,2)</f>
        <v>100</v>
      </c>
      <c r="AK420" s="752" cm="1">
        <f t="array" ref="AK420">INDEX($H420:$K420,0,MATCH(AK$397,$H$397:$K$397,0))*HLOOKUP(AK$396,$J$393:$R$394,2)</f>
        <v>100</v>
      </c>
      <c r="AL420" s="752" cm="1">
        <f t="array" ref="AL420">INDEX($H420:$K420,0,MATCH(AL$397,$H$397:$K$397,0))*HLOOKUP(AL$396,$J$393:$R$394,2)</f>
        <v>0</v>
      </c>
      <c r="AM420" s="752" cm="1">
        <f t="array" ref="AM420">INDEX($H420:$K420,0,MATCH(AM$397,$H$397:$K$397,0))*HLOOKUP(AM$396,$J$393:$R$394,2)</f>
        <v>50</v>
      </c>
      <c r="AN420" s="752" cm="1">
        <f t="array" ref="AN420">INDEX($H420:$K420,0,MATCH(AN$397,$H$397:$K$397,0))*HLOOKUP(AN$396,$J$393:$R$394,2)</f>
        <v>100</v>
      </c>
      <c r="AO420" s="752" cm="1">
        <f t="array" ref="AO420">INDEX($H420:$K420,0,MATCH(AO$397,$H$397:$K$397,0))*HLOOKUP(AO$396,$J$393:$R$394,2)</f>
        <v>100</v>
      </c>
      <c r="AP420" s="752" cm="1">
        <f t="array" ref="AP420">INDEX($H420:$K420,0,MATCH(AP$397,$H$397:$K$397,0))*HLOOKUP(AP$396,$J$393:$R$394,2)</f>
        <v>0</v>
      </c>
      <c r="AQ420" s="752" cm="1">
        <f t="array" ref="AQ420">INDEX($H420:$K420,0,MATCH(AQ$397,$H$397:$K$397,0))*HLOOKUP(AQ$396,$J$393:$R$394,2)</f>
        <v>50</v>
      </c>
      <c r="AR420" s="752" cm="1">
        <f t="array" ref="AR420">INDEX($H420:$K420,0,MATCH(AR$397,$H$397:$K$397,0))*HLOOKUP(AR$396,$J$393:$R$394,2)</f>
        <v>100</v>
      </c>
      <c r="AS420" s="752" cm="1">
        <f t="array" ref="AS420">INDEX($H420:$K420,0,MATCH(AS$397,$H$397:$K$397,0))*HLOOKUP(AS$396,$J$393:$R$394,2)</f>
        <v>100</v>
      </c>
      <c r="AT420" s="752" cm="1">
        <f t="array" ref="AT420">INDEX($H420:$K420,0,MATCH(AT$397,$H$397:$K$397,0))*HLOOKUP(AT$396,$J$393:$R$394,2)</f>
        <v>0</v>
      </c>
      <c r="AU420" s="752"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2" cm="1">
        <f t="array" ref="L421">INDEX($H421:$K421,0,MATCH(L$397,$H$397:$K$397,0))*HLOOKUP(L$396,$J$393:$R$394,2)</f>
        <v>100</v>
      </c>
      <c r="M421" s="752" cm="1">
        <f t="array" ref="M421">INDEX($H421:$K421,0,MATCH(M$397,$H$397:$K$397,0))*HLOOKUP(M$396,$J$393:$R$394,2)</f>
        <v>100</v>
      </c>
      <c r="N421" s="752" cm="1">
        <f t="array" ref="N421">INDEX($H421:$K421,0,MATCH(N$397,$H$397:$K$397,0))*HLOOKUP(N$396,$J$393:$R$394,2)</f>
        <v>60</v>
      </c>
      <c r="O421" s="752" cm="1">
        <f t="array" ref="O421">INDEX($H421:$K421,0,MATCH(O$397,$H$397:$K$397,0))*HLOOKUP(O$396,$J$393:$R$394,2)</f>
        <v>0</v>
      </c>
      <c r="P421" s="752" cm="1">
        <f t="array" ref="P421">INDEX($H421:$K421,0,MATCH(P$397,$H$397:$K$397,0))*HLOOKUP(P$396,$J$393:$R$394,2)</f>
        <v>100</v>
      </c>
      <c r="Q421" s="752" cm="1">
        <f t="array" ref="Q421">INDEX($H421:$K421,0,MATCH(Q$397,$H$397:$K$397,0))*HLOOKUP(Q$396,$J$393:$R$394,2)</f>
        <v>100</v>
      </c>
      <c r="R421" s="752" cm="1">
        <f t="array" ref="R421">INDEX($H421:$K421,0,MATCH(R$397,$H$397:$K$397,0))*HLOOKUP(R$396,$J$393:$R$394,2)</f>
        <v>60</v>
      </c>
      <c r="S421" s="752" cm="1">
        <f t="array" ref="S421">INDEX($H421:$K421,0,MATCH(S$397,$H$397:$K$397,0))*HLOOKUP(S$396,$J$393:$R$394,2)</f>
        <v>0</v>
      </c>
      <c r="T421" s="752" cm="1">
        <f t="array" ref="T421">INDEX($H421:$K421,0,MATCH(T$397,$H$397:$K$397,0))*HLOOKUP(T$396,$J$393:$R$394,2)</f>
        <v>100</v>
      </c>
      <c r="U421" s="752" cm="1">
        <f t="array" ref="U421">INDEX($H421:$K421,0,MATCH(U$397,$H$397:$K$397,0))*HLOOKUP(U$396,$J$393:$R$394,2)</f>
        <v>100</v>
      </c>
      <c r="V421" s="752" cm="1">
        <f t="array" ref="V421">INDEX($H421:$K421,0,MATCH(V$397,$H$397:$K$397,0))*HLOOKUP(V$396,$J$393:$R$394,2)</f>
        <v>60</v>
      </c>
      <c r="W421" s="752" cm="1">
        <f t="array" ref="W421">INDEX($H421:$K421,0,MATCH(W$397,$H$397:$K$397,0))*HLOOKUP(W$396,$J$393:$R$394,2)</f>
        <v>0</v>
      </c>
      <c r="X421" s="752" cm="1">
        <f t="array" ref="X421">INDEX($H421:$K421,0,MATCH(X$397,$H$397:$K$397,0))*HLOOKUP(X$396,$J$393:$R$394,2)</f>
        <v>100</v>
      </c>
      <c r="Y421" s="752" cm="1">
        <f t="array" ref="Y421">INDEX($H421:$K421,0,MATCH(Y$397,$H$397:$K$397,0))*HLOOKUP(Y$396,$J$393:$R$394,2)</f>
        <v>100</v>
      </c>
      <c r="Z421" s="752" cm="1">
        <f t="array" ref="Z421">INDEX($H421:$K421,0,MATCH(Z$397,$H$397:$K$397,0))*HLOOKUP(Z$396,$J$393:$R$394,2)</f>
        <v>60</v>
      </c>
      <c r="AA421" s="752" cm="1">
        <f t="array" ref="AA421">INDEX($H421:$K421,0,MATCH(AA$397,$H$397:$K$397,0))*HLOOKUP(AA$396,$J$393:$R$394,2)</f>
        <v>0</v>
      </c>
      <c r="AB421" s="752" cm="1">
        <f t="array" ref="AB421">INDEX($H421:$K421,0,MATCH(AB$397,$H$397:$K$397,0))*HLOOKUP(AB$396,$J$393:$R$394,2)</f>
        <v>100</v>
      </c>
      <c r="AC421" s="752" cm="1">
        <f t="array" ref="AC421">INDEX($H421:$K421,0,MATCH(AC$397,$H$397:$K$397,0))*HLOOKUP(AC$396,$J$393:$R$394,2)</f>
        <v>100</v>
      </c>
      <c r="AD421" s="752" cm="1">
        <f t="array" ref="AD421">INDEX($H421:$K421,0,MATCH(AD$397,$H$397:$K$397,0))*HLOOKUP(AD$396,$J$393:$R$394,2)</f>
        <v>60</v>
      </c>
      <c r="AE421" s="752" cm="1">
        <f t="array" ref="AE421">INDEX($H421:$K421,0,MATCH(AE$397,$H$397:$K$397,0))*HLOOKUP(AE$396,$J$393:$R$394,2)</f>
        <v>0</v>
      </c>
      <c r="AF421" s="752" cm="1">
        <f t="array" ref="AF421">INDEX($H421:$K421,0,MATCH(AF$397,$H$397:$K$397,0))*HLOOKUP(AF$396,$J$393:$R$394,2)</f>
        <v>100</v>
      </c>
      <c r="AG421" s="752" cm="1">
        <f t="array" ref="AG421">INDEX($H421:$K421,0,MATCH(AG$397,$H$397:$K$397,0))*HLOOKUP(AG$396,$J$393:$R$394,2)</f>
        <v>100</v>
      </c>
      <c r="AH421" s="752" cm="1">
        <f t="array" ref="AH421">INDEX($H421:$K421,0,MATCH(AH$397,$H$397:$K$397,0))*HLOOKUP(AH$396,$J$393:$R$394,2)</f>
        <v>60</v>
      </c>
      <c r="AI421" s="752" cm="1">
        <f t="array" ref="AI421">INDEX($H421:$K421,0,MATCH(AI$397,$H$397:$K$397,0))*HLOOKUP(AI$396,$J$393:$R$394,2)</f>
        <v>0</v>
      </c>
      <c r="AJ421" s="752" cm="1">
        <f t="array" ref="AJ421">INDEX($H421:$K421,0,MATCH(AJ$397,$H$397:$K$397,0))*HLOOKUP(AJ$396,$J$393:$R$394,2)</f>
        <v>100</v>
      </c>
      <c r="AK421" s="752" cm="1">
        <f t="array" ref="AK421">INDEX($H421:$K421,0,MATCH(AK$397,$H$397:$K$397,0))*HLOOKUP(AK$396,$J$393:$R$394,2)</f>
        <v>100</v>
      </c>
      <c r="AL421" s="752" cm="1">
        <f t="array" ref="AL421">INDEX($H421:$K421,0,MATCH(AL$397,$H$397:$K$397,0))*HLOOKUP(AL$396,$J$393:$R$394,2)</f>
        <v>60</v>
      </c>
      <c r="AM421" s="752" cm="1">
        <f t="array" ref="AM421">INDEX($H421:$K421,0,MATCH(AM$397,$H$397:$K$397,0))*HLOOKUP(AM$396,$J$393:$R$394,2)</f>
        <v>0</v>
      </c>
      <c r="AN421" s="752" cm="1">
        <f t="array" ref="AN421">INDEX($H421:$K421,0,MATCH(AN$397,$H$397:$K$397,0))*HLOOKUP(AN$396,$J$393:$R$394,2)</f>
        <v>100</v>
      </c>
      <c r="AO421" s="752" cm="1">
        <f t="array" ref="AO421">INDEX($H421:$K421,0,MATCH(AO$397,$H$397:$K$397,0))*HLOOKUP(AO$396,$J$393:$R$394,2)</f>
        <v>100</v>
      </c>
      <c r="AP421" s="752" cm="1">
        <f t="array" ref="AP421">INDEX($H421:$K421,0,MATCH(AP$397,$H$397:$K$397,0))*HLOOKUP(AP$396,$J$393:$R$394,2)</f>
        <v>60</v>
      </c>
      <c r="AQ421" s="752" cm="1">
        <f t="array" ref="AQ421">INDEX($H421:$K421,0,MATCH(AQ$397,$H$397:$K$397,0))*HLOOKUP(AQ$396,$J$393:$R$394,2)</f>
        <v>0</v>
      </c>
      <c r="AR421" s="752" cm="1">
        <f t="array" ref="AR421">INDEX($H421:$K421,0,MATCH(AR$397,$H$397:$K$397,0))*HLOOKUP(AR$396,$J$393:$R$394,2)</f>
        <v>100</v>
      </c>
      <c r="AS421" s="752" cm="1">
        <f t="array" ref="AS421">INDEX($H421:$K421,0,MATCH(AS$397,$H$397:$K$397,0))*HLOOKUP(AS$396,$J$393:$R$394,2)</f>
        <v>100</v>
      </c>
      <c r="AT421" s="752" cm="1">
        <f t="array" ref="AT421">INDEX($H421:$K421,0,MATCH(AT$397,$H$397:$K$397,0))*HLOOKUP(AT$396,$J$393:$R$394,2)</f>
        <v>60</v>
      </c>
      <c r="AU421" s="752"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2" cm="1">
        <f t="array" ref="L422">INDEX($H422:$K422,0,MATCH(L$397,$H$397:$K$397,0))*HLOOKUP(L$396,$J$393:$R$394,2)</f>
        <v>100</v>
      </c>
      <c r="M422" s="752" cm="1">
        <f t="array" ref="M422">INDEX($H422:$K422,0,MATCH(M$397,$H$397:$K$397,0))*HLOOKUP(M$396,$J$393:$R$394,2)</f>
        <v>120</v>
      </c>
      <c r="N422" s="752" cm="1">
        <f t="array" ref="N422">INDEX($H422:$K422,0,MATCH(N$397,$H$397:$K$397,0))*HLOOKUP(N$396,$J$393:$R$394,2)</f>
        <v>80</v>
      </c>
      <c r="O422" s="752" cm="1">
        <f t="array" ref="O422">INDEX($H422:$K422,0,MATCH(O$397,$H$397:$K$397,0))*HLOOKUP(O$396,$J$393:$R$394,2)</f>
        <v>0</v>
      </c>
      <c r="P422" s="752" cm="1">
        <f t="array" ref="P422">INDEX($H422:$K422,0,MATCH(P$397,$H$397:$K$397,0))*HLOOKUP(P$396,$J$393:$R$394,2)</f>
        <v>100</v>
      </c>
      <c r="Q422" s="752" cm="1">
        <f t="array" ref="Q422">INDEX($H422:$K422,0,MATCH(Q$397,$H$397:$K$397,0))*HLOOKUP(Q$396,$J$393:$R$394,2)</f>
        <v>120</v>
      </c>
      <c r="R422" s="752" cm="1">
        <f t="array" ref="R422">INDEX($H422:$K422,0,MATCH(R$397,$H$397:$K$397,0))*HLOOKUP(R$396,$J$393:$R$394,2)</f>
        <v>80</v>
      </c>
      <c r="S422" s="752" cm="1">
        <f t="array" ref="S422">INDEX($H422:$K422,0,MATCH(S$397,$H$397:$K$397,0))*HLOOKUP(S$396,$J$393:$R$394,2)</f>
        <v>0</v>
      </c>
      <c r="T422" s="752" cm="1">
        <f t="array" ref="T422">INDEX($H422:$K422,0,MATCH(T$397,$H$397:$K$397,0))*HLOOKUP(T$396,$J$393:$R$394,2)</f>
        <v>100</v>
      </c>
      <c r="U422" s="752" cm="1">
        <f t="array" ref="U422">INDEX($H422:$K422,0,MATCH(U$397,$H$397:$K$397,0))*HLOOKUP(U$396,$J$393:$R$394,2)</f>
        <v>120</v>
      </c>
      <c r="V422" s="752" cm="1">
        <f t="array" ref="V422">INDEX($H422:$K422,0,MATCH(V$397,$H$397:$K$397,0))*HLOOKUP(V$396,$J$393:$R$394,2)</f>
        <v>80</v>
      </c>
      <c r="W422" s="752" cm="1">
        <f t="array" ref="W422">INDEX($H422:$K422,0,MATCH(W$397,$H$397:$K$397,0))*HLOOKUP(W$396,$J$393:$R$394,2)</f>
        <v>0</v>
      </c>
      <c r="X422" s="752" cm="1">
        <f t="array" ref="X422">INDEX($H422:$K422,0,MATCH(X$397,$H$397:$K$397,0))*HLOOKUP(X$396,$J$393:$R$394,2)</f>
        <v>100</v>
      </c>
      <c r="Y422" s="752" cm="1">
        <f t="array" ref="Y422">INDEX($H422:$K422,0,MATCH(Y$397,$H$397:$K$397,0))*HLOOKUP(Y$396,$J$393:$R$394,2)</f>
        <v>120</v>
      </c>
      <c r="Z422" s="752" cm="1">
        <f t="array" ref="Z422">INDEX($H422:$K422,0,MATCH(Z$397,$H$397:$K$397,0))*HLOOKUP(Z$396,$J$393:$R$394,2)</f>
        <v>80</v>
      </c>
      <c r="AA422" s="752" cm="1">
        <f t="array" ref="AA422">INDEX($H422:$K422,0,MATCH(AA$397,$H$397:$K$397,0))*HLOOKUP(AA$396,$J$393:$R$394,2)</f>
        <v>0</v>
      </c>
      <c r="AB422" s="752" cm="1">
        <f t="array" ref="AB422">INDEX($H422:$K422,0,MATCH(AB$397,$H$397:$K$397,0))*HLOOKUP(AB$396,$J$393:$R$394,2)</f>
        <v>100</v>
      </c>
      <c r="AC422" s="752" cm="1">
        <f t="array" ref="AC422">INDEX($H422:$K422,0,MATCH(AC$397,$H$397:$K$397,0))*HLOOKUP(AC$396,$J$393:$R$394,2)</f>
        <v>120</v>
      </c>
      <c r="AD422" s="752" cm="1">
        <f t="array" ref="AD422">INDEX($H422:$K422,0,MATCH(AD$397,$H$397:$K$397,0))*HLOOKUP(AD$396,$J$393:$R$394,2)</f>
        <v>80</v>
      </c>
      <c r="AE422" s="752" cm="1">
        <f t="array" ref="AE422">INDEX($H422:$K422,0,MATCH(AE$397,$H$397:$K$397,0))*HLOOKUP(AE$396,$J$393:$R$394,2)</f>
        <v>0</v>
      </c>
      <c r="AF422" s="752" cm="1">
        <f t="array" ref="AF422">INDEX($H422:$K422,0,MATCH(AF$397,$H$397:$K$397,0))*HLOOKUP(AF$396,$J$393:$R$394,2)</f>
        <v>100</v>
      </c>
      <c r="AG422" s="752" cm="1">
        <f t="array" ref="AG422">INDEX($H422:$K422,0,MATCH(AG$397,$H$397:$K$397,0))*HLOOKUP(AG$396,$J$393:$R$394,2)</f>
        <v>120</v>
      </c>
      <c r="AH422" s="752" cm="1">
        <f t="array" ref="AH422">INDEX($H422:$K422,0,MATCH(AH$397,$H$397:$K$397,0))*HLOOKUP(AH$396,$J$393:$R$394,2)</f>
        <v>80</v>
      </c>
      <c r="AI422" s="752" cm="1">
        <f t="array" ref="AI422">INDEX($H422:$K422,0,MATCH(AI$397,$H$397:$K$397,0))*HLOOKUP(AI$396,$J$393:$R$394,2)</f>
        <v>0</v>
      </c>
      <c r="AJ422" s="752" cm="1">
        <f t="array" ref="AJ422">INDEX($H422:$K422,0,MATCH(AJ$397,$H$397:$K$397,0))*HLOOKUP(AJ$396,$J$393:$R$394,2)</f>
        <v>100</v>
      </c>
      <c r="AK422" s="752" cm="1">
        <f t="array" ref="AK422">INDEX($H422:$K422,0,MATCH(AK$397,$H$397:$K$397,0))*HLOOKUP(AK$396,$J$393:$R$394,2)</f>
        <v>120</v>
      </c>
      <c r="AL422" s="752" cm="1">
        <f t="array" ref="AL422">INDEX($H422:$K422,0,MATCH(AL$397,$H$397:$K$397,0))*HLOOKUP(AL$396,$J$393:$R$394,2)</f>
        <v>80</v>
      </c>
      <c r="AM422" s="752" cm="1">
        <f t="array" ref="AM422">INDEX($H422:$K422,0,MATCH(AM$397,$H$397:$K$397,0))*HLOOKUP(AM$396,$J$393:$R$394,2)</f>
        <v>0</v>
      </c>
      <c r="AN422" s="752" cm="1">
        <f t="array" ref="AN422">INDEX($H422:$K422,0,MATCH(AN$397,$H$397:$K$397,0))*HLOOKUP(AN$396,$J$393:$R$394,2)</f>
        <v>100</v>
      </c>
      <c r="AO422" s="752" cm="1">
        <f t="array" ref="AO422">INDEX($H422:$K422,0,MATCH(AO$397,$H$397:$K$397,0))*HLOOKUP(AO$396,$J$393:$R$394,2)</f>
        <v>120</v>
      </c>
      <c r="AP422" s="752" cm="1">
        <f t="array" ref="AP422">INDEX($H422:$K422,0,MATCH(AP$397,$H$397:$K$397,0))*HLOOKUP(AP$396,$J$393:$R$394,2)</f>
        <v>80</v>
      </c>
      <c r="AQ422" s="752" cm="1">
        <f t="array" ref="AQ422">INDEX($H422:$K422,0,MATCH(AQ$397,$H$397:$K$397,0))*HLOOKUP(AQ$396,$J$393:$R$394,2)</f>
        <v>0</v>
      </c>
      <c r="AR422" s="752" cm="1">
        <f t="array" ref="AR422">INDEX($H422:$K422,0,MATCH(AR$397,$H$397:$K$397,0))*HLOOKUP(AR$396,$J$393:$R$394,2)</f>
        <v>100</v>
      </c>
      <c r="AS422" s="752" cm="1">
        <f t="array" ref="AS422">INDEX($H422:$K422,0,MATCH(AS$397,$H$397:$K$397,0))*HLOOKUP(AS$396,$J$393:$R$394,2)</f>
        <v>120</v>
      </c>
      <c r="AT422" s="752" cm="1">
        <f t="array" ref="AT422">INDEX($H422:$K422,0,MATCH(AT$397,$H$397:$K$397,0))*HLOOKUP(AT$396,$J$393:$R$394,2)</f>
        <v>80</v>
      </c>
      <c r="AU422" s="752"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2" cm="1">
        <f t="array" ref="L423">INDEX($H423:$K423,0,MATCH(L$397,$H$397:$K$397,0))*HLOOKUP(L$396,$J$393:$R$394,2)</f>
        <v>0</v>
      </c>
      <c r="M423" s="752" cm="1">
        <f t="array" ref="M423">INDEX($H423:$K423,0,MATCH(M$397,$H$397:$K$397,0))*HLOOKUP(M$396,$J$393:$R$394,2)</f>
        <v>0</v>
      </c>
      <c r="N423" s="752" cm="1">
        <f t="array" ref="N423">INDEX($H423:$K423,0,MATCH(N$397,$H$397:$K$397,0))*HLOOKUP(N$396,$J$393:$R$394,2)</f>
        <v>0</v>
      </c>
      <c r="O423" s="752" cm="1">
        <f t="array" ref="O423">INDEX($H423:$K423,0,MATCH(O$397,$H$397:$K$397,0))*HLOOKUP(O$396,$J$393:$R$394,2)</f>
        <v>0</v>
      </c>
      <c r="P423" s="752" cm="1">
        <f t="array" ref="P423">INDEX($H423:$K423,0,MATCH(P$397,$H$397:$K$397,0))*HLOOKUP(P$396,$J$393:$R$394,2)</f>
        <v>0</v>
      </c>
      <c r="Q423" s="752" cm="1">
        <f t="array" ref="Q423">INDEX($H423:$K423,0,MATCH(Q$397,$H$397:$K$397,0))*HLOOKUP(Q$396,$J$393:$R$394,2)</f>
        <v>0</v>
      </c>
      <c r="R423" s="752" cm="1">
        <f t="array" ref="R423">INDEX($H423:$K423,0,MATCH(R$397,$H$397:$K$397,0))*HLOOKUP(R$396,$J$393:$R$394,2)</f>
        <v>0</v>
      </c>
      <c r="S423" s="752" cm="1">
        <f t="array" ref="S423">INDEX($H423:$K423,0,MATCH(S$397,$H$397:$K$397,0))*HLOOKUP(S$396,$J$393:$R$394,2)</f>
        <v>0</v>
      </c>
      <c r="T423" s="752" cm="1">
        <f t="array" ref="T423">INDEX($H423:$K423,0,MATCH(T$397,$H$397:$K$397,0))*HLOOKUP(T$396,$J$393:$R$394,2)</f>
        <v>0</v>
      </c>
      <c r="U423" s="752" cm="1">
        <f t="array" ref="U423">INDEX($H423:$K423,0,MATCH(U$397,$H$397:$K$397,0))*HLOOKUP(U$396,$J$393:$R$394,2)</f>
        <v>0</v>
      </c>
      <c r="V423" s="752" cm="1">
        <f t="array" ref="V423">INDEX($H423:$K423,0,MATCH(V$397,$H$397:$K$397,0))*HLOOKUP(V$396,$J$393:$R$394,2)</f>
        <v>0</v>
      </c>
      <c r="W423" s="752" cm="1">
        <f t="array" ref="W423">INDEX($H423:$K423,0,MATCH(W$397,$H$397:$K$397,0))*HLOOKUP(W$396,$J$393:$R$394,2)</f>
        <v>0</v>
      </c>
      <c r="X423" s="752" cm="1">
        <f t="array" ref="X423">INDEX($H423:$K423,0,MATCH(X$397,$H$397:$K$397,0))*HLOOKUP(X$396,$J$393:$R$394,2)</f>
        <v>0</v>
      </c>
      <c r="Y423" s="752" cm="1">
        <f t="array" ref="Y423">INDEX($H423:$K423,0,MATCH(Y$397,$H$397:$K$397,0))*HLOOKUP(Y$396,$J$393:$R$394,2)</f>
        <v>0</v>
      </c>
      <c r="Z423" s="752" cm="1">
        <f t="array" ref="Z423">INDEX($H423:$K423,0,MATCH(Z$397,$H$397:$K$397,0))*HLOOKUP(Z$396,$J$393:$R$394,2)</f>
        <v>0</v>
      </c>
      <c r="AA423" s="752" cm="1">
        <f t="array" ref="AA423">INDEX($H423:$K423,0,MATCH(AA$397,$H$397:$K$397,0))*HLOOKUP(AA$396,$J$393:$R$394,2)</f>
        <v>0</v>
      </c>
      <c r="AB423" s="752" cm="1">
        <f t="array" ref="AB423">INDEX($H423:$K423,0,MATCH(AB$397,$H$397:$K$397,0))*HLOOKUP(AB$396,$J$393:$R$394,2)</f>
        <v>0</v>
      </c>
      <c r="AC423" s="752" cm="1">
        <f t="array" ref="AC423">INDEX($H423:$K423,0,MATCH(AC$397,$H$397:$K$397,0))*HLOOKUP(AC$396,$J$393:$R$394,2)</f>
        <v>0</v>
      </c>
      <c r="AD423" s="752" cm="1">
        <f t="array" ref="AD423">INDEX($H423:$K423,0,MATCH(AD$397,$H$397:$K$397,0))*HLOOKUP(AD$396,$J$393:$R$394,2)</f>
        <v>0</v>
      </c>
      <c r="AE423" s="752" cm="1">
        <f t="array" ref="AE423">INDEX($H423:$K423,0,MATCH(AE$397,$H$397:$K$397,0))*HLOOKUP(AE$396,$J$393:$R$394,2)</f>
        <v>0</v>
      </c>
      <c r="AF423" s="752" cm="1">
        <f t="array" ref="AF423">INDEX($H423:$K423,0,MATCH(AF$397,$H$397:$K$397,0))*HLOOKUP(AF$396,$J$393:$R$394,2)</f>
        <v>0</v>
      </c>
      <c r="AG423" s="752" cm="1">
        <f t="array" ref="AG423">INDEX($H423:$K423,0,MATCH(AG$397,$H$397:$K$397,0))*HLOOKUP(AG$396,$J$393:$R$394,2)</f>
        <v>0</v>
      </c>
      <c r="AH423" s="752" cm="1">
        <f t="array" ref="AH423">INDEX($H423:$K423,0,MATCH(AH$397,$H$397:$K$397,0))*HLOOKUP(AH$396,$J$393:$R$394,2)</f>
        <v>0</v>
      </c>
      <c r="AI423" s="752" cm="1">
        <f t="array" ref="AI423">INDEX($H423:$K423,0,MATCH(AI$397,$H$397:$K$397,0))*HLOOKUP(AI$396,$J$393:$R$394,2)</f>
        <v>0</v>
      </c>
      <c r="AJ423" s="752" cm="1">
        <f t="array" ref="AJ423">INDEX($H423:$K423,0,MATCH(AJ$397,$H$397:$K$397,0))*HLOOKUP(AJ$396,$J$393:$R$394,2)</f>
        <v>0</v>
      </c>
      <c r="AK423" s="752" cm="1">
        <f t="array" ref="AK423">INDEX($H423:$K423,0,MATCH(AK$397,$H$397:$K$397,0))*HLOOKUP(AK$396,$J$393:$R$394,2)</f>
        <v>0</v>
      </c>
      <c r="AL423" s="752" cm="1">
        <f t="array" ref="AL423">INDEX($H423:$K423,0,MATCH(AL$397,$H$397:$K$397,0))*HLOOKUP(AL$396,$J$393:$R$394,2)</f>
        <v>0</v>
      </c>
      <c r="AM423" s="752" cm="1">
        <f t="array" ref="AM423">INDEX($H423:$K423,0,MATCH(AM$397,$H$397:$K$397,0))*HLOOKUP(AM$396,$J$393:$R$394,2)</f>
        <v>0</v>
      </c>
      <c r="AN423" s="752" cm="1">
        <f t="array" ref="AN423">INDEX($H423:$K423,0,MATCH(AN$397,$H$397:$K$397,0))*HLOOKUP(AN$396,$J$393:$R$394,2)</f>
        <v>0</v>
      </c>
      <c r="AO423" s="752" cm="1">
        <f t="array" ref="AO423">INDEX($H423:$K423,0,MATCH(AO$397,$H$397:$K$397,0))*HLOOKUP(AO$396,$J$393:$R$394,2)</f>
        <v>0</v>
      </c>
      <c r="AP423" s="752" cm="1">
        <f t="array" ref="AP423">INDEX($H423:$K423,0,MATCH(AP$397,$H$397:$K$397,0))*HLOOKUP(AP$396,$J$393:$R$394,2)</f>
        <v>0</v>
      </c>
      <c r="AQ423" s="752" cm="1">
        <f t="array" ref="AQ423">INDEX($H423:$K423,0,MATCH(AQ$397,$H$397:$K$397,0))*HLOOKUP(AQ$396,$J$393:$R$394,2)</f>
        <v>0</v>
      </c>
      <c r="AR423" s="752" cm="1">
        <f t="array" ref="AR423">INDEX($H423:$K423,0,MATCH(AR$397,$H$397:$K$397,0))*HLOOKUP(AR$396,$J$393:$R$394,2)</f>
        <v>0</v>
      </c>
      <c r="AS423" s="752" cm="1">
        <f t="array" ref="AS423">INDEX($H423:$K423,0,MATCH(AS$397,$H$397:$K$397,0))*HLOOKUP(AS$396,$J$393:$R$394,2)</f>
        <v>0</v>
      </c>
      <c r="AT423" s="752" cm="1">
        <f t="array" ref="AT423">INDEX($H423:$K423,0,MATCH(AT$397,$H$397:$K$397,0))*HLOOKUP(AT$396,$J$393:$R$394,2)</f>
        <v>0</v>
      </c>
      <c r="AU423" s="752"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2" cm="1">
        <f t="array" ref="L424">INDEX($H424:$K424,0,MATCH(L$397,$H$397:$K$397,0))*HLOOKUP(L$396,$J$393:$R$394,2)</f>
        <v>0</v>
      </c>
      <c r="M424" s="752" cm="1">
        <f t="array" ref="M424">INDEX($H424:$K424,0,MATCH(M$397,$H$397:$K$397,0))*HLOOKUP(M$396,$J$393:$R$394,2)</f>
        <v>0</v>
      </c>
      <c r="N424" s="752" cm="1">
        <f t="array" ref="N424">INDEX($H424:$K424,0,MATCH(N$397,$H$397:$K$397,0))*HLOOKUP(N$396,$J$393:$R$394,2)</f>
        <v>0</v>
      </c>
      <c r="O424" s="752" cm="1">
        <f t="array" ref="O424">INDEX($H424:$K424,0,MATCH(O$397,$H$397:$K$397,0))*HLOOKUP(O$396,$J$393:$R$394,2)</f>
        <v>0</v>
      </c>
      <c r="P424" s="752" cm="1">
        <f t="array" ref="P424">INDEX($H424:$K424,0,MATCH(P$397,$H$397:$K$397,0))*HLOOKUP(P$396,$J$393:$R$394,2)</f>
        <v>0</v>
      </c>
      <c r="Q424" s="752" cm="1">
        <f t="array" ref="Q424">INDEX($H424:$K424,0,MATCH(Q$397,$H$397:$K$397,0))*HLOOKUP(Q$396,$J$393:$R$394,2)</f>
        <v>0</v>
      </c>
      <c r="R424" s="752" cm="1">
        <f t="array" ref="R424">INDEX($H424:$K424,0,MATCH(R$397,$H$397:$K$397,0))*HLOOKUP(R$396,$J$393:$R$394,2)</f>
        <v>0</v>
      </c>
      <c r="S424" s="752" cm="1">
        <f t="array" ref="S424">INDEX($H424:$K424,0,MATCH(S$397,$H$397:$K$397,0))*HLOOKUP(S$396,$J$393:$R$394,2)</f>
        <v>0</v>
      </c>
      <c r="T424" s="752" cm="1">
        <f t="array" ref="T424">INDEX($H424:$K424,0,MATCH(T$397,$H$397:$K$397,0))*HLOOKUP(T$396,$J$393:$R$394,2)</f>
        <v>0</v>
      </c>
      <c r="U424" s="752" cm="1">
        <f t="array" ref="U424">INDEX($H424:$K424,0,MATCH(U$397,$H$397:$K$397,0))*HLOOKUP(U$396,$J$393:$R$394,2)</f>
        <v>0</v>
      </c>
      <c r="V424" s="752" cm="1">
        <f t="array" ref="V424">INDEX($H424:$K424,0,MATCH(V$397,$H$397:$K$397,0))*HLOOKUP(V$396,$J$393:$R$394,2)</f>
        <v>0</v>
      </c>
      <c r="W424" s="752" cm="1">
        <f t="array" ref="W424">INDEX($H424:$K424,0,MATCH(W$397,$H$397:$K$397,0))*HLOOKUP(W$396,$J$393:$R$394,2)</f>
        <v>0</v>
      </c>
      <c r="X424" s="752" cm="1">
        <f t="array" ref="X424">INDEX($H424:$K424,0,MATCH(X$397,$H$397:$K$397,0))*HLOOKUP(X$396,$J$393:$R$394,2)</f>
        <v>0</v>
      </c>
      <c r="Y424" s="752" cm="1">
        <f t="array" ref="Y424">INDEX($H424:$K424,0,MATCH(Y$397,$H$397:$K$397,0))*HLOOKUP(Y$396,$J$393:$R$394,2)</f>
        <v>0</v>
      </c>
      <c r="Z424" s="752" cm="1">
        <f t="array" ref="Z424">INDEX($H424:$K424,0,MATCH(Z$397,$H$397:$K$397,0))*HLOOKUP(Z$396,$J$393:$R$394,2)</f>
        <v>0</v>
      </c>
      <c r="AA424" s="752" cm="1">
        <f t="array" ref="AA424">INDEX($H424:$K424,0,MATCH(AA$397,$H$397:$K$397,0))*HLOOKUP(AA$396,$J$393:$R$394,2)</f>
        <v>0</v>
      </c>
      <c r="AB424" s="752" cm="1">
        <f t="array" ref="AB424">INDEX($H424:$K424,0,MATCH(AB$397,$H$397:$K$397,0))*HLOOKUP(AB$396,$J$393:$R$394,2)</f>
        <v>0</v>
      </c>
      <c r="AC424" s="752" cm="1">
        <f t="array" ref="AC424">INDEX($H424:$K424,0,MATCH(AC$397,$H$397:$K$397,0))*HLOOKUP(AC$396,$J$393:$R$394,2)</f>
        <v>0</v>
      </c>
      <c r="AD424" s="752" cm="1">
        <f t="array" ref="AD424">INDEX($H424:$K424,0,MATCH(AD$397,$H$397:$K$397,0))*HLOOKUP(AD$396,$J$393:$R$394,2)</f>
        <v>0</v>
      </c>
      <c r="AE424" s="752" cm="1">
        <f t="array" ref="AE424">INDEX($H424:$K424,0,MATCH(AE$397,$H$397:$K$397,0))*HLOOKUP(AE$396,$J$393:$R$394,2)</f>
        <v>0</v>
      </c>
      <c r="AF424" s="752" cm="1">
        <f t="array" ref="AF424">INDEX($H424:$K424,0,MATCH(AF$397,$H$397:$K$397,0))*HLOOKUP(AF$396,$J$393:$R$394,2)</f>
        <v>0</v>
      </c>
      <c r="AG424" s="752" cm="1">
        <f t="array" ref="AG424">INDEX($H424:$K424,0,MATCH(AG$397,$H$397:$K$397,0))*HLOOKUP(AG$396,$J$393:$R$394,2)</f>
        <v>0</v>
      </c>
      <c r="AH424" s="752" cm="1">
        <f t="array" ref="AH424">INDEX($H424:$K424,0,MATCH(AH$397,$H$397:$K$397,0))*HLOOKUP(AH$396,$J$393:$R$394,2)</f>
        <v>0</v>
      </c>
      <c r="AI424" s="752" cm="1">
        <f t="array" ref="AI424">INDEX($H424:$K424,0,MATCH(AI$397,$H$397:$K$397,0))*HLOOKUP(AI$396,$J$393:$R$394,2)</f>
        <v>0</v>
      </c>
      <c r="AJ424" s="752" cm="1">
        <f t="array" ref="AJ424">INDEX($H424:$K424,0,MATCH(AJ$397,$H$397:$K$397,0))*HLOOKUP(AJ$396,$J$393:$R$394,2)</f>
        <v>0</v>
      </c>
      <c r="AK424" s="752" cm="1">
        <f t="array" ref="AK424">INDEX($H424:$K424,0,MATCH(AK$397,$H$397:$K$397,0))*HLOOKUP(AK$396,$J$393:$R$394,2)</f>
        <v>0</v>
      </c>
      <c r="AL424" s="752" cm="1">
        <f t="array" ref="AL424">INDEX($H424:$K424,0,MATCH(AL$397,$H$397:$K$397,0))*HLOOKUP(AL$396,$J$393:$R$394,2)</f>
        <v>0</v>
      </c>
      <c r="AM424" s="752" cm="1">
        <f t="array" ref="AM424">INDEX($H424:$K424,0,MATCH(AM$397,$H$397:$K$397,0))*HLOOKUP(AM$396,$J$393:$R$394,2)</f>
        <v>0</v>
      </c>
      <c r="AN424" s="752" cm="1">
        <f t="array" ref="AN424">INDEX($H424:$K424,0,MATCH(AN$397,$H$397:$K$397,0))*HLOOKUP(AN$396,$J$393:$R$394,2)</f>
        <v>0</v>
      </c>
      <c r="AO424" s="752" cm="1">
        <f t="array" ref="AO424">INDEX($H424:$K424,0,MATCH(AO$397,$H$397:$K$397,0))*HLOOKUP(AO$396,$J$393:$R$394,2)</f>
        <v>0</v>
      </c>
      <c r="AP424" s="752" cm="1">
        <f t="array" ref="AP424">INDEX($H424:$K424,0,MATCH(AP$397,$H$397:$K$397,0))*HLOOKUP(AP$396,$J$393:$R$394,2)</f>
        <v>0</v>
      </c>
      <c r="AQ424" s="752" cm="1">
        <f t="array" ref="AQ424">INDEX($H424:$K424,0,MATCH(AQ$397,$H$397:$K$397,0))*HLOOKUP(AQ$396,$J$393:$R$394,2)</f>
        <v>0</v>
      </c>
      <c r="AR424" s="752" cm="1">
        <f t="array" ref="AR424">INDEX($H424:$K424,0,MATCH(AR$397,$H$397:$K$397,0))*HLOOKUP(AR$396,$J$393:$R$394,2)</f>
        <v>0</v>
      </c>
      <c r="AS424" s="752" cm="1">
        <f t="array" ref="AS424">INDEX($H424:$K424,0,MATCH(AS$397,$H$397:$K$397,0))*HLOOKUP(AS$396,$J$393:$R$394,2)</f>
        <v>0</v>
      </c>
      <c r="AT424" s="752" cm="1">
        <f t="array" ref="AT424">INDEX($H424:$K424,0,MATCH(AT$397,$H$397:$K$397,0))*HLOOKUP(AT$396,$J$393:$R$394,2)</f>
        <v>0</v>
      </c>
      <c r="AU424" s="752"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2" cm="1">
        <f t="array" ref="L425">INDEX($H425:$K425,0,MATCH(L$397,$H$397:$K$397,0))*HLOOKUP(L$396,$J$393:$R$394,2)</f>
        <v>0</v>
      </c>
      <c r="M425" s="752" cm="1">
        <f t="array" ref="M425">INDEX($H425:$K425,0,MATCH(M$397,$H$397:$K$397,0))*HLOOKUP(M$396,$J$393:$R$394,2)</f>
        <v>0</v>
      </c>
      <c r="N425" s="752" cm="1">
        <f t="array" ref="N425">INDEX($H425:$K425,0,MATCH(N$397,$H$397:$K$397,0))*HLOOKUP(N$396,$J$393:$R$394,2)</f>
        <v>0</v>
      </c>
      <c r="O425" s="752" cm="1">
        <f t="array" ref="O425">INDEX($H425:$K425,0,MATCH(O$397,$H$397:$K$397,0))*HLOOKUP(O$396,$J$393:$R$394,2)</f>
        <v>0</v>
      </c>
      <c r="P425" s="752" cm="1">
        <f t="array" ref="P425">INDEX($H425:$K425,0,MATCH(P$397,$H$397:$K$397,0))*HLOOKUP(P$396,$J$393:$R$394,2)</f>
        <v>0</v>
      </c>
      <c r="Q425" s="752" cm="1">
        <f t="array" ref="Q425">INDEX($H425:$K425,0,MATCH(Q$397,$H$397:$K$397,0))*HLOOKUP(Q$396,$J$393:$R$394,2)</f>
        <v>0</v>
      </c>
      <c r="R425" s="752" cm="1">
        <f t="array" ref="R425">INDEX($H425:$K425,0,MATCH(R$397,$H$397:$K$397,0))*HLOOKUP(R$396,$J$393:$R$394,2)</f>
        <v>0</v>
      </c>
      <c r="S425" s="752" cm="1">
        <f t="array" ref="S425">INDEX($H425:$K425,0,MATCH(S$397,$H$397:$K$397,0))*HLOOKUP(S$396,$J$393:$R$394,2)</f>
        <v>0</v>
      </c>
      <c r="T425" s="752" cm="1">
        <f t="array" ref="T425">INDEX($H425:$K425,0,MATCH(T$397,$H$397:$K$397,0))*HLOOKUP(T$396,$J$393:$R$394,2)</f>
        <v>0</v>
      </c>
      <c r="U425" s="752" cm="1">
        <f t="array" ref="U425">INDEX($H425:$K425,0,MATCH(U$397,$H$397:$K$397,0))*HLOOKUP(U$396,$J$393:$R$394,2)</f>
        <v>0</v>
      </c>
      <c r="V425" s="752" cm="1">
        <f t="array" ref="V425">INDEX($H425:$K425,0,MATCH(V$397,$H$397:$K$397,0))*HLOOKUP(V$396,$J$393:$R$394,2)</f>
        <v>0</v>
      </c>
      <c r="W425" s="752" cm="1">
        <f t="array" ref="W425">INDEX($H425:$K425,0,MATCH(W$397,$H$397:$K$397,0))*HLOOKUP(W$396,$J$393:$R$394,2)</f>
        <v>0</v>
      </c>
      <c r="X425" s="752" cm="1">
        <f t="array" ref="X425">INDEX($H425:$K425,0,MATCH(X$397,$H$397:$K$397,0))*HLOOKUP(X$396,$J$393:$R$394,2)</f>
        <v>0</v>
      </c>
      <c r="Y425" s="752" cm="1">
        <f t="array" ref="Y425">INDEX($H425:$K425,0,MATCH(Y$397,$H$397:$K$397,0))*HLOOKUP(Y$396,$J$393:$R$394,2)</f>
        <v>0</v>
      </c>
      <c r="Z425" s="752" cm="1">
        <f t="array" ref="Z425">INDEX($H425:$K425,0,MATCH(Z$397,$H$397:$K$397,0))*HLOOKUP(Z$396,$J$393:$R$394,2)</f>
        <v>0</v>
      </c>
      <c r="AA425" s="752" cm="1">
        <f t="array" ref="AA425">INDEX($H425:$K425,0,MATCH(AA$397,$H$397:$K$397,0))*HLOOKUP(AA$396,$J$393:$R$394,2)</f>
        <v>0</v>
      </c>
      <c r="AB425" s="752" cm="1">
        <f t="array" ref="AB425">INDEX($H425:$K425,0,MATCH(AB$397,$H$397:$K$397,0))*HLOOKUP(AB$396,$J$393:$R$394,2)</f>
        <v>0</v>
      </c>
      <c r="AC425" s="752" cm="1">
        <f t="array" ref="AC425">INDEX($H425:$K425,0,MATCH(AC$397,$H$397:$K$397,0))*HLOOKUP(AC$396,$J$393:$R$394,2)</f>
        <v>0</v>
      </c>
      <c r="AD425" s="752" cm="1">
        <f t="array" ref="AD425">INDEX($H425:$K425,0,MATCH(AD$397,$H$397:$K$397,0))*HLOOKUP(AD$396,$J$393:$R$394,2)</f>
        <v>0</v>
      </c>
      <c r="AE425" s="752" cm="1">
        <f t="array" ref="AE425">INDEX($H425:$K425,0,MATCH(AE$397,$H$397:$K$397,0))*HLOOKUP(AE$396,$J$393:$R$394,2)</f>
        <v>0</v>
      </c>
      <c r="AF425" s="752" cm="1">
        <f t="array" ref="AF425">INDEX($H425:$K425,0,MATCH(AF$397,$H$397:$K$397,0))*HLOOKUP(AF$396,$J$393:$R$394,2)</f>
        <v>0</v>
      </c>
      <c r="AG425" s="752" cm="1">
        <f t="array" ref="AG425">INDEX($H425:$K425,0,MATCH(AG$397,$H$397:$K$397,0))*HLOOKUP(AG$396,$J$393:$R$394,2)</f>
        <v>0</v>
      </c>
      <c r="AH425" s="752" cm="1">
        <f t="array" ref="AH425">INDEX($H425:$K425,0,MATCH(AH$397,$H$397:$K$397,0))*HLOOKUP(AH$396,$J$393:$R$394,2)</f>
        <v>0</v>
      </c>
      <c r="AI425" s="752" cm="1">
        <f t="array" ref="AI425">INDEX($H425:$K425,0,MATCH(AI$397,$H$397:$K$397,0))*HLOOKUP(AI$396,$J$393:$R$394,2)</f>
        <v>0</v>
      </c>
      <c r="AJ425" s="752" cm="1">
        <f t="array" ref="AJ425">INDEX($H425:$K425,0,MATCH(AJ$397,$H$397:$K$397,0))*HLOOKUP(AJ$396,$J$393:$R$394,2)</f>
        <v>0</v>
      </c>
      <c r="AK425" s="752" cm="1">
        <f t="array" ref="AK425">INDEX($H425:$K425,0,MATCH(AK$397,$H$397:$K$397,0))*HLOOKUP(AK$396,$J$393:$R$394,2)</f>
        <v>0</v>
      </c>
      <c r="AL425" s="752" cm="1">
        <f t="array" ref="AL425">INDEX($H425:$K425,0,MATCH(AL$397,$H$397:$K$397,0))*HLOOKUP(AL$396,$J$393:$R$394,2)</f>
        <v>0</v>
      </c>
      <c r="AM425" s="752" cm="1">
        <f t="array" ref="AM425">INDEX($H425:$K425,0,MATCH(AM$397,$H$397:$K$397,0))*HLOOKUP(AM$396,$J$393:$R$394,2)</f>
        <v>0</v>
      </c>
      <c r="AN425" s="752" cm="1">
        <f t="array" ref="AN425">INDEX($H425:$K425,0,MATCH(AN$397,$H$397:$K$397,0))*HLOOKUP(AN$396,$J$393:$R$394,2)</f>
        <v>0</v>
      </c>
      <c r="AO425" s="752" cm="1">
        <f t="array" ref="AO425">INDEX($H425:$K425,0,MATCH(AO$397,$H$397:$K$397,0))*HLOOKUP(AO$396,$J$393:$R$394,2)</f>
        <v>0</v>
      </c>
      <c r="AP425" s="752" cm="1">
        <f t="array" ref="AP425">INDEX($H425:$K425,0,MATCH(AP$397,$H$397:$K$397,0))*HLOOKUP(AP$396,$J$393:$R$394,2)</f>
        <v>0</v>
      </c>
      <c r="AQ425" s="752" cm="1">
        <f t="array" ref="AQ425">INDEX($H425:$K425,0,MATCH(AQ$397,$H$397:$K$397,0))*HLOOKUP(AQ$396,$J$393:$R$394,2)</f>
        <v>0</v>
      </c>
      <c r="AR425" s="752" cm="1">
        <f t="array" ref="AR425">INDEX($H425:$K425,0,MATCH(AR$397,$H$397:$K$397,0))*HLOOKUP(AR$396,$J$393:$R$394,2)</f>
        <v>0</v>
      </c>
      <c r="AS425" s="752" cm="1">
        <f t="array" ref="AS425">INDEX($H425:$K425,0,MATCH(AS$397,$H$397:$K$397,0))*HLOOKUP(AS$396,$J$393:$R$394,2)</f>
        <v>0</v>
      </c>
      <c r="AT425" s="752" cm="1">
        <f t="array" ref="AT425">INDEX($H425:$K425,0,MATCH(AT$397,$H$397:$K$397,0))*HLOOKUP(AT$396,$J$393:$R$394,2)</f>
        <v>0</v>
      </c>
      <c r="AU425" s="752"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2" cm="1">
        <f t="array" ref="L426">INDEX($H426:$K426,0,MATCH(L$397,$H$397:$K$397,0))*HLOOKUP(L$396,$J$393:$R$394,2)</f>
        <v>0</v>
      </c>
      <c r="M426" s="752" cm="1">
        <f t="array" ref="M426">INDEX($H426:$K426,0,MATCH(M$397,$H$397:$K$397,0))*HLOOKUP(M$396,$J$393:$R$394,2)</f>
        <v>0</v>
      </c>
      <c r="N426" s="752" cm="1">
        <f t="array" ref="N426">INDEX($H426:$K426,0,MATCH(N$397,$H$397:$K$397,0))*HLOOKUP(N$396,$J$393:$R$394,2)</f>
        <v>0</v>
      </c>
      <c r="O426" s="752" cm="1">
        <f t="array" ref="O426">INDEX($H426:$K426,0,MATCH(O$397,$H$397:$K$397,0))*HLOOKUP(O$396,$J$393:$R$394,2)</f>
        <v>0</v>
      </c>
      <c r="P426" s="752" cm="1">
        <f t="array" ref="P426">INDEX($H426:$K426,0,MATCH(P$397,$H$397:$K$397,0))*HLOOKUP(P$396,$J$393:$R$394,2)</f>
        <v>0</v>
      </c>
      <c r="Q426" s="752" cm="1">
        <f t="array" ref="Q426">INDEX($H426:$K426,0,MATCH(Q$397,$H$397:$K$397,0))*HLOOKUP(Q$396,$J$393:$R$394,2)</f>
        <v>0</v>
      </c>
      <c r="R426" s="752" cm="1">
        <f t="array" ref="R426">INDEX($H426:$K426,0,MATCH(R$397,$H$397:$K$397,0))*HLOOKUP(R$396,$J$393:$R$394,2)</f>
        <v>0</v>
      </c>
      <c r="S426" s="752" cm="1">
        <f t="array" ref="S426">INDEX($H426:$K426,0,MATCH(S$397,$H$397:$K$397,0))*HLOOKUP(S$396,$J$393:$R$394,2)</f>
        <v>0</v>
      </c>
      <c r="T426" s="752" cm="1">
        <f t="array" ref="T426">INDEX($H426:$K426,0,MATCH(T$397,$H$397:$K$397,0))*HLOOKUP(T$396,$J$393:$R$394,2)</f>
        <v>0</v>
      </c>
      <c r="U426" s="752" cm="1">
        <f t="array" ref="U426">INDEX($H426:$K426,0,MATCH(U$397,$H$397:$K$397,0))*HLOOKUP(U$396,$J$393:$R$394,2)</f>
        <v>0</v>
      </c>
      <c r="V426" s="752" cm="1">
        <f t="array" ref="V426">INDEX($H426:$K426,0,MATCH(V$397,$H$397:$K$397,0))*HLOOKUP(V$396,$J$393:$R$394,2)</f>
        <v>0</v>
      </c>
      <c r="W426" s="752" cm="1">
        <f t="array" ref="W426">INDEX($H426:$K426,0,MATCH(W$397,$H$397:$K$397,0))*HLOOKUP(W$396,$J$393:$R$394,2)</f>
        <v>0</v>
      </c>
      <c r="X426" s="752" cm="1">
        <f t="array" ref="X426">INDEX($H426:$K426,0,MATCH(X$397,$H$397:$K$397,0))*HLOOKUP(X$396,$J$393:$R$394,2)</f>
        <v>0</v>
      </c>
      <c r="Y426" s="752" cm="1">
        <f t="array" ref="Y426">INDEX($H426:$K426,0,MATCH(Y$397,$H$397:$K$397,0))*HLOOKUP(Y$396,$J$393:$R$394,2)</f>
        <v>0</v>
      </c>
      <c r="Z426" s="752" cm="1">
        <f t="array" ref="Z426">INDEX($H426:$K426,0,MATCH(Z$397,$H$397:$K$397,0))*HLOOKUP(Z$396,$J$393:$R$394,2)</f>
        <v>0</v>
      </c>
      <c r="AA426" s="752" cm="1">
        <f t="array" ref="AA426">INDEX($H426:$K426,0,MATCH(AA$397,$H$397:$K$397,0))*HLOOKUP(AA$396,$J$393:$R$394,2)</f>
        <v>0</v>
      </c>
      <c r="AB426" s="752" cm="1">
        <f t="array" ref="AB426">INDEX($H426:$K426,0,MATCH(AB$397,$H$397:$K$397,0))*HLOOKUP(AB$396,$J$393:$R$394,2)</f>
        <v>0</v>
      </c>
      <c r="AC426" s="752" cm="1">
        <f t="array" ref="AC426">INDEX($H426:$K426,0,MATCH(AC$397,$H$397:$K$397,0))*HLOOKUP(AC$396,$J$393:$R$394,2)</f>
        <v>0</v>
      </c>
      <c r="AD426" s="752" cm="1">
        <f t="array" ref="AD426">INDEX($H426:$K426,0,MATCH(AD$397,$H$397:$K$397,0))*HLOOKUP(AD$396,$J$393:$R$394,2)</f>
        <v>0</v>
      </c>
      <c r="AE426" s="752" cm="1">
        <f t="array" ref="AE426">INDEX($H426:$K426,0,MATCH(AE$397,$H$397:$K$397,0))*HLOOKUP(AE$396,$J$393:$R$394,2)</f>
        <v>0</v>
      </c>
      <c r="AF426" s="752" cm="1">
        <f t="array" ref="AF426">INDEX($H426:$K426,0,MATCH(AF$397,$H$397:$K$397,0))*HLOOKUP(AF$396,$J$393:$R$394,2)</f>
        <v>0</v>
      </c>
      <c r="AG426" s="752" cm="1">
        <f t="array" ref="AG426">INDEX($H426:$K426,0,MATCH(AG$397,$H$397:$K$397,0))*HLOOKUP(AG$396,$J$393:$R$394,2)</f>
        <v>0</v>
      </c>
      <c r="AH426" s="752" cm="1">
        <f t="array" ref="AH426">INDEX($H426:$K426,0,MATCH(AH$397,$H$397:$K$397,0))*HLOOKUP(AH$396,$J$393:$R$394,2)</f>
        <v>0</v>
      </c>
      <c r="AI426" s="752" cm="1">
        <f t="array" ref="AI426">INDEX($H426:$K426,0,MATCH(AI$397,$H$397:$K$397,0))*HLOOKUP(AI$396,$J$393:$R$394,2)</f>
        <v>0</v>
      </c>
      <c r="AJ426" s="752" cm="1">
        <f t="array" ref="AJ426">INDEX($H426:$K426,0,MATCH(AJ$397,$H$397:$K$397,0))*HLOOKUP(AJ$396,$J$393:$R$394,2)</f>
        <v>0</v>
      </c>
      <c r="AK426" s="752" cm="1">
        <f t="array" ref="AK426">INDEX($H426:$K426,0,MATCH(AK$397,$H$397:$K$397,0))*HLOOKUP(AK$396,$J$393:$R$394,2)</f>
        <v>0</v>
      </c>
      <c r="AL426" s="752" cm="1">
        <f t="array" ref="AL426">INDEX($H426:$K426,0,MATCH(AL$397,$H$397:$K$397,0))*HLOOKUP(AL$396,$J$393:$R$394,2)</f>
        <v>0</v>
      </c>
      <c r="AM426" s="752" cm="1">
        <f t="array" ref="AM426">INDEX($H426:$K426,0,MATCH(AM$397,$H$397:$K$397,0))*HLOOKUP(AM$396,$J$393:$R$394,2)</f>
        <v>0</v>
      </c>
      <c r="AN426" s="752" cm="1">
        <f t="array" ref="AN426">INDEX($H426:$K426,0,MATCH(AN$397,$H$397:$K$397,0))*HLOOKUP(AN$396,$J$393:$R$394,2)</f>
        <v>0</v>
      </c>
      <c r="AO426" s="752" cm="1">
        <f t="array" ref="AO426">INDEX($H426:$K426,0,MATCH(AO$397,$H$397:$K$397,0))*HLOOKUP(AO$396,$J$393:$R$394,2)</f>
        <v>0</v>
      </c>
      <c r="AP426" s="752" cm="1">
        <f t="array" ref="AP426">INDEX($H426:$K426,0,MATCH(AP$397,$H$397:$K$397,0))*HLOOKUP(AP$396,$J$393:$R$394,2)</f>
        <v>0</v>
      </c>
      <c r="AQ426" s="752" cm="1">
        <f t="array" ref="AQ426">INDEX($H426:$K426,0,MATCH(AQ$397,$H$397:$K$397,0))*HLOOKUP(AQ$396,$J$393:$R$394,2)</f>
        <v>0</v>
      </c>
      <c r="AR426" s="752" cm="1">
        <f t="array" ref="AR426">INDEX($H426:$K426,0,MATCH(AR$397,$H$397:$K$397,0))*HLOOKUP(AR$396,$J$393:$R$394,2)</f>
        <v>0</v>
      </c>
      <c r="AS426" s="752" cm="1">
        <f t="array" ref="AS426">INDEX($H426:$K426,0,MATCH(AS$397,$H$397:$K$397,0))*HLOOKUP(AS$396,$J$393:$R$394,2)</f>
        <v>0</v>
      </c>
      <c r="AT426" s="752" cm="1">
        <f t="array" ref="AT426">INDEX($H426:$K426,0,MATCH(AT$397,$H$397:$K$397,0))*HLOOKUP(AT$396,$J$393:$R$394,2)</f>
        <v>0</v>
      </c>
      <c r="AU426" s="752"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2" cm="1">
        <f t="array" ref="L427">INDEX($H427:$K427,0,MATCH(L$397,$H$397:$K$397,0))*HLOOKUP(L$396,$J$393:$R$394,2)</f>
        <v>0</v>
      </c>
      <c r="M427" s="752" cm="1">
        <f t="array" ref="M427">INDEX($H427:$K427,0,MATCH(M$397,$H$397:$K$397,0))*HLOOKUP(M$396,$J$393:$R$394,2)</f>
        <v>0</v>
      </c>
      <c r="N427" s="752" cm="1">
        <f t="array" ref="N427">INDEX($H427:$K427,0,MATCH(N$397,$H$397:$K$397,0))*HLOOKUP(N$396,$J$393:$R$394,2)</f>
        <v>0</v>
      </c>
      <c r="O427" s="752" cm="1">
        <f t="array" ref="O427">INDEX($H427:$K427,0,MATCH(O$397,$H$397:$K$397,0))*HLOOKUP(O$396,$J$393:$R$394,2)</f>
        <v>0</v>
      </c>
      <c r="P427" s="752" cm="1">
        <f t="array" ref="P427">INDEX($H427:$K427,0,MATCH(P$397,$H$397:$K$397,0))*HLOOKUP(P$396,$J$393:$R$394,2)</f>
        <v>0</v>
      </c>
      <c r="Q427" s="752" cm="1">
        <f t="array" ref="Q427">INDEX($H427:$K427,0,MATCH(Q$397,$H$397:$K$397,0))*HLOOKUP(Q$396,$J$393:$R$394,2)</f>
        <v>0</v>
      </c>
      <c r="R427" s="752" cm="1">
        <f t="array" ref="R427">INDEX($H427:$K427,0,MATCH(R$397,$H$397:$K$397,0))*HLOOKUP(R$396,$J$393:$R$394,2)</f>
        <v>0</v>
      </c>
      <c r="S427" s="752" cm="1">
        <f t="array" ref="S427">INDEX($H427:$K427,0,MATCH(S$397,$H$397:$K$397,0))*HLOOKUP(S$396,$J$393:$R$394,2)</f>
        <v>0</v>
      </c>
      <c r="T427" s="752" cm="1">
        <f t="array" ref="T427">INDEX($H427:$K427,0,MATCH(T$397,$H$397:$K$397,0))*HLOOKUP(T$396,$J$393:$R$394,2)</f>
        <v>0</v>
      </c>
      <c r="U427" s="752" cm="1">
        <f t="array" ref="U427">INDEX($H427:$K427,0,MATCH(U$397,$H$397:$K$397,0))*HLOOKUP(U$396,$J$393:$R$394,2)</f>
        <v>0</v>
      </c>
      <c r="V427" s="752" cm="1">
        <f t="array" ref="V427">INDEX($H427:$K427,0,MATCH(V$397,$H$397:$K$397,0))*HLOOKUP(V$396,$J$393:$R$394,2)</f>
        <v>0</v>
      </c>
      <c r="W427" s="752" cm="1">
        <f t="array" ref="W427">INDEX($H427:$K427,0,MATCH(W$397,$H$397:$K$397,0))*HLOOKUP(W$396,$J$393:$R$394,2)</f>
        <v>0</v>
      </c>
      <c r="X427" s="752" cm="1">
        <f t="array" ref="X427">INDEX($H427:$K427,0,MATCH(X$397,$H$397:$K$397,0))*HLOOKUP(X$396,$J$393:$R$394,2)</f>
        <v>0</v>
      </c>
      <c r="Y427" s="752" cm="1">
        <f t="array" ref="Y427">INDEX($H427:$K427,0,MATCH(Y$397,$H$397:$K$397,0))*HLOOKUP(Y$396,$J$393:$R$394,2)</f>
        <v>0</v>
      </c>
      <c r="Z427" s="752" cm="1">
        <f t="array" ref="Z427">INDEX($H427:$K427,0,MATCH(Z$397,$H$397:$K$397,0))*HLOOKUP(Z$396,$J$393:$R$394,2)</f>
        <v>0</v>
      </c>
      <c r="AA427" s="752" cm="1">
        <f t="array" ref="AA427">INDEX($H427:$K427,0,MATCH(AA$397,$H$397:$K$397,0))*HLOOKUP(AA$396,$J$393:$R$394,2)</f>
        <v>0</v>
      </c>
      <c r="AB427" s="752" cm="1">
        <f t="array" ref="AB427">INDEX($H427:$K427,0,MATCH(AB$397,$H$397:$K$397,0))*HLOOKUP(AB$396,$J$393:$R$394,2)</f>
        <v>0</v>
      </c>
      <c r="AC427" s="752" cm="1">
        <f t="array" ref="AC427">INDEX($H427:$K427,0,MATCH(AC$397,$H$397:$K$397,0))*HLOOKUP(AC$396,$J$393:$R$394,2)</f>
        <v>0</v>
      </c>
      <c r="AD427" s="752" cm="1">
        <f t="array" ref="AD427">INDEX($H427:$K427,0,MATCH(AD$397,$H$397:$K$397,0))*HLOOKUP(AD$396,$J$393:$R$394,2)</f>
        <v>0</v>
      </c>
      <c r="AE427" s="752" cm="1">
        <f t="array" ref="AE427">INDEX($H427:$K427,0,MATCH(AE$397,$H$397:$K$397,0))*HLOOKUP(AE$396,$J$393:$R$394,2)</f>
        <v>0</v>
      </c>
      <c r="AF427" s="752" cm="1">
        <f t="array" ref="AF427">INDEX($H427:$K427,0,MATCH(AF$397,$H$397:$K$397,0))*HLOOKUP(AF$396,$J$393:$R$394,2)</f>
        <v>0</v>
      </c>
      <c r="AG427" s="752" cm="1">
        <f t="array" ref="AG427">INDEX($H427:$K427,0,MATCH(AG$397,$H$397:$K$397,0))*HLOOKUP(AG$396,$J$393:$R$394,2)</f>
        <v>0</v>
      </c>
      <c r="AH427" s="752" cm="1">
        <f t="array" ref="AH427">INDEX($H427:$K427,0,MATCH(AH$397,$H$397:$K$397,0))*HLOOKUP(AH$396,$J$393:$R$394,2)</f>
        <v>0</v>
      </c>
      <c r="AI427" s="752" cm="1">
        <f t="array" ref="AI427">INDEX($H427:$K427,0,MATCH(AI$397,$H$397:$K$397,0))*HLOOKUP(AI$396,$J$393:$R$394,2)</f>
        <v>0</v>
      </c>
      <c r="AJ427" s="752" cm="1">
        <f t="array" ref="AJ427">INDEX($H427:$K427,0,MATCH(AJ$397,$H$397:$K$397,0))*HLOOKUP(AJ$396,$J$393:$R$394,2)</f>
        <v>0</v>
      </c>
      <c r="AK427" s="752" cm="1">
        <f t="array" ref="AK427">INDEX($H427:$K427,0,MATCH(AK$397,$H$397:$K$397,0))*HLOOKUP(AK$396,$J$393:$R$394,2)</f>
        <v>0</v>
      </c>
      <c r="AL427" s="752" cm="1">
        <f t="array" ref="AL427">INDEX($H427:$K427,0,MATCH(AL$397,$H$397:$K$397,0))*HLOOKUP(AL$396,$J$393:$R$394,2)</f>
        <v>0</v>
      </c>
      <c r="AM427" s="752" cm="1">
        <f t="array" ref="AM427">INDEX($H427:$K427,0,MATCH(AM$397,$H$397:$K$397,0))*HLOOKUP(AM$396,$J$393:$R$394,2)</f>
        <v>0</v>
      </c>
      <c r="AN427" s="752" cm="1">
        <f t="array" ref="AN427">INDEX($H427:$K427,0,MATCH(AN$397,$H$397:$K$397,0))*HLOOKUP(AN$396,$J$393:$R$394,2)</f>
        <v>0</v>
      </c>
      <c r="AO427" s="752" cm="1">
        <f t="array" ref="AO427">INDEX($H427:$K427,0,MATCH(AO$397,$H$397:$K$397,0))*HLOOKUP(AO$396,$J$393:$R$394,2)</f>
        <v>0</v>
      </c>
      <c r="AP427" s="752" cm="1">
        <f t="array" ref="AP427">INDEX($H427:$K427,0,MATCH(AP$397,$H$397:$K$397,0))*HLOOKUP(AP$396,$J$393:$R$394,2)</f>
        <v>0</v>
      </c>
      <c r="AQ427" s="752" cm="1">
        <f t="array" ref="AQ427">INDEX($H427:$K427,0,MATCH(AQ$397,$H$397:$K$397,0))*HLOOKUP(AQ$396,$J$393:$R$394,2)</f>
        <v>0</v>
      </c>
      <c r="AR427" s="752" cm="1">
        <f t="array" ref="AR427">INDEX($H427:$K427,0,MATCH(AR$397,$H$397:$K$397,0))*HLOOKUP(AR$396,$J$393:$R$394,2)</f>
        <v>0</v>
      </c>
      <c r="AS427" s="752" cm="1">
        <f t="array" ref="AS427">INDEX($H427:$K427,0,MATCH(AS$397,$H$397:$K$397,0))*HLOOKUP(AS$396,$J$393:$R$394,2)</f>
        <v>0</v>
      </c>
      <c r="AT427" s="752" cm="1">
        <f t="array" ref="AT427">INDEX($H427:$K427,0,MATCH(AT$397,$H$397:$K$397,0))*HLOOKUP(AT$396,$J$393:$R$394,2)</f>
        <v>0</v>
      </c>
      <c r="AU427" s="752"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2" cm="1">
        <f t="array" ref="L428">INDEX($H428:$K428,0,MATCH(L$397,$H$397:$K$397,0))*HLOOKUP(L$396,$J$393:$R$394,2)</f>
        <v>100</v>
      </c>
      <c r="M428" s="752" cm="1">
        <f t="array" ref="M428">INDEX($H428:$K428,0,MATCH(M$397,$H$397:$K$397,0))*HLOOKUP(M$396,$J$393:$R$394,2)</f>
        <v>150</v>
      </c>
      <c r="N428" s="752" cm="1">
        <f t="array" ref="N428">INDEX($H428:$K428,0,MATCH(N$397,$H$397:$K$397,0))*HLOOKUP(N$396,$J$393:$R$394,2)</f>
        <v>0</v>
      </c>
      <c r="O428" s="752" cm="1">
        <f t="array" ref="O428">INDEX($H428:$K428,0,MATCH(O$397,$H$397:$K$397,0))*HLOOKUP(O$396,$J$393:$R$394,2)</f>
        <v>150</v>
      </c>
      <c r="P428" s="752" cm="1">
        <f t="array" ref="P428">INDEX($H428:$K428,0,MATCH(P$397,$H$397:$K$397,0))*HLOOKUP(P$396,$J$393:$R$394,2)</f>
        <v>100</v>
      </c>
      <c r="Q428" s="752" cm="1">
        <f t="array" ref="Q428">INDEX($H428:$K428,0,MATCH(Q$397,$H$397:$K$397,0))*HLOOKUP(Q$396,$J$393:$R$394,2)</f>
        <v>150</v>
      </c>
      <c r="R428" s="752" cm="1">
        <f t="array" ref="R428">INDEX($H428:$K428,0,MATCH(R$397,$H$397:$K$397,0))*HLOOKUP(R$396,$J$393:$R$394,2)</f>
        <v>0</v>
      </c>
      <c r="S428" s="752" cm="1">
        <f t="array" ref="S428">INDEX($H428:$K428,0,MATCH(S$397,$H$397:$K$397,0))*HLOOKUP(S$396,$J$393:$R$394,2)</f>
        <v>150</v>
      </c>
      <c r="T428" s="752" cm="1">
        <f t="array" ref="T428">INDEX($H428:$K428,0,MATCH(T$397,$H$397:$K$397,0))*HLOOKUP(T$396,$J$393:$R$394,2)</f>
        <v>100</v>
      </c>
      <c r="U428" s="752" cm="1">
        <f t="array" ref="U428">INDEX($H428:$K428,0,MATCH(U$397,$H$397:$K$397,0))*HLOOKUP(U$396,$J$393:$R$394,2)</f>
        <v>150</v>
      </c>
      <c r="V428" s="752" cm="1">
        <f t="array" ref="V428">INDEX($H428:$K428,0,MATCH(V$397,$H$397:$K$397,0))*HLOOKUP(V$396,$J$393:$R$394,2)</f>
        <v>0</v>
      </c>
      <c r="W428" s="752" cm="1">
        <f t="array" ref="W428">INDEX($H428:$K428,0,MATCH(W$397,$H$397:$K$397,0))*HLOOKUP(W$396,$J$393:$R$394,2)</f>
        <v>150</v>
      </c>
      <c r="X428" s="752" cm="1">
        <f t="array" ref="X428">INDEX($H428:$K428,0,MATCH(X$397,$H$397:$K$397,0))*HLOOKUP(X$396,$J$393:$R$394,2)</f>
        <v>100</v>
      </c>
      <c r="Y428" s="752" cm="1">
        <f t="array" ref="Y428">INDEX($H428:$K428,0,MATCH(Y$397,$H$397:$K$397,0))*HLOOKUP(Y$396,$J$393:$R$394,2)</f>
        <v>150</v>
      </c>
      <c r="Z428" s="752" cm="1">
        <f t="array" ref="Z428">INDEX($H428:$K428,0,MATCH(Z$397,$H$397:$K$397,0))*HLOOKUP(Z$396,$J$393:$R$394,2)</f>
        <v>0</v>
      </c>
      <c r="AA428" s="752" cm="1">
        <f t="array" ref="AA428">INDEX($H428:$K428,0,MATCH(AA$397,$H$397:$K$397,0))*HLOOKUP(AA$396,$J$393:$R$394,2)</f>
        <v>150</v>
      </c>
      <c r="AB428" s="752" cm="1">
        <f t="array" ref="AB428">INDEX($H428:$K428,0,MATCH(AB$397,$H$397:$K$397,0))*HLOOKUP(AB$396,$J$393:$R$394,2)</f>
        <v>100</v>
      </c>
      <c r="AC428" s="752" cm="1">
        <f t="array" ref="AC428">INDEX($H428:$K428,0,MATCH(AC$397,$H$397:$K$397,0))*HLOOKUP(AC$396,$J$393:$R$394,2)</f>
        <v>150</v>
      </c>
      <c r="AD428" s="752" cm="1">
        <f t="array" ref="AD428">INDEX($H428:$K428,0,MATCH(AD$397,$H$397:$K$397,0))*HLOOKUP(AD$396,$J$393:$R$394,2)</f>
        <v>0</v>
      </c>
      <c r="AE428" s="752" cm="1">
        <f t="array" ref="AE428">INDEX($H428:$K428,0,MATCH(AE$397,$H$397:$K$397,0))*HLOOKUP(AE$396,$J$393:$R$394,2)</f>
        <v>150</v>
      </c>
      <c r="AF428" s="752" cm="1">
        <f t="array" ref="AF428">INDEX($H428:$K428,0,MATCH(AF$397,$H$397:$K$397,0))*HLOOKUP(AF$396,$J$393:$R$394,2)</f>
        <v>100</v>
      </c>
      <c r="AG428" s="752" cm="1">
        <f t="array" ref="AG428">INDEX($H428:$K428,0,MATCH(AG$397,$H$397:$K$397,0))*HLOOKUP(AG$396,$J$393:$R$394,2)</f>
        <v>150</v>
      </c>
      <c r="AH428" s="752" cm="1">
        <f t="array" ref="AH428">INDEX($H428:$K428,0,MATCH(AH$397,$H$397:$K$397,0))*HLOOKUP(AH$396,$J$393:$R$394,2)</f>
        <v>0</v>
      </c>
      <c r="AI428" s="752" cm="1">
        <f t="array" ref="AI428">INDEX($H428:$K428,0,MATCH(AI$397,$H$397:$K$397,0))*HLOOKUP(AI$396,$J$393:$R$394,2)</f>
        <v>150</v>
      </c>
      <c r="AJ428" s="752" cm="1">
        <f t="array" ref="AJ428">INDEX($H428:$K428,0,MATCH(AJ$397,$H$397:$K$397,0))*HLOOKUP(AJ$396,$J$393:$R$394,2)</f>
        <v>100</v>
      </c>
      <c r="AK428" s="752" cm="1">
        <f t="array" ref="AK428">INDEX($H428:$K428,0,MATCH(AK$397,$H$397:$K$397,0))*HLOOKUP(AK$396,$J$393:$R$394,2)</f>
        <v>150</v>
      </c>
      <c r="AL428" s="752" cm="1">
        <f t="array" ref="AL428">INDEX($H428:$K428,0,MATCH(AL$397,$H$397:$K$397,0))*HLOOKUP(AL$396,$J$393:$R$394,2)</f>
        <v>0</v>
      </c>
      <c r="AM428" s="752" cm="1">
        <f t="array" ref="AM428">INDEX($H428:$K428,0,MATCH(AM$397,$H$397:$K$397,0))*HLOOKUP(AM$396,$J$393:$R$394,2)</f>
        <v>150</v>
      </c>
      <c r="AN428" s="752" cm="1">
        <f t="array" ref="AN428">INDEX($H428:$K428,0,MATCH(AN$397,$H$397:$K$397,0))*HLOOKUP(AN$396,$J$393:$R$394,2)</f>
        <v>100</v>
      </c>
      <c r="AO428" s="752" cm="1">
        <f t="array" ref="AO428">INDEX($H428:$K428,0,MATCH(AO$397,$H$397:$K$397,0))*HLOOKUP(AO$396,$J$393:$R$394,2)</f>
        <v>150</v>
      </c>
      <c r="AP428" s="752" cm="1">
        <f t="array" ref="AP428">INDEX($H428:$K428,0,MATCH(AP$397,$H$397:$K$397,0))*HLOOKUP(AP$396,$J$393:$R$394,2)</f>
        <v>0</v>
      </c>
      <c r="AQ428" s="752" cm="1">
        <f t="array" ref="AQ428">INDEX($H428:$K428,0,MATCH(AQ$397,$H$397:$K$397,0))*HLOOKUP(AQ$396,$J$393:$R$394,2)</f>
        <v>150</v>
      </c>
      <c r="AR428" s="752" cm="1">
        <f t="array" ref="AR428">INDEX($H428:$K428,0,MATCH(AR$397,$H$397:$K$397,0))*HLOOKUP(AR$396,$J$393:$R$394,2)</f>
        <v>100</v>
      </c>
      <c r="AS428" s="752" cm="1">
        <f t="array" ref="AS428">INDEX($H428:$K428,0,MATCH(AS$397,$H$397:$K$397,0))*HLOOKUP(AS$396,$J$393:$R$394,2)</f>
        <v>150</v>
      </c>
      <c r="AT428" s="752" cm="1">
        <f t="array" ref="AT428">INDEX($H428:$K428,0,MATCH(AT$397,$H$397:$K$397,0))*HLOOKUP(AT$396,$J$393:$R$394,2)</f>
        <v>0</v>
      </c>
      <c r="AU428" s="752"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2" cm="1">
        <f t="array" ref="L429">INDEX($H429:$K429,0,MATCH(L$397,$H$397:$K$397,0))*HLOOKUP(L$396,$J$393:$R$394,2)</f>
        <v>100</v>
      </c>
      <c r="M429" s="752" cm="1">
        <f t="array" ref="M429">INDEX($H429:$K429,0,MATCH(M$397,$H$397:$K$397,0))*HLOOKUP(M$396,$J$393:$R$394,2)</f>
        <v>0</v>
      </c>
      <c r="N429" s="752" cm="1">
        <f t="array" ref="N429">INDEX($H429:$K429,0,MATCH(N$397,$H$397:$K$397,0))*HLOOKUP(N$396,$J$393:$R$394,2)</f>
        <v>0</v>
      </c>
      <c r="O429" s="752" cm="1">
        <f t="array" ref="O429">INDEX($H429:$K429,0,MATCH(O$397,$H$397:$K$397,0))*HLOOKUP(O$396,$J$393:$R$394,2)</f>
        <v>0</v>
      </c>
      <c r="P429" s="752" cm="1">
        <f t="array" ref="P429">INDEX($H429:$K429,0,MATCH(P$397,$H$397:$K$397,0))*HLOOKUP(P$396,$J$393:$R$394,2)</f>
        <v>100</v>
      </c>
      <c r="Q429" s="752" cm="1">
        <f t="array" ref="Q429">INDEX($H429:$K429,0,MATCH(Q$397,$H$397:$K$397,0))*HLOOKUP(Q$396,$J$393:$R$394,2)</f>
        <v>0</v>
      </c>
      <c r="R429" s="752" cm="1">
        <f t="array" ref="R429">INDEX($H429:$K429,0,MATCH(R$397,$H$397:$K$397,0))*HLOOKUP(R$396,$J$393:$R$394,2)</f>
        <v>0</v>
      </c>
      <c r="S429" s="752" cm="1">
        <f t="array" ref="S429">INDEX($H429:$K429,0,MATCH(S$397,$H$397:$K$397,0))*HLOOKUP(S$396,$J$393:$R$394,2)</f>
        <v>0</v>
      </c>
      <c r="T429" s="752" cm="1">
        <f t="array" ref="T429">INDEX($H429:$K429,0,MATCH(T$397,$H$397:$K$397,0))*HLOOKUP(T$396,$J$393:$R$394,2)</f>
        <v>100</v>
      </c>
      <c r="U429" s="752" cm="1">
        <f t="array" ref="U429">INDEX($H429:$K429,0,MATCH(U$397,$H$397:$K$397,0))*HLOOKUP(U$396,$J$393:$R$394,2)</f>
        <v>0</v>
      </c>
      <c r="V429" s="752" cm="1">
        <f t="array" ref="V429">INDEX($H429:$K429,0,MATCH(V$397,$H$397:$K$397,0))*HLOOKUP(V$396,$J$393:$R$394,2)</f>
        <v>0</v>
      </c>
      <c r="W429" s="752" cm="1">
        <f t="array" ref="W429">INDEX($H429:$K429,0,MATCH(W$397,$H$397:$K$397,0))*HLOOKUP(W$396,$J$393:$R$394,2)</f>
        <v>0</v>
      </c>
      <c r="X429" s="752" cm="1">
        <f t="array" ref="X429">INDEX($H429:$K429,0,MATCH(X$397,$H$397:$K$397,0))*HLOOKUP(X$396,$J$393:$R$394,2)</f>
        <v>100</v>
      </c>
      <c r="Y429" s="752" cm="1">
        <f t="array" ref="Y429">INDEX($H429:$K429,0,MATCH(Y$397,$H$397:$K$397,0))*HLOOKUP(Y$396,$J$393:$R$394,2)</f>
        <v>0</v>
      </c>
      <c r="Z429" s="752" cm="1">
        <f t="array" ref="Z429">INDEX($H429:$K429,0,MATCH(Z$397,$H$397:$K$397,0))*HLOOKUP(Z$396,$J$393:$R$394,2)</f>
        <v>0</v>
      </c>
      <c r="AA429" s="752" cm="1">
        <f t="array" ref="AA429">INDEX($H429:$K429,0,MATCH(AA$397,$H$397:$K$397,0))*HLOOKUP(AA$396,$J$393:$R$394,2)</f>
        <v>0</v>
      </c>
      <c r="AB429" s="752" cm="1">
        <f t="array" ref="AB429">INDEX($H429:$K429,0,MATCH(AB$397,$H$397:$K$397,0))*HLOOKUP(AB$396,$J$393:$R$394,2)</f>
        <v>100</v>
      </c>
      <c r="AC429" s="752" cm="1">
        <f t="array" ref="AC429">INDEX($H429:$K429,0,MATCH(AC$397,$H$397:$K$397,0))*HLOOKUP(AC$396,$J$393:$R$394,2)</f>
        <v>0</v>
      </c>
      <c r="AD429" s="752" cm="1">
        <f t="array" ref="AD429">INDEX($H429:$K429,0,MATCH(AD$397,$H$397:$K$397,0))*HLOOKUP(AD$396,$J$393:$R$394,2)</f>
        <v>0</v>
      </c>
      <c r="AE429" s="752" cm="1">
        <f t="array" ref="AE429">INDEX($H429:$K429,0,MATCH(AE$397,$H$397:$K$397,0))*HLOOKUP(AE$396,$J$393:$R$394,2)</f>
        <v>0</v>
      </c>
      <c r="AF429" s="752" cm="1">
        <f t="array" ref="AF429">INDEX($H429:$K429,0,MATCH(AF$397,$H$397:$K$397,0))*HLOOKUP(AF$396,$J$393:$R$394,2)</f>
        <v>100</v>
      </c>
      <c r="AG429" s="752" cm="1">
        <f t="array" ref="AG429">INDEX($H429:$K429,0,MATCH(AG$397,$H$397:$K$397,0))*HLOOKUP(AG$396,$J$393:$R$394,2)</f>
        <v>0</v>
      </c>
      <c r="AH429" s="752" cm="1">
        <f t="array" ref="AH429">INDEX($H429:$K429,0,MATCH(AH$397,$H$397:$K$397,0))*HLOOKUP(AH$396,$J$393:$R$394,2)</f>
        <v>0</v>
      </c>
      <c r="AI429" s="752" cm="1">
        <f t="array" ref="AI429">INDEX($H429:$K429,0,MATCH(AI$397,$H$397:$K$397,0))*HLOOKUP(AI$396,$J$393:$R$394,2)</f>
        <v>0</v>
      </c>
      <c r="AJ429" s="752" cm="1">
        <f t="array" ref="AJ429">INDEX($H429:$K429,0,MATCH(AJ$397,$H$397:$K$397,0))*HLOOKUP(AJ$396,$J$393:$R$394,2)</f>
        <v>100</v>
      </c>
      <c r="AK429" s="752" cm="1">
        <f t="array" ref="AK429">INDEX($H429:$K429,0,MATCH(AK$397,$H$397:$K$397,0))*HLOOKUP(AK$396,$J$393:$R$394,2)</f>
        <v>0</v>
      </c>
      <c r="AL429" s="752" cm="1">
        <f t="array" ref="AL429">INDEX($H429:$K429,0,MATCH(AL$397,$H$397:$K$397,0))*HLOOKUP(AL$396,$J$393:$R$394,2)</f>
        <v>0</v>
      </c>
      <c r="AM429" s="752" cm="1">
        <f t="array" ref="AM429">INDEX($H429:$K429,0,MATCH(AM$397,$H$397:$K$397,0))*HLOOKUP(AM$396,$J$393:$R$394,2)</f>
        <v>0</v>
      </c>
      <c r="AN429" s="752" cm="1">
        <f t="array" ref="AN429">INDEX($H429:$K429,0,MATCH(AN$397,$H$397:$K$397,0))*HLOOKUP(AN$396,$J$393:$R$394,2)</f>
        <v>100</v>
      </c>
      <c r="AO429" s="752" cm="1">
        <f t="array" ref="AO429">INDEX($H429:$K429,0,MATCH(AO$397,$H$397:$K$397,0))*HLOOKUP(AO$396,$J$393:$R$394,2)</f>
        <v>0</v>
      </c>
      <c r="AP429" s="752" cm="1">
        <f t="array" ref="AP429">INDEX($H429:$K429,0,MATCH(AP$397,$H$397:$K$397,0))*HLOOKUP(AP$396,$J$393:$R$394,2)</f>
        <v>0</v>
      </c>
      <c r="AQ429" s="752" cm="1">
        <f t="array" ref="AQ429">INDEX($H429:$K429,0,MATCH(AQ$397,$H$397:$K$397,0))*HLOOKUP(AQ$396,$J$393:$R$394,2)</f>
        <v>0</v>
      </c>
      <c r="AR429" s="752" cm="1">
        <f t="array" ref="AR429">INDEX($H429:$K429,0,MATCH(AR$397,$H$397:$K$397,0))*HLOOKUP(AR$396,$J$393:$R$394,2)</f>
        <v>100</v>
      </c>
      <c r="AS429" s="752" cm="1">
        <f t="array" ref="AS429">INDEX($H429:$K429,0,MATCH(AS$397,$H$397:$K$397,0))*HLOOKUP(AS$396,$J$393:$R$394,2)</f>
        <v>0</v>
      </c>
      <c r="AT429" s="752" cm="1">
        <f t="array" ref="AT429">INDEX($H429:$K429,0,MATCH(AT$397,$H$397:$K$397,0))*HLOOKUP(AT$396,$J$393:$R$394,2)</f>
        <v>0</v>
      </c>
      <c r="AU429" s="752"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2" cm="1">
        <f t="array" ref="L430">INDEX($H430:$K430,0,MATCH(L$397,$H$397:$K$397,0))*HLOOKUP(L$396,$J$393:$R$394,2)</f>
        <v>100</v>
      </c>
      <c r="M430" s="752" cm="1">
        <f t="array" ref="M430">INDEX($H430:$K430,0,MATCH(M$397,$H$397:$K$397,0))*HLOOKUP(M$396,$J$393:$R$394,2)</f>
        <v>100</v>
      </c>
      <c r="N430" s="752" cm="1">
        <f t="array" ref="N430">INDEX($H430:$K430,0,MATCH(N$397,$H$397:$K$397,0))*HLOOKUP(N$396,$J$393:$R$394,2)</f>
        <v>40</v>
      </c>
      <c r="O430" s="752" cm="1">
        <f t="array" ref="O430">INDEX($H430:$K430,0,MATCH(O$397,$H$397:$K$397,0))*HLOOKUP(O$396,$J$393:$R$394,2)</f>
        <v>0</v>
      </c>
      <c r="P430" s="752" cm="1">
        <f t="array" ref="P430">INDEX($H430:$K430,0,MATCH(P$397,$H$397:$K$397,0))*HLOOKUP(P$396,$J$393:$R$394,2)</f>
        <v>100</v>
      </c>
      <c r="Q430" s="752" cm="1">
        <f t="array" ref="Q430">INDEX($H430:$K430,0,MATCH(Q$397,$H$397:$K$397,0))*HLOOKUP(Q$396,$J$393:$R$394,2)</f>
        <v>100</v>
      </c>
      <c r="R430" s="752" cm="1">
        <f t="array" ref="R430">INDEX($H430:$K430,0,MATCH(R$397,$H$397:$K$397,0))*HLOOKUP(R$396,$J$393:$R$394,2)</f>
        <v>40</v>
      </c>
      <c r="S430" s="752" cm="1">
        <f t="array" ref="S430">INDEX($H430:$K430,0,MATCH(S$397,$H$397:$K$397,0))*HLOOKUP(S$396,$J$393:$R$394,2)</f>
        <v>0</v>
      </c>
      <c r="T430" s="752" cm="1">
        <f t="array" ref="T430">INDEX($H430:$K430,0,MATCH(T$397,$H$397:$K$397,0))*HLOOKUP(T$396,$J$393:$R$394,2)</f>
        <v>100</v>
      </c>
      <c r="U430" s="752" cm="1">
        <f t="array" ref="U430">INDEX($H430:$K430,0,MATCH(U$397,$H$397:$K$397,0))*HLOOKUP(U$396,$J$393:$R$394,2)</f>
        <v>100</v>
      </c>
      <c r="V430" s="752" cm="1">
        <f t="array" ref="V430">INDEX($H430:$K430,0,MATCH(V$397,$H$397:$K$397,0))*HLOOKUP(V$396,$J$393:$R$394,2)</f>
        <v>40</v>
      </c>
      <c r="W430" s="752" cm="1">
        <f t="array" ref="W430">INDEX($H430:$K430,0,MATCH(W$397,$H$397:$K$397,0))*HLOOKUP(W$396,$J$393:$R$394,2)</f>
        <v>0</v>
      </c>
      <c r="X430" s="752" cm="1">
        <f t="array" ref="X430">INDEX($H430:$K430,0,MATCH(X$397,$H$397:$K$397,0))*HLOOKUP(X$396,$J$393:$R$394,2)</f>
        <v>100</v>
      </c>
      <c r="Y430" s="752" cm="1">
        <f t="array" ref="Y430">INDEX($H430:$K430,0,MATCH(Y$397,$H$397:$K$397,0))*HLOOKUP(Y$396,$J$393:$R$394,2)</f>
        <v>100</v>
      </c>
      <c r="Z430" s="752" cm="1">
        <f t="array" ref="Z430">INDEX($H430:$K430,0,MATCH(Z$397,$H$397:$K$397,0))*HLOOKUP(Z$396,$J$393:$R$394,2)</f>
        <v>40</v>
      </c>
      <c r="AA430" s="752" cm="1">
        <f t="array" ref="AA430">INDEX($H430:$K430,0,MATCH(AA$397,$H$397:$K$397,0))*HLOOKUP(AA$396,$J$393:$R$394,2)</f>
        <v>0</v>
      </c>
      <c r="AB430" s="752" cm="1">
        <f t="array" ref="AB430">INDEX($H430:$K430,0,MATCH(AB$397,$H$397:$K$397,0))*HLOOKUP(AB$396,$J$393:$R$394,2)</f>
        <v>100</v>
      </c>
      <c r="AC430" s="752" cm="1">
        <f t="array" ref="AC430">INDEX($H430:$K430,0,MATCH(AC$397,$H$397:$K$397,0))*HLOOKUP(AC$396,$J$393:$R$394,2)</f>
        <v>100</v>
      </c>
      <c r="AD430" s="752" cm="1">
        <f t="array" ref="AD430">INDEX($H430:$K430,0,MATCH(AD$397,$H$397:$K$397,0))*HLOOKUP(AD$396,$J$393:$R$394,2)</f>
        <v>40</v>
      </c>
      <c r="AE430" s="752" cm="1">
        <f t="array" ref="AE430">INDEX($H430:$K430,0,MATCH(AE$397,$H$397:$K$397,0))*HLOOKUP(AE$396,$J$393:$R$394,2)</f>
        <v>0</v>
      </c>
      <c r="AF430" s="752" cm="1">
        <f t="array" ref="AF430">INDEX($H430:$K430,0,MATCH(AF$397,$H$397:$K$397,0))*HLOOKUP(AF$396,$J$393:$R$394,2)</f>
        <v>100</v>
      </c>
      <c r="AG430" s="752" cm="1">
        <f t="array" ref="AG430">INDEX($H430:$K430,0,MATCH(AG$397,$H$397:$K$397,0))*HLOOKUP(AG$396,$J$393:$R$394,2)</f>
        <v>100</v>
      </c>
      <c r="AH430" s="752" cm="1">
        <f t="array" ref="AH430">INDEX($H430:$K430,0,MATCH(AH$397,$H$397:$K$397,0))*HLOOKUP(AH$396,$J$393:$R$394,2)</f>
        <v>40</v>
      </c>
      <c r="AI430" s="752" cm="1">
        <f t="array" ref="AI430">INDEX($H430:$K430,0,MATCH(AI$397,$H$397:$K$397,0))*HLOOKUP(AI$396,$J$393:$R$394,2)</f>
        <v>0</v>
      </c>
      <c r="AJ430" s="752" cm="1">
        <f t="array" ref="AJ430">INDEX($H430:$K430,0,MATCH(AJ$397,$H$397:$K$397,0))*HLOOKUP(AJ$396,$J$393:$R$394,2)</f>
        <v>100</v>
      </c>
      <c r="AK430" s="752" cm="1">
        <f t="array" ref="AK430">INDEX($H430:$K430,0,MATCH(AK$397,$H$397:$K$397,0))*HLOOKUP(AK$396,$J$393:$R$394,2)</f>
        <v>100</v>
      </c>
      <c r="AL430" s="752" cm="1">
        <f t="array" ref="AL430">INDEX($H430:$K430,0,MATCH(AL$397,$H$397:$K$397,0))*HLOOKUP(AL$396,$J$393:$R$394,2)</f>
        <v>40</v>
      </c>
      <c r="AM430" s="752" cm="1">
        <f t="array" ref="AM430">INDEX($H430:$K430,0,MATCH(AM$397,$H$397:$K$397,0))*HLOOKUP(AM$396,$J$393:$R$394,2)</f>
        <v>0</v>
      </c>
      <c r="AN430" s="752" cm="1">
        <f t="array" ref="AN430">INDEX($H430:$K430,0,MATCH(AN$397,$H$397:$K$397,0))*HLOOKUP(AN$396,$J$393:$R$394,2)</f>
        <v>100</v>
      </c>
      <c r="AO430" s="752" cm="1">
        <f t="array" ref="AO430">INDEX($H430:$K430,0,MATCH(AO$397,$H$397:$K$397,0))*HLOOKUP(AO$396,$J$393:$R$394,2)</f>
        <v>100</v>
      </c>
      <c r="AP430" s="752" cm="1">
        <f t="array" ref="AP430">INDEX($H430:$K430,0,MATCH(AP$397,$H$397:$K$397,0))*HLOOKUP(AP$396,$J$393:$R$394,2)</f>
        <v>40</v>
      </c>
      <c r="AQ430" s="752" cm="1">
        <f t="array" ref="AQ430">INDEX($H430:$K430,0,MATCH(AQ$397,$H$397:$K$397,0))*HLOOKUP(AQ$396,$J$393:$R$394,2)</f>
        <v>0</v>
      </c>
      <c r="AR430" s="752" cm="1">
        <f t="array" ref="AR430">INDEX($H430:$K430,0,MATCH(AR$397,$H$397:$K$397,0))*HLOOKUP(AR$396,$J$393:$R$394,2)</f>
        <v>100</v>
      </c>
      <c r="AS430" s="752" cm="1">
        <f t="array" ref="AS430">INDEX($H430:$K430,0,MATCH(AS$397,$H$397:$K$397,0))*HLOOKUP(AS$396,$J$393:$R$394,2)</f>
        <v>100</v>
      </c>
      <c r="AT430" s="752" cm="1">
        <f t="array" ref="AT430">INDEX($H430:$K430,0,MATCH(AT$397,$H$397:$K$397,0))*HLOOKUP(AT$396,$J$393:$R$394,2)</f>
        <v>40</v>
      </c>
      <c r="AU430" s="752"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2" cm="1">
        <f t="array" ref="L431">INDEX($H431:$K431,0,MATCH(L$397,$H$397:$K$397,0))*HLOOKUP(L$396,$J$393:$R$394,2)</f>
        <v>100</v>
      </c>
      <c r="M431" s="752" cm="1">
        <f t="array" ref="M431">INDEX($H431:$K431,0,MATCH(M$397,$H$397:$K$397,0))*HLOOKUP(M$396,$J$393:$R$394,2)</f>
        <v>120</v>
      </c>
      <c r="N431" s="752" cm="1">
        <f t="array" ref="N431">INDEX($H431:$K431,0,MATCH(N$397,$H$397:$K$397,0))*HLOOKUP(N$396,$J$393:$R$394,2)</f>
        <v>100</v>
      </c>
      <c r="O431" s="752" cm="1">
        <f t="array" ref="O431">INDEX($H431:$K431,0,MATCH(O$397,$H$397:$K$397,0))*HLOOKUP(O$396,$J$393:$R$394,2)</f>
        <v>0</v>
      </c>
      <c r="P431" s="752" cm="1">
        <f t="array" ref="P431">INDEX($H431:$K431,0,MATCH(P$397,$H$397:$K$397,0))*HLOOKUP(P$396,$J$393:$R$394,2)</f>
        <v>100</v>
      </c>
      <c r="Q431" s="752" cm="1">
        <f t="array" ref="Q431">INDEX($H431:$K431,0,MATCH(Q$397,$H$397:$K$397,0))*HLOOKUP(Q$396,$J$393:$R$394,2)</f>
        <v>120</v>
      </c>
      <c r="R431" s="752" cm="1">
        <f t="array" ref="R431">INDEX($H431:$K431,0,MATCH(R$397,$H$397:$K$397,0))*HLOOKUP(R$396,$J$393:$R$394,2)</f>
        <v>100</v>
      </c>
      <c r="S431" s="752" cm="1">
        <f t="array" ref="S431">INDEX($H431:$K431,0,MATCH(S$397,$H$397:$K$397,0))*HLOOKUP(S$396,$J$393:$R$394,2)</f>
        <v>0</v>
      </c>
      <c r="T431" s="752" cm="1">
        <f t="array" ref="T431">INDEX($H431:$K431,0,MATCH(T$397,$H$397:$K$397,0))*HLOOKUP(T$396,$J$393:$R$394,2)</f>
        <v>100</v>
      </c>
      <c r="U431" s="752" cm="1">
        <f t="array" ref="U431">INDEX($H431:$K431,0,MATCH(U$397,$H$397:$K$397,0))*HLOOKUP(U$396,$J$393:$R$394,2)</f>
        <v>120</v>
      </c>
      <c r="V431" s="752" cm="1">
        <f t="array" ref="V431">INDEX($H431:$K431,0,MATCH(V$397,$H$397:$K$397,0))*HLOOKUP(V$396,$J$393:$R$394,2)</f>
        <v>100</v>
      </c>
      <c r="W431" s="752" cm="1">
        <f t="array" ref="W431">INDEX($H431:$K431,0,MATCH(W$397,$H$397:$K$397,0))*HLOOKUP(W$396,$J$393:$R$394,2)</f>
        <v>0</v>
      </c>
      <c r="X431" s="752" cm="1">
        <f t="array" ref="X431">INDEX($H431:$K431,0,MATCH(X$397,$H$397:$K$397,0))*HLOOKUP(X$396,$J$393:$R$394,2)</f>
        <v>100</v>
      </c>
      <c r="Y431" s="752" cm="1">
        <f t="array" ref="Y431">INDEX($H431:$K431,0,MATCH(Y$397,$H$397:$K$397,0))*HLOOKUP(Y$396,$J$393:$R$394,2)</f>
        <v>120</v>
      </c>
      <c r="Z431" s="752" cm="1">
        <f t="array" ref="Z431">INDEX($H431:$K431,0,MATCH(Z$397,$H$397:$K$397,0))*HLOOKUP(Z$396,$J$393:$R$394,2)</f>
        <v>100</v>
      </c>
      <c r="AA431" s="752" cm="1">
        <f t="array" ref="AA431">INDEX($H431:$K431,0,MATCH(AA$397,$H$397:$K$397,0))*HLOOKUP(AA$396,$J$393:$R$394,2)</f>
        <v>0</v>
      </c>
      <c r="AB431" s="752" cm="1">
        <f t="array" ref="AB431">INDEX($H431:$K431,0,MATCH(AB$397,$H$397:$K$397,0))*HLOOKUP(AB$396,$J$393:$R$394,2)</f>
        <v>100</v>
      </c>
      <c r="AC431" s="752" cm="1">
        <f t="array" ref="AC431">INDEX($H431:$K431,0,MATCH(AC$397,$H$397:$K$397,0))*HLOOKUP(AC$396,$J$393:$R$394,2)</f>
        <v>120</v>
      </c>
      <c r="AD431" s="752" cm="1">
        <f t="array" ref="AD431">INDEX($H431:$K431,0,MATCH(AD$397,$H$397:$K$397,0))*HLOOKUP(AD$396,$J$393:$R$394,2)</f>
        <v>100</v>
      </c>
      <c r="AE431" s="752" cm="1">
        <f t="array" ref="AE431">INDEX($H431:$K431,0,MATCH(AE$397,$H$397:$K$397,0))*HLOOKUP(AE$396,$J$393:$R$394,2)</f>
        <v>0</v>
      </c>
      <c r="AF431" s="752" cm="1">
        <f t="array" ref="AF431">INDEX($H431:$K431,0,MATCH(AF$397,$H$397:$K$397,0))*HLOOKUP(AF$396,$J$393:$R$394,2)</f>
        <v>100</v>
      </c>
      <c r="AG431" s="752" cm="1">
        <f t="array" ref="AG431">INDEX($H431:$K431,0,MATCH(AG$397,$H$397:$K$397,0))*HLOOKUP(AG$396,$J$393:$R$394,2)</f>
        <v>120</v>
      </c>
      <c r="AH431" s="752" cm="1">
        <f t="array" ref="AH431">INDEX($H431:$K431,0,MATCH(AH$397,$H$397:$K$397,0))*HLOOKUP(AH$396,$J$393:$R$394,2)</f>
        <v>100</v>
      </c>
      <c r="AI431" s="752" cm="1">
        <f t="array" ref="AI431">INDEX($H431:$K431,0,MATCH(AI$397,$H$397:$K$397,0))*HLOOKUP(AI$396,$J$393:$R$394,2)</f>
        <v>0</v>
      </c>
      <c r="AJ431" s="752" cm="1">
        <f t="array" ref="AJ431">INDEX($H431:$K431,0,MATCH(AJ$397,$H$397:$K$397,0))*HLOOKUP(AJ$396,$J$393:$R$394,2)</f>
        <v>100</v>
      </c>
      <c r="AK431" s="752" cm="1">
        <f t="array" ref="AK431">INDEX($H431:$K431,0,MATCH(AK$397,$H$397:$K$397,0))*HLOOKUP(AK$396,$J$393:$R$394,2)</f>
        <v>120</v>
      </c>
      <c r="AL431" s="752" cm="1">
        <f t="array" ref="AL431">INDEX($H431:$K431,0,MATCH(AL$397,$H$397:$K$397,0))*HLOOKUP(AL$396,$J$393:$R$394,2)</f>
        <v>100</v>
      </c>
      <c r="AM431" s="752" cm="1">
        <f t="array" ref="AM431">INDEX($H431:$K431,0,MATCH(AM$397,$H$397:$K$397,0))*HLOOKUP(AM$396,$J$393:$R$394,2)</f>
        <v>0</v>
      </c>
      <c r="AN431" s="752" cm="1">
        <f t="array" ref="AN431">INDEX($H431:$K431,0,MATCH(AN$397,$H$397:$K$397,0))*HLOOKUP(AN$396,$J$393:$R$394,2)</f>
        <v>100</v>
      </c>
      <c r="AO431" s="752" cm="1">
        <f t="array" ref="AO431">INDEX($H431:$K431,0,MATCH(AO$397,$H$397:$K$397,0))*HLOOKUP(AO$396,$J$393:$R$394,2)</f>
        <v>120</v>
      </c>
      <c r="AP431" s="752" cm="1">
        <f t="array" ref="AP431">INDEX($H431:$K431,0,MATCH(AP$397,$H$397:$K$397,0))*HLOOKUP(AP$396,$J$393:$R$394,2)</f>
        <v>100</v>
      </c>
      <c r="AQ431" s="752" cm="1">
        <f t="array" ref="AQ431">INDEX($H431:$K431,0,MATCH(AQ$397,$H$397:$K$397,0))*HLOOKUP(AQ$396,$J$393:$R$394,2)</f>
        <v>0</v>
      </c>
      <c r="AR431" s="752" cm="1">
        <f t="array" ref="AR431">INDEX($H431:$K431,0,MATCH(AR$397,$H$397:$K$397,0))*HLOOKUP(AR$396,$J$393:$R$394,2)</f>
        <v>100</v>
      </c>
      <c r="AS431" s="752" cm="1">
        <f t="array" ref="AS431">INDEX($H431:$K431,0,MATCH(AS$397,$H$397:$K$397,0))*HLOOKUP(AS$396,$J$393:$R$394,2)</f>
        <v>120</v>
      </c>
      <c r="AT431" s="752" cm="1">
        <f t="array" ref="AT431">INDEX($H431:$K431,0,MATCH(AT$397,$H$397:$K$397,0))*HLOOKUP(AT$396,$J$393:$R$394,2)</f>
        <v>100</v>
      </c>
      <c r="AU431" s="752"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2" cm="1">
        <f t="array" ref="L432">INDEX($H432:$K432,0,MATCH(L$397,$H$397:$K$397,0))*HLOOKUP(L$396,$J$393:$R$394,2)</f>
        <v>0</v>
      </c>
      <c r="M432" s="752" cm="1">
        <f t="array" ref="M432">INDEX($H432:$K432,0,MATCH(M$397,$H$397:$K$397,0))*HLOOKUP(M$396,$J$393:$R$394,2)</f>
        <v>0</v>
      </c>
      <c r="N432" s="752" cm="1">
        <f t="array" ref="N432">INDEX($H432:$K432,0,MATCH(N$397,$H$397:$K$397,0))*HLOOKUP(N$396,$J$393:$R$394,2)</f>
        <v>0</v>
      </c>
      <c r="O432" s="752" cm="1">
        <f t="array" ref="O432">INDEX($H432:$K432,0,MATCH(O$397,$H$397:$K$397,0))*HLOOKUP(O$396,$J$393:$R$394,2)</f>
        <v>0</v>
      </c>
      <c r="P432" s="752" cm="1">
        <f t="array" ref="P432">INDEX($H432:$K432,0,MATCH(P$397,$H$397:$K$397,0))*HLOOKUP(P$396,$J$393:$R$394,2)</f>
        <v>0</v>
      </c>
      <c r="Q432" s="752" cm="1">
        <f t="array" ref="Q432">INDEX($H432:$K432,0,MATCH(Q$397,$H$397:$K$397,0))*HLOOKUP(Q$396,$J$393:$R$394,2)</f>
        <v>0</v>
      </c>
      <c r="R432" s="752" cm="1">
        <f t="array" ref="R432">INDEX($H432:$K432,0,MATCH(R$397,$H$397:$K$397,0))*HLOOKUP(R$396,$J$393:$R$394,2)</f>
        <v>0</v>
      </c>
      <c r="S432" s="752" cm="1">
        <f t="array" ref="S432">INDEX($H432:$K432,0,MATCH(S$397,$H$397:$K$397,0))*HLOOKUP(S$396,$J$393:$R$394,2)</f>
        <v>0</v>
      </c>
      <c r="T432" s="752" cm="1">
        <f t="array" ref="T432">INDEX($H432:$K432,0,MATCH(T$397,$H$397:$K$397,0))*HLOOKUP(T$396,$J$393:$R$394,2)</f>
        <v>0</v>
      </c>
      <c r="U432" s="752" cm="1">
        <f t="array" ref="U432">INDEX($H432:$K432,0,MATCH(U$397,$H$397:$K$397,0))*HLOOKUP(U$396,$J$393:$R$394,2)</f>
        <v>0</v>
      </c>
      <c r="V432" s="752" cm="1">
        <f t="array" ref="V432">INDEX($H432:$K432,0,MATCH(V$397,$H$397:$K$397,0))*HLOOKUP(V$396,$J$393:$R$394,2)</f>
        <v>0</v>
      </c>
      <c r="W432" s="752" cm="1">
        <f t="array" ref="W432">INDEX($H432:$K432,0,MATCH(W$397,$H$397:$K$397,0))*HLOOKUP(W$396,$J$393:$R$394,2)</f>
        <v>0</v>
      </c>
      <c r="X432" s="752" cm="1">
        <f t="array" ref="X432">INDEX($H432:$K432,0,MATCH(X$397,$H$397:$K$397,0))*HLOOKUP(X$396,$J$393:$R$394,2)</f>
        <v>0</v>
      </c>
      <c r="Y432" s="752" cm="1">
        <f t="array" ref="Y432">INDEX($H432:$K432,0,MATCH(Y$397,$H$397:$K$397,0))*HLOOKUP(Y$396,$J$393:$R$394,2)</f>
        <v>0</v>
      </c>
      <c r="Z432" s="752" cm="1">
        <f t="array" ref="Z432">INDEX($H432:$K432,0,MATCH(Z$397,$H$397:$K$397,0))*HLOOKUP(Z$396,$J$393:$R$394,2)</f>
        <v>0</v>
      </c>
      <c r="AA432" s="752" cm="1">
        <f t="array" ref="AA432">INDEX($H432:$K432,0,MATCH(AA$397,$H$397:$K$397,0))*HLOOKUP(AA$396,$J$393:$R$394,2)</f>
        <v>0</v>
      </c>
      <c r="AB432" s="752" cm="1">
        <f t="array" ref="AB432">INDEX($H432:$K432,0,MATCH(AB$397,$H$397:$K$397,0))*HLOOKUP(AB$396,$J$393:$R$394,2)</f>
        <v>0</v>
      </c>
      <c r="AC432" s="752" cm="1">
        <f t="array" ref="AC432">INDEX($H432:$K432,0,MATCH(AC$397,$H$397:$K$397,0))*HLOOKUP(AC$396,$J$393:$R$394,2)</f>
        <v>0</v>
      </c>
      <c r="AD432" s="752" cm="1">
        <f t="array" ref="AD432">INDEX($H432:$K432,0,MATCH(AD$397,$H$397:$K$397,0))*HLOOKUP(AD$396,$J$393:$R$394,2)</f>
        <v>0</v>
      </c>
      <c r="AE432" s="752" cm="1">
        <f t="array" ref="AE432">INDEX($H432:$K432,0,MATCH(AE$397,$H$397:$K$397,0))*HLOOKUP(AE$396,$J$393:$R$394,2)</f>
        <v>0</v>
      </c>
      <c r="AF432" s="752" cm="1">
        <f t="array" ref="AF432">INDEX($H432:$K432,0,MATCH(AF$397,$H$397:$K$397,0))*HLOOKUP(AF$396,$J$393:$R$394,2)</f>
        <v>0</v>
      </c>
      <c r="AG432" s="752" cm="1">
        <f t="array" ref="AG432">INDEX($H432:$K432,0,MATCH(AG$397,$H$397:$K$397,0))*HLOOKUP(AG$396,$J$393:$R$394,2)</f>
        <v>0</v>
      </c>
      <c r="AH432" s="752" cm="1">
        <f t="array" ref="AH432">INDEX($H432:$K432,0,MATCH(AH$397,$H$397:$K$397,0))*HLOOKUP(AH$396,$J$393:$R$394,2)</f>
        <v>0</v>
      </c>
      <c r="AI432" s="752" cm="1">
        <f t="array" ref="AI432">INDEX($H432:$K432,0,MATCH(AI$397,$H$397:$K$397,0))*HLOOKUP(AI$396,$J$393:$R$394,2)</f>
        <v>0</v>
      </c>
      <c r="AJ432" s="752" cm="1">
        <f t="array" ref="AJ432">INDEX($H432:$K432,0,MATCH(AJ$397,$H$397:$K$397,0))*HLOOKUP(AJ$396,$J$393:$R$394,2)</f>
        <v>0</v>
      </c>
      <c r="AK432" s="752" cm="1">
        <f t="array" ref="AK432">INDEX($H432:$K432,0,MATCH(AK$397,$H$397:$K$397,0))*HLOOKUP(AK$396,$J$393:$R$394,2)</f>
        <v>0</v>
      </c>
      <c r="AL432" s="752" cm="1">
        <f t="array" ref="AL432">INDEX($H432:$K432,0,MATCH(AL$397,$H$397:$K$397,0))*HLOOKUP(AL$396,$J$393:$R$394,2)</f>
        <v>0</v>
      </c>
      <c r="AM432" s="752" cm="1">
        <f t="array" ref="AM432">INDEX($H432:$K432,0,MATCH(AM$397,$H$397:$K$397,0))*HLOOKUP(AM$396,$J$393:$R$394,2)</f>
        <v>0</v>
      </c>
      <c r="AN432" s="752" cm="1">
        <f t="array" ref="AN432">INDEX($H432:$K432,0,MATCH(AN$397,$H$397:$K$397,0))*HLOOKUP(AN$396,$J$393:$R$394,2)</f>
        <v>0</v>
      </c>
      <c r="AO432" s="752" cm="1">
        <f t="array" ref="AO432">INDEX($H432:$K432,0,MATCH(AO$397,$H$397:$K$397,0))*HLOOKUP(AO$396,$J$393:$R$394,2)</f>
        <v>0</v>
      </c>
      <c r="AP432" s="752" cm="1">
        <f t="array" ref="AP432">INDEX($H432:$K432,0,MATCH(AP$397,$H$397:$K$397,0))*HLOOKUP(AP$396,$J$393:$R$394,2)</f>
        <v>0</v>
      </c>
      <c r="AQ432" s="752" cm="1">
        <f t="array" ref="AQ432">INDEX($H432:$K432,0,MATCH(AQ$397,$H$397:$K$397,0))*HLOOKUP(AQ$396,$J$393:$R$394,2)</f>
        <v>0</v>
      </c>
      <c r="AR432" s="752" cm="1">
        <f t="array" ref="AR432">INDEX($H432:$K432,0,MATCH(AR$397,$H$397:$K$397,0))*HLOOKUP(AR$396,$J$393:$R$394,2)</f>
        <v>0</v>
      </c>
      <c r="AS432" s="752" cm="1">
        <f t="array" ref="AS432">INDEX($H432:$K432,0,MATCH(AS$397,$H$397:$K$397,0))*HLOOKUP(AS$396,$J$393:$R$394,2)</f>
        <v>0</v>
      </c>
      <c r="AT432" s="752" cm="1">
        <f t="array" ref="AT432">INDEX($H432:$K432,0,MATCH(AT$397,$H$397:$K$397,0))*HLOOKUP(AT$396,$J$393:$R$394,2)</f>
        <v>0</v>
      </c>
      <c r="AU432" s="752"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2" cm="1">
        <f t="array" ref="L433">INDEX($H433:$K433,0,MATCH(L$397,$H$397:$K$397,0))*HLOOKUP(L$396,$J$393:$R$394,2)</f>
        <v>0</v>
      </c>
      <c r="M433" s="752" cm="1">
        <f t="array" ref="M433">INDEX($H433:$K433,0,MATCH(M$397,$H$397:$K$397,0))*HLOOKUP(M$396,$J$393:$R$394,2)</f>
        <v>0</v>
      </c>
      <c r="N433" s="752" cm="1">
        <f t="array" ref="N433">INDEX($H433:$K433,0,MATCH(N$397,$H$397:$K$397,0))*HLOOKUP(N$396,$J$393:$R$394,2)</f>
        <v>0</v>
      </c>
      <c r="O433" s="752" cm="1">
        <f t="array" ref="O433">INDEX($H433:$K433,0,MATCH(O$397,$H$397:$K$397,0))*HLOOKUP(O$396,$J$393:$R$394,2)</f>
        <v>0</v>
      </c>
      <c r="P433" s="752" cm="1">
        <f t="array" ref="P433">INDEX($H433:$K433,0,MATCH(P$397,$H$397:$K$397,0))*HLOOKUP(P$396,$J$393:$R$394,2)</f>
        <v>0</v>
      </c>
      <c r="Q433" s="752" cm="1">
        <f t="array" ref="Q433">INDEX($H433:$K433,0,MATCH(Q$397,$H$397:$K$397,0))*HLOOKUP(Q$396,$J$393:$R$394,2)</f>
        <v>0</v>
      </c>
      <c r="R433" s="752" cm="1">
        <f t="array" ref="R433">INDEX($H433:$K433,0,MATCH(R$397,$H$397:$K$397,0))*HLOOKUP(R$396,$J$393:$R$394,2)</f>
        <v>0</v>
      </c>
      <c r="S433" s="752" cm="1">
        <f t="array" ref="S433">INDEX($H433:$K433,0,MATCH(S$397,$H$397:$K$397,0))*HLOOKUP(S$396,$J$393:$R$394,2)</f>
        <v>0</v>
      </c>
      <c r="T433" s="752" cm="1">
        <f t="array" ref="T433">INDEX($H433:$K433,0,MATCH(T$397,$H$397:$K$397,0))*HLOOKUP(T$396,$J$393:$R$394,2)</f>
        <v>0</v>
      </c>
      <c r="U433" s="752" cm="1">
        <f t="array" ref="U433">INDEX($H433:$K433,0,MATCH(U$397,$H$397:$K$397,0))*HLOOKUP(U$396,$J$393:$R$394,2)</f>
        <v>0</v>
      </c>
      <c r="V433" s="752" cm="1">
        <f t="array" ref="V433">INDEX($H433:$K433,0,MATCH(V$397,$H$397:$K$397,0))*HLOOKUP(V$396,$J$393:$R$394,2)</f>
        <v>0</v>
      </c>
      <c r="W433" s="752" cm="1">
        <f t="array" ref="W433">INDEX($H433:$K433,0,MATCH(W$397,$H$397:$K$397,0))*HLOOKUP(W$396,$J$393:$R$394,2)</f>
        <v>0</v>
      </c>
      <c r="X433" s="752" cm="1">
        <f t="array" ref="X433">INDEX($H433:$K433,0,MATCH(X$397,$H$397:$K$397,0))*HLOOKUP(X$396,$J$393:$R$394,2)</f>
        <v>0</v>
      </c>
      <c r="Y433" s="752" cm="1">
        <f t="array" ref="Y433">INDEX($H433:$K433,0,MATCH(Y$397,$H$397:$K$397,0))*HLOOKUP(Y$396,$J$393:$R$394,2)</f>
        <v>0</v>
      </c>
      <c r="Z433" s="752" cm="1">
        <f t="array" ref="Z433">INDEX($H433:$K433,0,MATCH(Z$397,$H$397:$K$397,0))*HLOOKUP(Z$396,$J$393:$R$394,2)</f>
        <v>0</v>
      </c>
      <c r="AA433" s="752" cm="1">
        <f t="array" ref="AA433">INDEX($H433:$K433,0,MATCH(AA$397,$H$397:$K$397,0))*HLOOKUP(AA$396,$J$393:$R$394,2)</f>
        <v>0</v>
      </c>
      <c r="AB433" s="752" cm="1">
        <f t="array" ref="AB433">INDEX($H433:$K433,0,MATCH(AB$397,$H$397:$K$397,0))*HLOOKUP(AB$396,$J$393:$R$394,2)</f>
        <v>0</v>
      </c>
      <c r="AC433" s="752" cm="1">
        <f t="array" ref="AC433">INDEX($H433:$K433,0,MATCH(AC$397,$H$397:$K$397,0))*HLOOKUP(AC$396,$J$393:$R$394,2)</f>
        <v>0</v>
      </c>
      <c r="AD433" s="752" cm="1">
        <f t="array" ref="AD433">INDEX($H433:$K433,0,MATCH(AD$397,$H$397:$K$397,0))*HLOOKUP(AD$396,$J$393:$R$394,2)</f>
        <v>0</v>
      </c>
      <c r="AE433" s="752" cm="1">
        <f t="array" ref="AE433">INDEX($H433:$K433,0,MATCH(AE$397,$H$397:$K$397,0))*HLOOKUP(AE$396,$J$393:$R$394,2)</f>
        <v>0</v>
      </c>
      <c r="AF433" s="752" cm="1">
        <f t="array" ref="AF433">INDEX($H433:$K433,0,MATCH(AF$397,$H$397:$K$397,0))*HLOOKUP(AF$396,$J$393:$R$394,2)</f>
        <v>0</v>
      </c>
      <c r="AG433" s="752" cm="1">
        <f t="array" ref="AG433">INDEX($H433:$K433,0,MATCH(AG$397,$H$397:$K$397,0))*HLOOKUP(AG$396,$J$393:$R$394,2)</f>
        <v>0</v>
      </c>
      <c r="AH433" s="752" cm="1">
        <f t="array" ref="AH433">INDEX($H433:$K433,0,MATCH(AH$397,$H$397:$K$397,0))*HLOOKUP(AH$396,$J$393:$R$394,2)</f>
        <v>0</v>
      </c>
      <c r="AI433" s="752" cm="1">
        <f t="array" ref="AI433">INDEX($H433:$K433,0,MATCH(AI$397,$H$397:$K$397,0))*HLOOKUP(AI$396,$J$393:$R$394,2)</f>
        <v>0</v>
      </c>
      <c r="AJ433" s="752" cm="1">
        <f t="array" ref="AJ433">INDEX($H433:$K433,0,MATCH(AJ$397,$H$397:$K$397,0))*HLOOKUP(AJ$396,$J$393:$R$394,2)</f>
        <v>0</v>
      </c>
      <c r="AK433" s="752" cm="1">
        <f t="array" ref="AK433">INDEX($H433:$K433,0,MATCH(AK$397,$H$397:$K$397,0))*HLOOKUP(AK$396,$J$393:$R$394,2)</f>
        <v>0</v>
      </c>
      <c r="AL433" s="752" cm="1">
        <f t="array" ref="AL433">INDEX($H433:$K433,0,MATCH(AL$397,$H$397:$K$397,0))*HLOOKUP(AL$396,$J$393:$R$394,2)</f>
        <v>0</v>
      </c>
      <c r="AM433" s="752" cm="1">
        <f t="array" ref="AM433">INDEX($H433:$K433,0,MATCH(AM$397,$H$397:$K$397,0))*HLOOKUP(AM$396,$J$393:$R$394,2)</f>
        <v>0</v>
      </c>
      <c r="AN433" s="752" cm="1">
        <f t="array" ref="AN433">INDEX($H433:$K433,0,MATCH(AN$397,$H$397:$K$397,0))*HLOOKUP(AN$396,$J$393:$R$394,2)</f>
        <v>0</v>
      </c>
      <c r="AO433" s="752" cm="1">
        <f t="array" ref="AO433">INDEX($H433:$K433,0,MATCH(AO$397,$H$397:$K$397,0))*HLOOKUP(AO$396,$J$393:$R$394,2)</f>
        <v>0</v>
      </c>
      <c r="AP433" s="752" cm="1">
        <f t="array" ref="AP433">INDEX($H433:$K433,0,MATCH(AP$397,$H$397:$K$397,0))*HLOOKUP(AP$396,$J$393:$R$394,2)</f>
        <v>0</v>
      </c>
      <c r="AQ433" s="752" cm="1">
        <f t="array" ref="AQ433">INDEX($H433:$K433,0,MATCH(AQ$397,$H$397:$K$397,0))*HLOOKUP(AQ$396,$J$393:$R$394,2)</f>
        <v>0</v>
      </c>
      <c r="AR433" s="752" cm="1">
        <f t="array" ref="AR433">INDEX($H433:$K433,0,MATCH(AR$397,$H$397:$K$397,0))*HLOOKUP(AR$396,$J$393:$R$394,2)</f>
        <v>0</v>
      </c>
      <c r="AS433" s="752" cm="1">
        <f t="array" ref="AS433">INDEX($H433:$K433,0,MATCH(AS$397,$H$397:$K$397,0))*HLOOKUP(AS$396,$J$393:$R$394,2)</f>
        <v>0</v>
      </c>
      <c r="AT433" s="752" cm="1">
        <f t="array" ref="AT433">INDEX($H433:$K433,0,MATCH(AT$397,$H$397:$K$397,0))*HLOOKUP(AT$396,$J$393:$R$394,2)</f>
        <v>0</v>
      </c>
      <c r="AU433" s="752"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2" cm="1">
        <f t="array" ref="L434">INDEX($H434:$K434,0,MATCH(L$397,$H$397:$K$397,0))*HLOOKUP(L$396,$J$393:$R$394,2)</f>
        <v>0</v>
      </c>
      <c r="M434" s="752" cm="1">
        <f t="array" ref="M434">INDEX($H434:$K434,0,MATCH(M$397,$H$397:$K$397,0))*HLOOKUP(M$396,$J$393:$R$394,2)</f>
        <v>0</v>
      </c>
      <c r="N434" s="752" cm="1">
        <f t="array" ref="N434">INDEX($H434:$K434,0,MATCH(N$397,$H$397:$K$397,0))*HLOOKUP(N$396,$J$393:$R$394,2)</f>
        <v>0</v>
      </c>
      <c r="O434" s="752" cm="1">
        <f t="array" ref="O434">INDEX($H434:$K434,0,MATCH(O$397,$H$397:$K$397,0))*HLOOKUP(O$396,$J$393:$R$394,2)</f>
        <v>0</v>
      </c>
      <c r="P434" s="752" cm="1">
        <f t="array" ref="P434">INDEX($H434:$K434,0,MATCH(P$397,$H$397:$K$397,0))*HLOOKUP(P$396,$J$393:$R$394,2)</f>
        <v>0</v>
      </c>
      <c r="Q434" s="752" cm="1">
        <f t="array" ref="Q434">INDEX($H434:$K434,0,MATCH(Q$397,$H$397:$K$397,0))*HLOOKUP(Q$396,$J$393:$R$394,2)</f>
        <v>0</v>
      </c>
      <c r="R434" s="752" cm="1">
        <f t="array" ref="R434">INDEX($H434:$K434,0,MATCH(R$397,$H$397:$K$397,0))*HLOOKUP(R$396,$J$393:$R$394,2)</f>
        <v>0</v>
      </c>
      <c r="S434" s="752" cm="1">
        <f t="array" ref="S434">INDEX($H434:$K434,0,MATCH(S$397,$H$397:$K$397,0))*HLOOKUP(S$396,$J$393:$R$394,2)</f>
        <v>0</v>
      </c>
      <c r="T434" s="752" cm="1">
        <f t="array" ref="T434">INDEX($H434:$K434,0,MATCH(T$397,$H$397:$K$397,0))*HLOOKUP(T$396,$J$393:$R$394,2)</f>
        <v>0</v>
      </c>
      <c r="U434" s="752" cm="1">
        <f t="array" ref="U434">INDEX($H434:$K434,0,MATCH(U$397,$H$397:$K$397,0))*HLOOKUP(U$396,$J$393:$R$394,2)</f>
        <v>0</v>
      </c>
      <c r="V434" s="752" cm="1">
        <f t="array" ref="V434">INDEX($H434:$K434,0,MATCH(V$397,$H$397:$K$397,0))*HLOOKUP(V$396,$J$393:$R$394,2)</f>
        <v>0</v>
      </c>
      <c r="W434" s="752" cm="1">
        <f t="array" ref="W434">INDEX($H434:$K434,0,MATCH(W$397,$H$397:$K$397,0))*HLOOKUP(W$396,$J$393:$R$394,2)</f>
        <v>0</v>
      </c>
      <c r="X434" s="752" cm="1">
        <f t="array" ref="X434">INDEX($H434:$K434,0,MATCH(X$397,$H$397:$K$397,0))*HLOOKUP(X$396,$J$393:$R$394,2)</f>
        <v>0</v>
      </c>
      <c r="Y434" s="752" cm="1">
        <f t="array" ref="Y434">INDEX($H434:$K434,0,MATCH(Y$397,$H$397:$K$397,0))*HLOOKUP(Y$396,$J$393:$R$394,2)</f>
        <v>0</v>
      </c>
      <c r="Z434" s="752" cm="1">
        <f t="array" ref="Z434">INDEX($H434:$K434,0,MATCH(Z$397,$H$397:$K$397,0))*HLOOKUP(Z$396,$J$393:$R$394,2)</f>
        <v>0</v>
      </c>
      <c r="AA434" s="752" cm="1">
        <f t="array" ref="AA434">INDEX($H434:$K434,0,MATCH(AA$397,$H$397:$K$397,0))*HLOOKUP(AA$396,$J$393:$R$394,2)</f>
        <v>0</v>
      </c>
      <c r="AB434" s="752" cm="1">
        <f t="array" ref="AB434">INDEX($H434:$K434,0,MATCH(AB$397,$H$397:$K$397,0))*HLOOKUP(AB$396,$J$393:$R$394,2)</f>
        <v>0</v>
      </c>
      <c r="AC434" s="752" cm="1">
        <f t="array" ref="AC434">INDEX($H434:$K434,0,MATCH(AC$397,$H$397:$K$397,0))*HLOOKUP(AC$396,$J$393:$R$394,2)</f>
        <v>0</v>
      </c>
      <c r="AD434" s="752" cm="1">
        <f t="array" ref="AD434">INDEX($H434:$K434,0,MATCH(AD$397,$H$397:$K$397,0))*HLOOKUP(AD$396,$J$393:$R$394,2)</f>
        <v>0</v>
      </c>
      <c r="AE434" s="752" cm="1">
        <f t="array" ref="AE434">INDEX($H434:$K434,0,MATCH(AE$397,$H$397:$K$397,0))*HLOOKUP(AE$396,$J$393:$R$394,2)</f>
        <v>0</v>
      </c>
      <c r="AF434" s="752" cm="1">
        <f t="array" ref="AF434">INDEX($H434:$K434,0,MATCH(AF$397,$H$397:$K$397,0))*HLOOKUP(AF$396,$J$393:$R$394,2)</f>
        <v>0</v>
      </c>
      <c r="AG434" s="752" cm="1">
        <f t="array" ref="AG434">INDEX($H434:$K434,0,MATCH(AG$397,$H$397:$K$397,0))*HLOOKUP(AG$396,$J$393:$R$394,2)</f>
        <v>0</v>
      </c>
      <c r="AH434" s="752" cm="1">
        <f t="array" ref="AH434">INDEX($H434:$K434,0,MATCH(AH$397,$H$397:$K$397,0))*HLOOKUP(AH$396,$J$393:$R$394,2)</f>
        <v>0</v>
      </c>
      <c r="AI434" s="752" cm="1">
        <f t="array" ref="AI434">INDEX($H434:$K434,0,MATCH(AI$397,$H$397:$K$397,0))*HLOOKUP(AI$396,$J$393:$R$394,2)</f>
        <v>0</v>
      </c>
      <c r="AJ434" s="752" cm="1">
        <f t="array" ref="AJ434">INDEX($H434:$K434,0,MATCH(AJ$397,$H$397:$K$397,0))*HLOOKUP(AJ$396,$J$393:$R$394,2)</f>
        <v>0</v>
      </c>
      <c r="AK434" s="752" cm="1">
        <f t="array" ref="AK434">INDEX($H434:$K434,0,MATCH(AK$397,$H$397:$K$397,0))*HLOOKUP(AK$396,$J$393:$R$394,2)</f>
        <v>0</v>
      </c>
      <c r="AL434" s="752" cm="1">
        <f t="array" ref="AL434">INDEX($H434:$K434,0,MATCH(AL$397,$H$397:$K$397,0))*HLOOKUP(AL$396,$J$393:$R$394,2)</f>
        <v>0</v>
      </c>
      <c r="AM434" s="752" cm="1">
        <f t="array" ref="AM434">INDEX($H434:$K434,0,MATCH(AM$397,$H$397:$K$397,0))*HLOOKUP(AM$396,$J$393:$R$394,2)</f>
        <v>0</v>
      </c>
      <c r="AN434" s="752" cm="1">
        <f t="array" ref="AN434">INDEX($H434:$K434,0,MATCH(AN$397,$H$397:$K$397,0))*HLOOKUP(AN$396,$J$393:$R$394,2)</f>
        <v>0</v>
      </c>
      <c r="AO434" s="752" cm="1">
        <f t="array" ref="AO434">INDEX($H434:$K434,0,MATCH(AO$397,$H$397:$K$397,0))*HLOOKUP(AO$396,$J$393:$R$394,2)</f>
        <v>0</v>
      </c>
      <c r="AP434" s="752" cm="1">
        <f t="array" ref="AP434">INDEX($H434:$K434,0,MATCH(AP$397,$H$397:$K$397,0))*HLOOKUP(AP$396,$J$393:$R$394,2)</f>
        <v>0</v>
      </c>
      <c r="AQ434" s="752" cm="1">
        <f t="array" ref="AQ434">INDEX($H434:$K434,0,MATCH(AQ$397,$H$397:$K$397,0))*HLOOKUP(AQ$396,$J$393:$R$394,2)</f>
        <v>0</v>
      </c>
      <c r="AR434" s="752" cm="1">
        <f t="array" ref="AR434">INDEX($H434:$K434,0,MATCH(AR$397,$H$397:$K$397,0))*HLOOKUP(AR$396,$J$393:$R$394,2)</f>
        <v>0</v>
      </c>
      <c r="AS434" s="752" cm="1">
        <f t="array" ref="AS434">INDEX($H434:$K434,0,MATCH(AS$397,$H$397:$K$397,0))*HLOOKUP(AS$396,$J$393:$R$394,2)</f>
        <v>0</v>
      </c>
      <c r="AT434" s="752" cm="1">
        <f t="array" ref="AT434">INDEX($H434:$K434,0,MATCH(AT$397,$H$397:$K$397,0))*HLOOKUP(AT$396,$J$393:$R$394,2)</f>
        <v>0</v>
      </c>
      <c r="AU434" s="752"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2" cm="1">
        <f t="array" ref="L435">INDEX($H435:$K435,0,MATCH(L$397,$H$397:$K$397,0))*HLOOKUP(L$396,$J$393:$R$394,2)</f>
        <v>0</v>
      </c>
      <c r="M435" s="752" cm="1">
        <f t="array" ref="M435">INDEX($H435:$K435,0,MATCH(M$397,$H$397:$K$397,0))*HLOOKUP(M$396,$J$393:$R$394,2)</f>
        <v>0</v>
      </c>
      <c r="N435" s="752" cm="1">
        <f t="array" ref="N435">INDEX($H435:$K435,0,MATCH(N$397,$H$397:$K$397,0))*HLOOKUP(N$396,$J$393:$R$394,2)</f>
        <v>0</v>
      </c>
      <c r="O435" s="752" cm="1">
        <f t="array" ref="O435">INDEX($H435:$K435,0,MATCH(O$397,$H$397:$K$397,0))*HLOOKUP(O$396,$J$393:$R$394,2)</f>
        <v>0</v>
      </c>
      <c r="P435" s="752" cm="1">
        <f t="array" ref="P435">INDEX($H435:$K435,0,MATCH(P$397,$H$397:$K$397,0))*HLOOKUP(P$396,$J$393:$R$394,2)</f>
        <v>0</v>
      </c>
      <c r="Q435" s="752" cm="1">
        <f t="array" ref="Q435">INDEX($H435:$K435,0,MATCH(Q$397,$H$397:$K$397,0))*HLOOKUP(Q$396,$J$393:$R$394,2)</f>
        <v>0</v>
      </c>
      <c r="R435" s="752" cm="1">
        <f t="array" ref="R435">INDEX($H435:$K435,0,MATCH(R$397,$H$397:$K$397,0))*HLOOKUP(R$396,$J$393:$R$394,2)</f>
        <v>0</v>
      </c>
      <c r="S435" s="752" cm="1">
        <f t="array" ref="S435">INDEX($H435:$K435,0,MATCH(S$397,$H$397:$K$397,0))*HLOOKUP(S$396,$J$393:$R$394,2)</f>
        <v>0</v>
      </c>
      <c r="T435" s="752" cm="1">
        <f t="array" ref="T435">INDEX($H435:$K435,0,MATCH(T$397,$H$397:$K$397,0))*HLOOKUP(T$396,$J$393:$R$394,2)</f>
        <v>0</v>
      </c>
      <c r="U435" s="752" cm="1">
        <f t="array" ref="U435">INDEX($H435:$K435,0,MATCH(U$397,$H$397:$K$397,0))*HLOOKUP(U$396,$J$393:$R$394,2)</f>
        <v>0</v>
      </c>
      <c r="V435" s="752" cm="1">
        <f t="array" ref="V435">INDEX($H435:$K435,0,MATCH(V$397,$H$397:$K$397,0))*HLOOKUP(V$396,$J$393:$R$394,2)</f>
        <v>0</v>
      </c>
      <c r="W435" s="752" cm="1">
        <f t="array" ref="W435">INDEX($H435:$K435,0,MATCH(W$397,$H$397:$K$397,0))*HLOOKUP(W$396,$J$393:$R$394,2)</f>
        <v>0</v>
      </c>
      <c r="X435" s="752" cm="1">
        <f t="array" ref="X435">INDEX($H435:$K435,0,MATCH(X$397,$H$397:$K$397,0))*HLOOKUP(X$396,$J$393:$R$394,2)</f>
        <v>0</v>
      </c>
      <c r="Y435" s="752" cm="1">
        <f t="array" ref="Y435">INDEX($H435:$K435,0,MATCH(Y$397,$H$397:$K$397,0))*HLOOKUP(Y$396,$J$393:$R$394,2)</f>
        <v>0</v>
      </c>
      <c r="Z435" s="752" cm="1">
        <f t="array" ref="Z435">INDEX($H435:$K435,0,MATCH(Z$397,$H$397:$K$397,0))*HLOOKUP(Z$396,$J$393:$R$394,2)</f>
        <v>0</v>
      </c>
      <c r="AA435" s="752" cm="1">
        <f t="array" ref="AA435">INDEX($H435:$K435,0,MATCH(AA$397,$H$397:$K$397,0))*HLOOKUP(AA$396,$J$393:$R$394,2)</f>
        <v>0</v>
      </c>
      <c r="AB435" s="752" cm="1">
        <f t="array" ref="AB435">INDEX($H435:$K435,0,MATCH(AB$397,$H$397:$K$397,0))*HLOOKUP(AB$396,$J$393:$R$394,2)</f>
        <v>0</v>
      </c>
      <c r="AC435" s="752" cm="1">
        <f t="array" ref="AC435">INDEX($H435:$K435,0,MATCH(AC$397,$H$397:$K$397,0))*HLOOKUP(AC$396,$J$393:$R$394,2)</f>
        <v>0</v>
      </c>
      <c r="AD435" s="752" cm="1">
        <f t="array" ref="AD435">INDEX($H435:$K435,0,MATCH(AD$397,$H$397:$K$397,0))*HLOOKUP(AD$396,$J$393:$R$394,2)</f>
        <v>0</v>
      </c>
      <c r="AE435" s="752" cm="1">
        <f t="array" ref="AE435">INDEX($H435:$K435,0,MATCH(AE$397,$H$397:$K$397,0))*HLOOKUP(AE$396,$J$393:$R$394,2)</f>
        <v>0</v>
      </c>
      <c r="AF435" s="752" cm="1">
        <f t="array" ref="AF435">INDEX($H435:$K435,0,MATCH(AF$397,$H$397:$K$397,0))*HLOOKUP(AF$396,$J$393:$R$394,2)</f>
        <v>0</v>
      </c>
      <c r="AG435" s="752" cm="1">
        <f t="array" ref="AG435">INDEX($H435:$K435,0,MATCH(AG$397,$H$397:$K$397,0))*HLOOKUP(AG$396,$J$393:$R$394,2)</f>
        <v>0</v>
      </c>
      <c r="AH435" s="752" cm="1">
        <f t="array" ref="AH435">INDEX($H435:$K435,0,MATCH(AH$397,$H$397:$K$397,0))*HLOOKUP(AH$396,$J$393:$R$394,2)</f>
        <v>0</v>
      </c>
      <c r="AI435" s="752" cm="1">
        <f t="array" ref="AI435">INDEX($H435:$K435,0,MATCH(AI$397,$H$397:$K$397,0))*HLOOKUP(AI$396,$J$393:$R$394,2)</f>
        <v>0</v>
      </c>
      <c r="AJ435" s="752" cm="1">
        <f t="array" ref="AJ435">INDEX($H435:$K435,0,MATCH(AJ$397,$H$397:$K$397,0))*HLOOKUP(AJ$396,$J$393:$R$394,2)</f>
        <v>0</v>
      </c>
      <c r="AK435" s="752" cm="1">
        <f t="array" ref="AK435">INDEX($H435:$K435,0,MATCH(AK$397,$H$397:$K$397,0))*HLOOKUP(AK$396,$J$393:$R$394,2)</f>
        <v>0</v>
      </c>
      <c r="AL435" s="752" cm="1">
        <f t="array" ref="AL435">INDEX($H435:$K435,0,MATCH(AL$397,$H$397:$K$397,0))*HLOOKUP(AL$396,$J$393:$R$394,2)</f>
        <v>0</v>
      </c>
      <c r="AM435" s="752" cm="1">
        <f t="array" ref="AM435">INDEX($H435:$K435,0,MATCH(AM$397,$H$397:$K$397,0))*HLOOKUP(AM$396,$J$393:$R$394,2)</f>
        <v>0</v>
      </c>
      <c r="AN435" s="752" cm="1">
        <f t="array" ref="AN435">INDEX($H435:$K435,0,MATCH(AN$397,$H$397:$K$397,0))*HLOOKUP(AN$396,$J$393:$R$394,2)</f>
        <v>0</v>
      </c>
      <c r="AO435" s="752" cm="1">
        <f t="array" ref="AO435">INDEX($H435:$K435,0,MATCH(AO$397,$H$397:$K$397,0))*HLOOKUP(AO$396,$J$393:$R$394,2)</f>
        <v>0</v>
      </c>
      <c r="AP435" s="752" cm="1">
        <f t="array" ref="AP435">INDEX($H435:$K435,0,MATCH(AP$397,$H$397:$K$397,0))*HLOOKUP(AP$396,$J$393:$R$394,2)</f>
        <v>0</v>
      </c>
      <c r="AQ435" s="752" cm="1">
        <f t="array" ref="AQ435">INDEX($H435:$K435,0,MATCH(AQ$397,$H$397:$K$397,0))*HLOOKUP(AQ$396,$J$393:$R$394,2)</f>
        <v>0</v>
      </c>
      <c r="AR435" s="752" cm="1">
        <f t="array" ref="AR435">INDEX($H435:$K435,0,MATCH(AR$397,$H$397:$K$397,0))*HLOOKUP(AR$396,$J$393:$R$394,2)</f>
        <v>0</v>
      </c>
      <c r="AS435" s="752" cm="1">
        <f t="array" ref="AS435">INDEX($H435:$K435,0,MATCH(AS$397,$H$397:$K$397,0))*HLOOKUP(AS$396,$J$393:$R$394,2)</f>
        <v>0</v>
      </c>
      <c r="AT435" s="752" cm="1">
        <f t="array" ref="AT435">INDEX($H435:$K435,0,MATCH(AT$397,$H$397:$K$397,0))*HLOOKUP(AT$396,$J$393:$R$394,2)</f>
        <v>0</v>
      </c>
      <c r="AU435" s="752"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2" cm="1">
        <f t="array" ref="L436">INDEX($H436:$K436,0,MATCH(L$397,$H$397:$K$397,0))*HLOOKUP(L$396,$J$393:$R$394,2)</f>
        <v>0</v>
      </c>
      <c r="M436" s="752" cm="1">
        <f t="array" ref="M436">INDEX($H436:$K436,0,MATCH(M$397,$H$397:$K$397,0))*HLOOKUP(M$396,$J$393:$R$394,2)</f>
        <v>0</v>
      </c>
      <c r="N436" s="752" cm="1">
        <f t="array" ref="N436">INDEX($H436:$K436,0,MATCH(N$397,$H$397:$K$397,0))*HLOOKUP(N$396,$J$393:$R$394,2)</f>
        <v>0</v>
      </c>
      <c r="O436" s="752" cm="1">
        <f t="array" ref="O436">INDEX($H436:$K436,0,MATCH(O$397,$H$397:$K$397,0))*HLOOKUP(O$396,$J$393:$R$394,2)</f>
        <v>0</v>
      </c>
      <c r="P436" s="752" cm="1">
        <f t="array" ref="P436">INDEX($H436:$K436,0,MATCH(P$397,$H$397:$K$397,0))*HLOOKUP(P$396,$J$393:$R$394,2)</f>
        <v>0</v>
      </c>
      <c r="Q436" s="752" cm="1">
        <f t="array" ref="Q436">INDEX($H436:$K436,0,MATCH(Q$397,$H$397:$K$397,0))*HLOOKUP(Q$396,$J$393:$R$394,2)</f>
        <v>0</v>
      </c>
      <c r="R436" s="752" cm="1">
        <f t="array" ref="R436">INDEX($H436:$K436,0,MATCH(R$397,$H$397:$K$397,0))*HLOOKUP(R$396,$J$393:$R$394,2)</f>
        <v>0</v>
      </c>
      <c r="S436" s="752" cm="1">
        <f t="array" ref="S436">INDEX($H436:$K436,0,MATCH(S$397,$H$397:$K$397,0))*HLOOKUP(S$396,$J$393:$R$394,2)</f>
        <v>0</v>
      </c>
      <c r="T436" s="752" cm="1">
        <f t="array" ref="T436">INDEX($H436:$K436,0,MATCH(T$397,$H$397:$K$397,0))*HLOOKUP(T$396,$J$393:$R$394,2)</f>
        <v>0</v>
      </c>
      <c r="U436" s="752" cm="1">
        <f t="array" ref="U436">INDEX($H436:$K436,0,MATCH(U$397,$H$397:$K$397,0))*HLOOKUP(U$396,$J$393:$R$394,2)</f>
        <v>0</v>
      </c>
      <c r="V436" s="752" cm="1">
        <f t="array" ref="V436">INDEX($H436:$K436,0,MATCH(V$397,$H$397:$K$397,0))*HLOOKUP(V$396,$J$393:$R$394,2)</f>
        <v>0</v>
      </c>
      <c r="W436" s="752" cm="1">
        <f t="array" ref="W436">INDEX($H436:$K436,0,MATCH(W$397,$H$397:$K$397,0))*HLOOKUP(W$396,$J$393:$R$394,2)</f>
        <v>0</v>
      </c>
      <c r="X436" s="752" cm="1">
        <f t="array" ref="X436">INDEX($H436:$K436,0,MATCH(X$397,$H$397:$K$397,0))*HLOOKUP(X$396,$J$393:$R$394,2)</f>
        <v>0</v>
      </c>
      <c r="Y436" s="752" cm="1">
        <f t="array" ref="Y436">INDEX($H436:$K436,0,MATCH(Y$397,$H$397:$K$397,0))*HLOOKUP(Y$396,$J$393:$R$394,2)</f>
        <v>0</v>
      </c>
      <c r="Z436" s="752" cm="1">
        <f t="array" ref="Z436">INDEX($H436:$K436,0,MATCH(Z$397,$H$397:$K$397,0))*HLOOKUP(Z$396,$J$393:$R$394,2)</f>
        <v>0</v>
      </c>
      <c r="AA436" s="752" cm="1">
        <f t="array" ref="AA436">INDEX($H436:$K436,0,MATCH(AA$397,$H$397:$K$397,0))*HLOOKUP(AA$396,$J$393:$R$394,2)</f>
        <v>0</v>
      </c>
      <c r="AB436" s="752" cm="1">
        <f t="array" ref="AB436">INDEX($H436:$K436,0,MATCH(AB$397,$H$397:$K$397,0))*HLOOKUP(AB$396,$J$393:$R$394,2)</f>
        <v>0</v>
      </c>
      <c r="AC436" s="752" cm="1">
        <f t="array" ref="AC436">INDEX($H436:$K436,0,MATCH(AC$397,$H$397:$K$397,0))*HLOOKUP(AC$396,$J$393:$R$394,2)</f>
        <v>0</v>
      </c>
      <c r="AD436" s="752" cm="1">
        <f t="array" ref="AD436">INDEX($H436:$K436,0,MATCH(AD$397,$H$397:$K$397,0))*HLOOKUP(AD$396,$J$393:$R$394,2)</f>
        <v>0</v>
      </c>
      <c r="AE436" s="752" cm="1">
        <f t="array" ref="AE436">INDEX($H436:$K436,0,MATCH(AE$397,$H$397:$K$397,0))*HLOOKUP(AE$396,$J$393:$R$394,2)</f>
        <v>0</v>
      </c>
      <c r="AF436" s="752" cm="1">
        <f t="array" ref="AF436">INDEX($H436:$K436,0,MATCH(AF$397,$H$397:$K$397,0))*HLOOKUP(AF$396,$J$393:$R$394,2)</f>
        <v>0</v>
      </c>
      <c r="AG436" s="752" cm="1">
        <f t="array" ref="AG436">INDEX($H436:$K436,0,MATCH(AG$397,$H$397:$K$397,0))*HLOOKUP(AG$396,$J$393:$R$394,2)</f>
        <v>0</v>
      </c>
      <c r="AH436" s="752" cm="1">
        <f t="array" ref="AH436">INDEX($H436:$K436,0,MATCH(AH$397,$H$397:$K$397,0))*HLOOKUP(AH$396,$J$393:$R$394,2)</f>
        <v>0</v>
      </c>
      <c r="AI436" s="752" cm="1">
        <f t="array" ref="AI436">INDEX($H436:$K436,0,MATCH(AI$397,$H$397:$K$397,0))*HLOOKUP(AI$396,$J$393:$R$394,2)</f>
        <v>0</v>
      </c>
      <c r="AJ436" s="752" cm="1">
        <f t="array" ref="AJ436">INDEX($H436:$K436,0,MATCH(AJ$397,$H$397:$K$397,0))*HLOOKUP(AJ$396,$J$393:$R$394,2)</f>
        <v>0</v>
      </c>
      <c r="AK436" s="752" cm="1">
        <f t="array" ref="AK436">INDEX($H436:$K436,0,MATCH(AK$397,$H$397:$K$397,0))*HLOOKUP(AK$396,$J$393:$R$394,2)</f>
        <v>0</v>
      </c>
      <c r="AL436" s="752" cm="1">
        <f t="array" ref="AL436">INDEX($H436:$K436,0,MATCH(AL$397,$H$397:$K$397,0))*HLOOKUP(AL$396,$J$393:$R$394,2)</f>
        <v>0</v>
      </c>
      <c r="AM436" s="752" cm="1">
        <f t="array" ref="AM436">INDEX($H436:$K436,0,MATCH(AM$397,$H$397:$K$397,0))*HLOOKUP(AM$396,$J$393:$R$394,2)</f>
        <v>0</v>
      </c>
      <c r="AN436" s="752" cm="1">
        <f t="array" ref="AN436">INDEX($H436:$K436,0,MATCH(AN$397,$H$397:$K$397,0))*HLOOKUP(AN$396,$J$393:$R$394,2)</f>
        <v>0</v>
      </c>
      <c r="AO436" s="752" cm="1">
        <f t="array" ref="AO436">INDEX($H436:$K436,0,MATCH(AO$397,$H$397:$K$397,0))*HLOOKUP(AO$396,$J$393:$R$394,2)</f>
        <v>0</v>
      </c>
      <c r="AP436" s="752" cm="1">
        <f t="array" ref="AP436">INDEX($H436:$K436,0,MATCH(AP$397,$H$397:$K$397,0))*HLOOKUP(AP$396,$J$393:$R$394,2)</f>
        <v>0</v>
      </c>
      <c r="AQ436" s="752" cm="1">
        <f t="array" ref="AQ436">INDEX($H436:$K436,0,MATCH(AQ$397,$H$397:$K$397,0))*HLOOKUP(AQ$396,$J$393:$R$394,2)</f>
        <v>0</v>
      </c>
      <c r="AR436" s="752" cm="1">
        <f t="array" ref="AR436">INDEX($H436:$K436,0,MATCH(AR$397,$H$397:$K$397,0))*HLOOKUP(AR$396,$J$393:$R$394,2)</f>
        <v>0</v>
      </c>
      <c r="AS436" s="752" cm="1">
        <f t="array" ref="AS436">INDEX($H436:$K436,0,MATCH(AS$397,$H$397:$K$397,0))*HLOOKUP(AS$396,$J$393:$R$394,2)</f>
        <v>0</v>
      </c>
      <c r="AT436" s="752" cm="1">
        <f t="array" ref="AT436">INDEX($H436:$K436,0,MATCH(AT$397,$H$397:$K$397,0))*HLOOKUP(AT$396,$J$393:$R$394,2)</f>
        <v>0</v>
      </c>
      <c r="AU436" s="752"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2" cm="1">
        <f t="array" ref="L437">INDEX($H437:$K437,0,MATCH(L$397,$H$397:$K$397,0))*HLOOKUP(L$396,$J$393:$R$394,2)</f>
        <v>0</v>
      </c>
      <c r="M437" s="752" cm="1">
        <f t="array" ref="M437">INDEX($H437:$K437,0,MATCH(M$397,$H$397:$K$397,0))*HLOOKUP(M$396,$J$393:$R$394,2)</f>
        <v>0</v>
      </c>
      <c r="N437" s="752" cm="1">
        <f t="array" ref="N437">INDEX($H437:$K437,0,MATCH(N$397,$H$397:$K$397,0))*HLOOKUP(N$396,$J$393:$R$394,2)</f>
        <v>0</v>
      </c>
      <c r="O437" s="752" cm="1">
        <f t="array" ref="O437">INDEX($H437:$K437,0,MATCH(O$397,$H$397:$K$397,0))*HLOOKUP(O$396,$J$393:$R$394,2)</f>
        <v>0</v>
      </c>
      <c r="P437" s="752" cm="1">
        <f t="array" ref="P437">INDEX($H437:$K437,0,MATCH(P$397,$H$397:$K$397,0))*HLOOKUP(P$396,$J$393:$R$394,2)</f>
        <v>0</v>
      </c>
      <c r="Q437" s="752" cm="1">
        <f t="array" ref="Q437">INDEX($H437:$K437,0,MATCH(Q$397,$H$397:$K$397,0))*HLOOKUP(Q$396,$J$393:$R$394,2)</f>
        <v>0</v>
      </c>
      <c r="R437" s="752" cm="1">
        <f t="array" ref="R437">INDEX($H437:$K437,0,MATCH(R$397,$H$397:$K$397,0))*HLOOKUP(R$396,$J$393:$R$394,2)</f>
        <v>0</v>
      </c>
      <c r="S437" s="752" cm="1">
        <f t="array" ref="S437">INDEX($H437:$K437,0,MATCH(S$397,$H$397:$K$397,0))*HLOOKUP(S$396,$J$393:$R$394,2)</f>
        <v>0</v>
      </c>
      <c r="T437" s="752" cm="1">
        <f t="array" ref="T437">INDEX($H437:$K437,0,MATCH(T$397,$H$397:$K$397,0))*HLOOKUP(T$396,$J$393:$R$394,2)</f>
        <v>0</v>
      </c>
      <c r="U437" s="752" cm="1">
        <f t="array" ref="U437">INDEX($H437:$K437,0,MATCH(U$397,$H$397:$K$397,0))*HLOOKUP(U$396,$J$393:$R$394,2)</f>
        <v>0</v>
      </c>
      <c r="V437" s="752" cm="1">
        <f t="array" ref="V437">INDEX($H437:$K437,0,MATCH(V$397,$H$397:$K$397,0))*HLOOKUP(V$396,$J$393:$R$394,2)</f>
        <v>0</v>
      </c>
      <c r="W437" s="752" cm="1">
        <f t="array" ref="W437">INDEX($H437:$K437,0,MATCH(W$397,$H$397:$K$397,0))*HLOOKUP(W$396,$J$393:$R$394,2)</f>
        <v>0</v>
      </c>
      <c r="X437" s="752" cm="1">
        <f t="array" ref="X437">INDEX($H437:$K437,0,MATCH(X$397,$H$397:$K$397,0))*HLOOKUP(X$396,$J$393:$R$394,2)</f>
        <v>0</v>
      </c>
      <c r="Y437" s="752" cm="1">
        <f t="array" ref="Y437">INDEX($H437:$K437,0,MATCH(Y$397,$H$397:$K$397,0))*HLOOKUP(Y$396,$J$393:$R$394,2)</f>
        <v>0</v>
      </c>
      <c r="Z437" s="752" cm="1">
        <f t="array" ref="Z437">INDEX($H437:$K437,0,MATCH(Z$397,$H$397:$K$397,0))*HLOOKUP(Z$396,$J$393:$R$394,2)</f>
        <v>0</v>
      </c>
      <c r="AA437" s="752" cm="1">
        <f t="array" ref="AA437">INDEX($H437:$K437,0,MATCH(AA$397,$H$397:$K$397,0))*HLOOKUP(AA$396,$J$393:$R$394,2)</f>
        <v>0</v>
      </c>
      <c r="AB437" s="752" cm="1">
        <f t="array" ref="AB437">INDEX($H437:$K437,0,MATCH(AB$397,$H$397:$K$397,0))*HLOOKUP(AB$396,$J$393:$R$394,2)</f>
        <v>0</v>
      </c>
      <c r="AC437" s="752" cm="1">
        <f t="array" ref="AC437">INDEX($H437:$K437,0,MATCH(AC$397,$H$397:$K$397,0))*HLOOKUP(AC$396,$J$393:$R$394,2)</f>
        <v>0</v>
      </c>
      <c r="AD437" s="752" cm="1">
        <f t="array" ref="AD437">INDEX($H437:$K437,0,MATCH(AD$397,$H$397:$K$397,0))*HLOOKUP(AD$396,$J$393:$R$394,2)</f>
        <v>0</v>
      </c>
      <c r="AE437" s="752" cm="1">
        <f t="array" ref="AE437">INDEX($H437:$K437,0,MATCH(AE$397,$H$397:$K$397,0))*HLOOKUP(AE$396,$J$393:$R$394,2)</f>
        <v>0</v>
      </c>
      <c r="AF437" s="752" cm="1">
        <f t="array" ref="AF437">INDEX($H437:$K437,0,MATCH(AF$397,$H$397:$K$397,0))*HLOOKUP(AF$396,$J$393:$R$394,2)</f>
        <v>0</v>
      </c>
      <c r="AG437" s="752" cm="1">
        <f t="array" ref="AG437">INDEX($H437:$K437,0,MATCH(AG$397,$H$397:$K$397,0))*HLOOKUP(AG$396,$J$393:$R$394,2)</f>
        <v>0</v>
      </c>
      <c r="AH437" s="752" cm="1">
        <f t="array" ref="AH437">INDEX($H437:$K437,0,MATCH(AH$397,$H$397:$K$397,0))*HLOOKUP(AH$396,$J$393:$R$394,2)</f>
        <v>0</v>
      </c>
      <c r="AI437" s="752" cm="1">
        <f t="array" ref="AI437">INDEX($H437:$K437,0,MATCH(AI$397,$H$397:$K$397,0))*HLOOKUP(AI$396,$J$393:$R$394,2)</f>
        <v>0</v>
      </c>
      <c r="AJ437" s="752" cm="1">
        <f t="array" ref="AJ437">INDEX($H437:$K437,0,MATCH(AJ$397,$H$397:$K$397,0))*HLOOKUP(AJ$396,$J$393:$R$394,2)</f>
        <v>0</v>
      </c>
      <c r="AK437" s="752" cm="1">
        <f t="array" ref="AK437">INDEX($H437:$K437,0,MATCH(AK$397,$H$397:$K$397,0))*HLOOKUP(AK$396,$J$393:$R$394,2)</f>
        <v>0</v>
      </c>
      <c r="AL437" s="752" cm="1">
        <f t="array" ref="AL437">INDEX($H437:$K437,0,MATCH(AL$397,$H$397:$K$397,0))*HLOOKUP(AL$396,$J$393:$R$394,2)</f>
        <v>0</v>
      </c>
      <c r="AM437" s="752" cm="1">
        <f t="array" ref="AM437">INDEX($H437:$K437,0,MATCH(AM$397,$H$397:$K$397,0))*HLOOKUP(AM$396,$J$393:$R$394,2)</f>
        <v>0</v>
      </c>
      <c r="AN437" s="752" cm="1">
        <f t="array" ref="AN437">INDEX($H437:$K437,0,MATCH(AN$397,$H$397:$K$397,0))*HLOOKUP(AN$396,$J$393:$R$394,2)</f>
        <v>0</v>
      </c>
      <c r="AO437" s="752" cm="1">
        <f t="array" ref="AO437">INDEX($H437:$K437,0,MATCH(AO$397,$H$397:$K$397,0))*HLOOKUP(AO$396,$J$393:$R$394,2)</f>
        <v>0</v>
      </c>
      <c r="AP437" s="752" cm="1">
        <f t="array" ref="AP437">INDEX($H437:$K437,0,MATCH(AP$397,$H$397:$K$397,0))*HLOOKUP(AP$396,$J$393:$R$394,2)</f>
        <v>0</v>
      </c>
      <c r="AQ437" s="752" cm="1">
        <f t="array" ref="AQ437">INDEX($H437:$K437,0,MATCH(AQ$397,$H$397:$K$397,0))*HLOOKUP(AQ$396,$J$393:$R$394,2)</f>
        <v>0</v>
      </c>
      <c r="AR437" s="752" cm="1">
        <f t="array" ref="AR437">INDEX($H437:$K437,0,MATCH(AR$397,$H$397:$K$397,0))*HLOOKUP(AR$396,$J$393:$R$394,2)</f>
        <v>0</v>
      </c>
      <c r="AS437" s="752" cm="1">
        <f t="array" ref="AS437">INDEX($H437:$K437,0,MATCH(AS$397,$H$397:$K$397,0))*HLOOKUP(AS$396,$J$393:$R$394,2)</f>
        <v>0</v>
      </c>
      <c r="AT437" s="752" cm="1">
        <f t="array" ref="AT437">INDEX($H437:$K437,0,MATCH(AT$397,$H$397:$K$397,0))*HLOOKUP(AT$396,$J$393:$R$394,2)</f>
        <v>0</v>
      </c>
      <c r="AU437" s="752"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2" cm="1">
        <f t="array" ref="L438">INDEX($H438:$K438,0,MATCH(L$397,$H$397:$K$397,0))*HLOOKUP(L$396,$J$393:$R$394,2)</f>
        <v>0</v>
      </c>
      <c r="M438" s="752" cm="1">
        <f t="array" ref="M438">INDEX($H438:$K438,0,MATCH(M$397,$H$397:$K$397,0))*HLOOKUP(M$396,$J$393:$R$394,2)</f>
        <v>0</v>
      </c>
      <c r="N438" s="752" cm="1">
        <f t="array" ref="N438">INDEX($H438:$K438,0,MATCH(N$397,$H$397:$K$397,0))*HLOOKUP(N$396,$J$393:$R$394,2)</f>
        <v>0</v>
      </c>
      <c r="O438" s="752" cm="1">
        <f t="array" ref="O438">INDEX($H438:$K438,0,MATCH(O$397,$H$397:$K$397,0))*HLOOKUP(O$396,$J$393:$R$394,2)</f>
        <v>0</v>
      </c>
      <c r="P438" s="752" cm="1">
        <f t="array" ref="P438">INDEX($H438:$K438,0,MATCH(P$397,$H$397:$K$397,0))*HLOOKUP(P$396,$J$393:$R$394,2)</f>
        <v>0</v>
      </c>
      <c r="Q438" s="752" cm="1">
        <f t="array" ref="Q438">INDEX($H438:$K438,0,MATCH(Q$397,$H$397:$K$397,0))*HLOOKUP(Q$396,$J$393:$R$394,2)</f>
        <v>0</v>
      </c>
      <c r="R438" s="752" cm="1">
        <f t="array" ref="R438">INDEX($H438:$K438,0,MATCH(R$397,$H$397:$K$397,0))*HLOOKUP(R$396,$J$393:$R$394,2)</f>
        <v>0</v>
      </c>
      <c r="S438" s="752" cm="1">
        <f t="array" ref="S438">INDEX($H438:$K438,0,MATCH(S$397,$H$397:$K$397,0))*HLOOKUP(S$396,$J$393:$R$394,2)</f>
        <v>0</v>
      </c>
      <c r="T438" s="752" cm="1">
        <f t="array" ref="T438">INDEX($H438:$K438,0,MATCH(T$397,$H$397:$K$397,0))*HLOOKUP(T$396,$J$393:$R$394,2)</f>
        <v>0</v>
      </c>
      <c r="U438" s="752" cm="1">
        <f t="array" ref="U438">INDEX($H438:$K438,0,MATCH(U$397,$H$397:$K$397,0))*HLOOKUP(U$396,$J$393:$R$394,2)</f>
        <v>0</v>
      </c>
      <c r="V438" s="752" cm="1">
        <f t="array" ref="V438">INDEX($H438:$K438,0,MATCH(V$397,$H$397:$K$397,0))*HLOOKUP(V$396,$J$393:$R$394,2)</f>
        <v>0</v>
      </c>
      <c r="W438" s="752" cm="1">
        <f t="array" ref="W438">INDEX($H438:$K438,0,MATCH(W$397,$H$397:$K$397,0))*HLOOKUP(W$396,$J$393:$R$394,2)</f>
        <v>0</v>
      </c>
      <c r="X438" s="752" cm="1">
        <f t="array" ref="X438">INDEX($H438:$K438,0,MATCH(X$397,$H$397:$K$397,0))*HLOOKUP(X$396,$J$393:$R$394,2)</f>
        <v>0</v>
      </c>
      <c r="Y438" s="752" cm="1">
        <f t="array" ref="Y438">INDEX($H438:$K438,0,MATCH(Y$397,$H$397:$K$397,0))*HLOOKUP(Y$396,$J$393:$R$394,2)</f>
        <v>0</v>
      </c>
      <c r="Z438" s="752" cm="1">
        <f t="array" ref="Z438">INDEX($H438:$K438,0,MATCH(Z$397,$H$397:$K$397,0))*HLOOKUP(Z$396,$J$393:$R$394,2)</f>
        <v>0</v>
      </c>
      <c r="AA438" s="752" cm="1">
        <f t="array" ref="AA438">INDEX($H438:$K438,0,MATCH(AA$397,$H$397:$K$397,0))*HLOOKUP(AA$396,$J$393:$R$394,2)</f>
        <v>0</v>
      </c>
      <c r="AB438" s="752" cm="1">
        <f t="array" ref="AB438">INDEX($H438:$K438,0,MATCH(AB$397,$H$397:$K$397,0))*HLOOKUP(AB$396,$J$393:$R$394,2)</f>
        <v>0</v>
      </c>
      <c r="AC438" s="752" cm="1">
        <f t="array" ref="AC438">INDEX($H438:$K438,0,MATCH(AC$397,$H$397:$K$397,0))*HLOOKUP(AC$396,$J$393:$R$394,2)</f>
        <v>0</v>
      </c>
      <c r="AD438" s="752" cm="1">
        <f t="array" ref="AD438">INDEX($H438:$K438,0,MATCH(AD$397,$H$397:$K$397,0))*HLOOKUP(AD$396,$J$393:$R$394,2)</f>
        <v>0</v>
      </c>
      <c r="AE438" s="752" cm="1">
        <f t="array" ref="AE438">INDEX($H438:$K438,0,MATCH(AE$397,$H$397:$K$397,0))*HLOOKUP(AE$396,$J$393:$R$394,2)</f>
        <v>0</v>
      </c>
      <c r="AF438" s="752" cm="1">
        <f t="array" ref="AF438">INDEX($H438:$K438,0,MATCH(AF$397,$H$397:$K$397,0))*HLOOKUP(AF$396,$J$393:$R$394,2)</f>
        <v>0</v>
      </c>
      <c r="AG438" s="752" cm="1">
        <f t="array" ref="AG438">INDEX($H438:$K438,0,MATCH(AG$397,$H$397:$K$397,0))*HLOOKUP(AG$396,$J$393:$R$394,2)</f>
        <v>0</v>
      </c>
      <c r="AH438" s="752" cm="1">
        <f t="array" ref="AH438">INDEX($H438:$K438,0,MATCH(AH$397,$H$397:$K$397,0))*HLOOKUP(AH$396,$J$393:$R$394,2)</f>
        <v>0</v>
      </c>
      <c r="AI438" s="752" cm="1">
        <f t="array" ref="AI438">INDEX($H438:$K438,0,MATCH(AI$397,$H$397:$K$397,0))*HLOOKUP(AI$396,$J$393:$R$394,2)</f>
        <v>0</v>
      </c>
      <c r="AJ438" s="752" cm="1">
        <f t="array" ref="AJ438">INDEX($H438:$K438,0,MATCH(AJ$397,$H$397:$K$397,0))*HLOOKUP(AJ$396,$J$393:$R$394,2)</f>
        <v>0</v>
      </c>
      <c r="AK438" s="752" cm="1">
        <f t="array" ref="AK438">INDEX($H438:$K438,0,MATCH(AK$397,$H$397:$K$397,0))*HLOOKUP(AK$396,$J$393:$R$394,2)</f>
        <v>0</v>
      </c>
      <c r="AL438" s="752" cm="1">
        <f t="array" ref="AL438">INDEX($H438:$K438,0,MATCH(AL$397,$H$397:$K$397,0))*HLOOKUP(AL$396,$J$393:$R$394,2)</f>
        <v>0</v>
      </c>
      <c r="AM438" s="752" cm="1">
        <f t="array" ref="AM438">INDEX($H438:$K438,0,MATCH(AM$397,$H$397:$K$397,0))*HLOOKUP(AM$396,$J$393:$R$394,2)</f>
        <v>0</v>
      </c>
      <c r="AN438" s="752" cm="1">
        <f t="array" ref="AN438">INDEX($H438:$K438,0,MATCH(AN$397,$H$397:$K$397,0))*HLOOKUP(AN$396,$J$393:$R$394,2)</f>
        <v>0</v>
      </c>
      <c r="AO438" s="752" cm="1">
        <f t="array" ref="AO438">INDEX($H438:$K438,0,MATCH(AO$397,$H$397:$K$397,0))*HLOOKUP(AO$396,$J$393:$R$394,2)</f>
        <v>0</v>
      </c>
      <c r="AP438" s="752" cm="1">
        <f t="array" ref="AP438">INDEX($H438:$K438,0,MATCH(AP$397,$H$397:$K$397,0))*HLOOKUP(AP$396,$J$393:$R$394,2)</f>
        <v>0</v>
      </c>
      <c r="AQ438" s="752" cm="1">
        <f t="array" ref="AQ438">INDEX($H438:$K438,0,MATCH(AQ$397,$H$397:$K$397,0))*HLOOKUP(AQ$396,$J$393:$R$394,2)</f>
        <v>0</v>
      </c>
      <c r="AR438" s="752" cm="1">
        <f t="array" ref="AR438">INDEX($H438:$K438,0,MATCH(AR$397,$H$397:$K$397,0))*HLOOKUP(AR$396,$J$393:$R$394,2)</f>
        <v>0</v>
      </c>
      <c r="AS438" s="752" cm="1">
        <f t="array" ref="AS438">INDEX($H438:$K438,0,MATCH(AS$397,$H$397:$K$397,0))*HLOOKUP(AS$396,$J$393:$R$394,2)</f>
        <v>0</v>
      </c>
      <c r="AT438" s="752" cm="1">
        <f t="array" ref="AT438">INDEX($H438:$K438,0,MATCH(AT$397,$H$397:$K$397,0))*HLOOKUP(AT$396,$J$393:$R$394,2)</f>
        <v>0</v>
      </c>
      <c r="AU438" s="752"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2" cm="1">
        <f t="array" ref="L439">INDEX($H439:$K439,0,MATCH(L$397,$H$397:$K$397,0))*HLOOKUP(L$396,$J$393:$R$394,2)</f>
        <v>0</v>
      </c>
      <c r="M439" s="752" cm="1">
        <f t="array" ref="M439">INDEX($H439:$K439,0,MATCH(M$397,$H$397:$K$397,0))*HLOOKUP(M$396,$J$393:$R$394,2)</f>
        <v>0</v>
      </c>
      <c r="N439" s="752" cm="1">
        <f t="array" ref="N439">INDEX($H439:$K439,0,MATCH(N$397,$H$397:$K$397,0))*HLOOKUP(N$396,$J$393:$R$394,2)</f>
        <v>0</v>
      </c>
      <c r="O439" s="752" cm="1">
        <f t="array" ref="O439">INDEX($H439:$K439,0,MATCH(O$397,$H$397:$K$397,0))*HLOOKUP(O$396,$J$393:$R$394,2)</f>
        <v>0</v>
      </c>
      <c r="P439" s="752" cm="1">
        <f t="array" ref="P439">INDEX($H439:$K439,0,MATCH(P$397,$H$397:$K$397,0))*HLOOKUP(P$396,$J$393:$R$394,2)</f>
        <v>0</v>
      </c>
      <c r="Q439" s="752" cm="1">
        <f t="array" ref="Q439">INDEX($H439:$K439,0,MATCH(Q$397,$H$397:$K$397,0))*HLOOKUP(Q$396,$J$393:$R$394,2)</f>
        <v>0</v>
      </c>
      <c r="R439" s="752" cm="1">
        <f t="array" ref="R439">INDEX($H439:$K439,0,MATCH(R$397,$H$397:$K$397,0))*HLOOKUP(R$396,$J$393:$R$394,2)</f>
        <v>0</v>
      </c>
      <c r="S439" s="752" cm="1">
        <f t="array" ref="S439">INDEX($H439:$K439,0,MATCH(S$397,$H$397:$K$397,0))*HLOOKUP(S$396,$J$393:$R$394,2)</f>
        <v>0</v>
      </c>
      <c r="T439" s="752" cm="1">
        <f t="array" ref="T439">INDEX($H439:$K439,0,MATCH(T$397,$H$397:$K$397,0))*HLOOKUP(T$396,$J$393:$R$394,2)</f>
        <v>0</v>
      </c>
      <c r="U439" s="752" cm="1">
        <f t="array" ref="U439">INDEX($H439:$K439,0,MATCH(U$397,$H$397:$K$397,0))*HLOOKUP(U$396,$J$393:$R$394,2)</f>
        <v>0</v>
      </c>
      <c r="V439" s="752" cm="1">
        <f t="array" ref="V439">INDEX($H439:$K439,0,MATCH(V$397,$H$397:$K$397,0))*HLOOKUP(V$396,$J$393:$R$394,2)</f>
        <v>0</v>
      </c>
      <c r="W439" s="752" cm="1">
        <f t="array" ref="W439">INDEX($H439:$K439,0,MATCH(W$397,$H$397:$K$397,0))*HLOOKUP(W$396,$J$393:$R$394,2)</f>
        <v>0</v>
      </c>
      <c r="X439" s="752" cm="1">
        <f t="array" ref="X439">INDEX($H439:$K439,0,MATCH(X$397,$H$397:$K$397,0))*HLOOKUP(X$396,$J$393:$R$394,2)</f>
        <v>0</v>
      </c>
      <c r="Y439" s="752" cm="1">
        <f t="array" ref="Y439">INDEX($H439:$K439,0,MATCH(Y$397,$H$397:$K$397,0))*HLOOKUP(Y$396,$J$393:$R$394,2)</f>
        <v>0</v>
      </c>
      <c r="Z439" s="752" cm="1">
        <f t="array" ref="Z439">INDEX($H439:$K439,0,MATCH(Z$397,$H$397:$K$397,0))*HLOOKUP(Z$396,$J$393:$R$394,2)</f>
        <v>0</v>
      </c>
      <c r="AA439" s="752" cm="1">
        <f t="array" ref="AA439">INDEX($H439:$K439,0,MATCH(AA$397,$H$397:$K$397,0))*HLOOKUP(AA$396,$J$393:$R$394,2)</f>
        <v>0</v>
      </c>
      <c r="AB439" s="752" cm="1">
        <f t="array" ref="AB439">INDEX($H439:$K439,0,MATCH(AB$397,$H$397:$K$397,0))*HLOOKUP(AB$396,$J$393:$R$394,2)</f>
        <v>0</v>
      </c>
      <c r="AC439" s="752" cm="1">
        <f t="array" ref="AC439">INDEX($H439:$K439,0,MATCH(AC$397,$H$397:$K$397,0))*HLOOKUP(AC$396,$J$393:$R$394,2)</f>
        <v>0</v>
      </c>
      <c r="AD439" s="752" cm="1">
        <f t="array" ref="AD439">INDEX($H439:$K439,0,MATCH(AD$397,$H$397:$K$397,0))*HLOOKUP(AD$396,$J$393:$R$394,2)</f>
        <v>0</v>
      </c>
      <c r="AE439" s="752" cm="1">
        <f t="array" ref="AE439">INDEX($H439:$K439,0,MATCH(AE$397,$H$397:$K$397,0))*HLOOKUP(AE$396,$J$393:$R$394,2)</f>
        <v>0</v>
      </c>
      <c r="AF439" s="752" cm="1">
        <f t="array" ref="AF439">INDEX($H439:$K439,0,MATCH(AF$397,$H$397:$K$397,0))*HLOOKUP(AF$396,$J$393:$R$394,2)</f>
        <v>0</v>
      </c>
      <c r="AG439" s="752" cm="1">
        <f t="array" ref="AG439">INDEX($H439:$K439,0,MATCH(AG$397,$H$397:$K$397,0))*HLOOKUP(AG$396,$J$393:$R$394,2)</f>
        <v>0</v>
      </c>
      <c r="AH439" s="752" cm="1">
        <f t="array" ref="AH439">INDEX($H439:$K439,0,MATCH(AH$397,$H$397:$K$397,0))*HLOOKUP(AH$396,$J$393:$R$394,2)</f>
        <v>0</v>
      </c>
      <c r="AI439" s="752" cm="1">
        <f t="array" ref="AI439">INDEX($H439:$K439,0,MATCH(AI$397,$H$397:$K$397,0))*HLOOKUP(AI$396,$J$393:$R$394,2)</f>
        <v>0</v>
      </c>
      <c r="AJ439" s="752" cm="1">
        <f t="array" ref="AJ439">INDEX($H439:$K439,0,MATCH(AJ$397,$H$397:$K$397,0))*HLOOKUP(AJ$396,$J$393:$R$394,2)</f>
        <v>0</v>
      </c>
      <c r="AK439" s="752" cm="1">
        <f t="array" ref="AK439">INDEX($H439:$K439,0,MATCH(AK$397,$H$397:$K$397,0))*HLOOKUP(AK$396,$J$393:$R$394,2)</f>
        <v>0</v>
      </c>
      <c r="AL439" s="752" cm="1">
        <f t="array" ref="AL439">INDEX($H439:$K439,0,MATCH(AL$397,$H$397:$K$397,0))*HLOOKUP(AL$396,$J$393:$R$394,2)</f>
        <v>0</v>
      </c>
      <c r="AM439" s="752" cm="1">
        <f t="array" ref="AM439">INDEX($H439:$K439,0,MATCH(AM$397,$H$397:$K$397,0))*HLOOKUP(AM$396,$J$393:$R$394,2)</f>
        <v>0</v>
      </c>
      <c r="AN439" s="752" cm="1">
        <f t="array" ref="AN439">INDEX($H439:$K439,0,MATCH(AN$397,$H$397:$K$397,0))*HLOOKUP(AN$396,$J$393:$R$394,2)</f>
        <v>0</v>
      </c>
      <c r="AO439" s="752" cm="1">
        <f t="array" ref="AO439">INDEX($H439:$K439,0,MATCH(AO$397,$H$397:$K$397,0))*HLOOKUP(AO$396,$J$393:$R$394,2)</f>
        <v>0</v>
      </c>
      <c r="AP439" s="752" cm="1">
        <f t="array" ref="AP439">INDEX($H439:$K439,0,MATCH(AP$397,$H$397:$K$397,0))*HLOOKUP(AP$396,$J$393:$R$394,2)</f>
        <v>0</v>
      </c>
      <c r="AQ439" s="752" cm="1">
        <f t="array" ref="AQ439">INDEX($H439:$K439,0,MATCH(AQ$397,$H$397:$K$397,0))*HLOOKUP(AQ$396,$J$393:$R$394,2)</f>
        <v>0</v>
      </c>
      <c r="AR439" s="752" cm="1">
        <f t="array" ref="AR439">INDEX($H439:$K439,0,MATCH(AR$397,$H$397:$K$397,0))*HLOOKUP(AR$396,$J$393:$R$394,2)</f>
        <v>0</v>
      </c>
      <c r="AS439" s="752" cm="1">
        <f t="array" ref="AS439">INDEX($H439:$K439,0,MATCH(AS$397,$H$397:$K$397,0))*HLOOKUP(AS$396,$J$393:$R$394,2)</f>
        <v>0</v>
      </c>
      <c r="AT439" s="752" cm="1">
        <f t="array" ref="AT439">INDEX($H439:$K439,0,MATCH(AT$397,$H$397:$K$397,0))*HLOOKUP(AT$396,$J$393:$R$394,2)</f>
        <v>0</v>
      </c>
      <c r="AU439" s="752"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2" cm="1">
        <f t="array" ref="L440">INDEX($H440:$K440,0,MATCH(L$397,$H$397:$K$397,0))*HLOOKUP(L$396,$J$393:$R$394,2)</f>
        <v>0</v>
      </c>
      <c r="M440" s="752" cm="1">
        <f t="array" ref="M440">INDEX($H440:$K440,0,MATCH(M$397,$H$397:$K$397,0))*HLOOKUP(M$396,$J$393:$R$394,2)</f>
        <v>0</v>
      </c>
      <c r="N440" s="752" cm="1">
        <f t="array" ref="N440">INDEX($H440:$K440,0,MATCH(N$397,$H$397:$K$397,0))*HLOOKUP(N$396,$J$393:$R$394,2)</f>
        <v>0</v>
      </c>
      <c r="O440" s="752" cm="1">
        <f t="array" ref="O440">INDEX($H440:$K440,0,MATCH(O$397,$H$397:$K$397,0))*HLOOKUP(O$396,$J$393:$R$394,2)</f>
        <v>0</v>
      </c>
      <c r="P440" s="752" cm="1">
        <f t="array" ref="P440">INDEX($H440:$K440,0,MATCH(P$397,$H$397:$K$397,0))*HLOOKUP(P$396,$J$393:$R$394,2)</f>
        <v>0</v>
      </c>
      <c r="Q440" s="752" cm="1">
        <f t="array" ref="Q440">INDEX($H440:$K440,0,MATCH(Q$397,$H$397:$K$397,0))*HLOOKUP(Q$396,$J$393:$R$394,2)</f>
        <v>0</v>
      </c>
      <c r="R440" s="752" cm="1">
        <f t="array" ref="R440">INDEX($H440:$K440,0,MATCH(R$397,$H$397:$K$397,0))*HLOOKUP(R$396,$J$393:$R$394,2)</f>
        <v>0</v>
      </c>
      <c r="S440" s="752" cm="1">
        <f t="array" ref="S440">INDEX($H440:$K440,0,MATCH(S$397,$H$397:$K$397,0))*HLOOKUP(S$396,$J$393:$R$394,2)</f>
        <v>0</v>
      </c>
      <c r="T440" s="752" cm="1">
        <f t="array" ref="T440">INDEX($H440:$K440,0,MATCH(T$397,$H$397:$K$397,0))*HLOOKUP(T$396,$J$393:$R$394,2)</f>
        <v>0</v>
      </c>
      <c r="U440" s="752" cm="1">
        <f t="array" ref="U440">INDEX($H440:$K440,0,MATCH(U$397,$H$397:$K$397,0))*HLOOKUP(U$396,$J$393:$R$394,2)</f>
        <v>0</v>
      </c>
      <c r="V440" s="752" cm="1">
        <f t="array" ref="V440">INDEX($H440:$K440,0,MATCH(V$397,$H$397:$K$397,0))*HLOOKUP(V$396,$J$393:$R$394,2)</f>
        <v>0</v>
      </c>
      <c r="W440" s="752" cm="1">
        <f t="array" ref="W440">INDEX($H440:$K440,0,MATCH(W$397,$H$397:$K$397,0))*HLOOKUP(W$396,$J$393:$R$394,2)</f>
        <v>0</v>
      </c>
      <c r="X440" s="752" cm="1">
        <f t="array" ref="X440">INDEX($H440:$K440,0,MATCH(X$397,$H$397:$K$397,0))*HLOOKUP(X$396,$J$393:$R$394,2)</f>
        <v>0</v>
      </c>
      <c r="Y440" s="752" cm="1">
        <f t="array" ref="Y440">INDEX($H440:$K440,0,MATCH(Y$397,$H$397:$K$397,0))*HLOOKUP(Y$396,$J$393:$R$394,2)</f>
        <v>0</v>
      </c>
      <c r="Z440" s="752" cm="1">
        <f t="array" ref="Z440">INDEX($H440:$K440,0,MATCH(Z$397,$H$397:$K$397,0))*HLOOKUP(Z$396,$J$393:$R$394,2)</f>
        <v>0</v>
      </c>
      <c r="AA440" s="752" cm="1">
        <f t="array" ref="AA440">INDEX($H440:$K440,0,MATCH(AA$397,$H$397:$K$397,0))*HLOOKUP(AA$396,$J$393:$R$394,2)</f>
        <v>0</v>
      </c>
      <c r="AB440" s="752" cm="1">
        <f t="array" ref="AB440">INDEX($H440:$K440,0,MATCH(AB$397,$H$397:$K$397,0))*HLOOKUP(AB$396,$J$393:$R$394,2)</f>
        <v>0</v>
      </c>
      <c r="AC440" s="752" cm="1">
        <f t="array" ref="AC440">INDEX($H440:$K440,0,MATCH(AC$397,$H$397:$K$397,0))*HLOOKUP(AC$396,$J$393:$R$394,2)</f>
        <v>0</v>
      </c>
      <c r="AD440" s="752" cm="1">
        <f t="array" ref="AD440">INDEX($H440:$K440,0,MATCH(AD$397,$H$397:$K$397,0))*HLOOKUP(AD$396,$J$393:$R$394,2)</f>
        <v>0</v>
      </c>
      <c r="AE440" s="752" cm="1">
        <f t="array" ref="AE440">INDEX($H440:$K440,0,MATCH(AE$397,$H$397:$K$397,0))*HLOOKUP(AE$396,$J$393:$R$394,2)</f>
        <v>0</v>
      </c>
      <c r="AF440" s="752" cm="1">
        <f t="array" ref="AF440">INDEX($H440:$K440,0,MATCH(AF$397,$H$397:$K$397,0))*HLOOKUP(AF$396,$J$393:$R$394,2)</f>
        <v>0</v>
      </c>
      <c r="AG440" s="752" cm="1">
        <f t="array" ref="AG440">INDEX($H440:$K440,0,MATCH(AG$397,$H$397:$K$397,0))*HLOOKUP(AG$396,$J$393:$R$394,2)</f>
        <v>0</v>
      </c>
      <c r="AH440" s="752" cm="1">
        <f t="array" ref="AH440">INDEX($H440:$K440,0,MATCH(AH$397,$H$397:$K$397,0))*HLOOKUP(AH$396,$J$393:$R$394,2)</f>
        <v>0</v>
      </c>
      <c r="AI440" s="752" cm="1">
        <f t="array" ref="AI440">INDEX($H440:$K440,0,MATCH(AI$397,$H$397:$K$397,0))*HLOOKUP(AI$396,$J$393:$R$394,2)</f>
        <v>0</v>
      </c>
      <c r="AJ440" s="752" cm="1">
        <f t="array" ref="AJ440">INDEX($H440:$K440,0,MATCH(AJ$397,$H$397:$K$397,0))*HLOOKUP(AJ$396,$J$393:$R$394,2)</f>
        <v>0</v>
      </c>
      <c r="AK440" s="752" cm="1">
        <f t="array" ref="AK440">INDEX($H440:$K440,0,MATCH(AK$397,$H$397:$K$397,0))*HLOOKUP(AK$396,$J$393:$R$394,2)</f>
        <v>0</v>
      </c>
      <c r="AL440" s="752" cm="1">
        <f t="array" ref="AL440">INDEX($H440:$K440,0,MATCH(AL$397,$H$397:$K$397,0))*HLOOKUP(AL$396,$J$393:$R$394,2)</f>
        <v>0</v>
      </c>
      <c r="AM440" s="752" cm="1">
        <f t="array" ref="AM440">INDEX($H440:$K440,0,MATCH(AM$397,$H$397:$K$397,0))*HLOOKUP(AM$396,$J$393:$R$394,2)</f>
        <v>0</v>
      </c>
      <c r="AN440" s="752" cm="1">
        <f t="array" ref="AN440">INDEX($H440:$K440,0,MATCH(AN$397,$H$397:$K$397,0))*HLOOKUP(AN$396,$J$393:$R$394,2)</f>
        <v>0</v>
      </c>
      <c r="AO440" s="752" cm="1">
        <f t="array" ref="AO440">INDEX($H440:$K440,0,MATCH(AO$397,$H$397:$K$397,0))*HLOOKUP(AO$396,$J$393:$R$394,2)</f>
        <v>0</v>
      </c>
      <c r="AP440" s="752" cm="1">
        <f t="array" ref="AP440">INDEX($H440:$K440,0,MATCH(AP$397,$H$397:$K$397,0))*HLOOKUP(AP$396,$J$393:$R$394,2)</f>
        <v>0</v>
      </c>
      <c r="AQ440" s="752" cm="1">
        <f t="array" ref="AQ440">INDEX($H440:$K440,0,MATCH(AQ$397,$H$397:$K$397,0))*HLOOKUP(AQ$396,$J$393:$R$394,2)</f>
        <v>0</v>
      </c>
      <c r="AR440" s="752" cm="1">
        <f t="array" ref="AR440">INDEX($H440:$K440,0,MATCH(AR$397,$H$397:$K$397,0))*HLOOKUP(AR$396,$J$393:$R$394,2)</f>
        <v>0</v>
      </c>
      <c r="AS440" s="752" cm="1">
        <f t="array" ref="AS440">INDEX($H440:$K440,0,MATCH(AS$397,$H$397:$K$397,0))*HLOOKUP(AS$396,$J$393:$R$394,2)</f>
        <v>0</v>
      </c>
      <c r="AT440" s="752" cm="1">
        <f t="array" ref="AT440">INDEX($H440:$K440,0,MATCH(AT$397,$H$397:$K$397,0))*HLOOKUP(AT$396,$J$393:$R$394,2)</f>
        <v>0</v>
      </c>
      <c r="AU440" s="752"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2" cm="1">
        <f t="array" ref="L441">INDEX($H441:$K441,0,MATCH(L$397,$H$397:$K$397,0))*HLOOKUP(L$396,$J$393:$R$394,2)</f>
        <v>0</v>
      </c>
      <c r="M441" s="752" cm="1">
        <f t="array" ref="M441">INDEX($H441:$K441,0,MATCH(M$397,$H$397:$K$397,0))*HLOOKUP(M$396,$J$393:$R$394,2)</f>
        <v>0</v>
      </c>
      <c r="N441" s="752" cm="1">
        <f t="array" ref="N441">INDEX($H441:$K441,0,MATCH(N$397,$H$397:$K$397,0))*HLOOKUP(N$396,$J$393:$R$394,2)</f>
        <v>0</v>
      </c>
      <c r="O441" s="752" cm="1">
        <f t="array" ref="O441">INDEX($H441:$K441,0,MATCH(O$397,$H$397:$K$397,0))*HLOOKUP(O$396,$J$393:$R$394,2)</f>
        <v>0</v>
      </c>
      <c r="P441" s="752" cm="1">
        <f t="array" ref="P441">INDEX($H441:$K441,0,MATCH(P$397,$H$397:$K$397,0))*HLOOKUP(P$396,$J$393:$R$394,2)</f>
        <v>0</v>
      </c>
      <c r="Q441" s="752" cm="1">
        <f t="array" ref="Q441">INDEX($H441:$K441,0,MATCH(Q$397,$H$397:$K$397,0))*HLOOKUP(Q$396,$J$393:$R$394,2)</f>
        <v>0</v>
      </c>
      <c r="R441" s="752" cm="1">
        <f t="array" ref="R441">INDEX($H441:$K441,0,MATCH(R$397,$H$397:$K$397,0))*HLOOKUP(R$396,$J$393:$R$394,2)</f>
        <v>0</v>
      </c>
      <c r="S441" s="752" cm="1">
        <f t="array" ref="S441">INDEX($H441:$K441,0,MATCH(S$397,$H$397:$K$397,0))*HLOOKUP(S$396,$J$393:$R$394,2)</f>
        <v>0</v>
      </c>
      <c r="T441" s="752" cm="1">
        <f t="array" ref="T441">INDEX($H441:$K441,0,MATCH(T$397,$H$397:$K$397,0))*HLOOKUP(T$396,$J$393:$R$394,2)</f>
        <v>0</v>
      </c>
      <c r="U441" s="752" cm="1">
        <f t="array" ref="U441">INDEX($H441:$K441,0,MATCH(U$397,$H$397:$K$397,0))*HLOOKUP(U$396,$J$393:$R$394,2)</f>
        <v>0</v>
      </c>
      <c r="V441" s="752" cm="1">
        <f t="array" ref="V441">INDEX($H441:$K441,0,MATCH(V$397,$H$397:$K$397,0))*HLOOKUP(V$396,$J$393:$R$394,2)</f>
        <v>0</v>
      </c>
      <c r="W441" s="752" cm="1">
        <f t="array" ref="W441">INDEX($H441:$K441,0,MATCH(W$397,$H$397:$K$397,0))*HLOOKUP(W$396,$J$393:$R$394,2)</f>
        <v>0</v>
      </c>
      <c r="X441" s="752" cm="1">
        <f t="array" ref="X441">INDEX($H441:$K441,0,MATCH(X$397,$H$397:$K$397,0))*HLOOKUP(X$396,$J$393:$R$394,2)</f>
        <v>0</v>
      </c>
      <c r="Y441" s="752" cm="1">
        <f t="array" ref="Y441">INDEX($H441:$K441,0,MATCH(Y$397,$H$397:$K$397,0))*HLOOKUP(Y$396,$J$393:$R$394,2)</f>
        <v>0</v>
      </c>
      <c r="Z441" s="752" cm="1">
        <f t="array" ref="Z441">INDEX($H441:$K441,0,MATCH(Z$397,$H$397:$K$397,0))*HLOOKUP(Z$396,$J$393:$R$394,2)</f>
        <v>0</v>
      </c>
      <c r="AA441" s="752" cm="1">
        <f t="array" ref="AA441">INDEX($H441:$K441,0,MATCH(AA$397,$H$397:$K$397,0))*HLOOKUP(AA$396,$J$393:$R$394,2)</f>
        <v>0</v>
      </c>
      <c r="AB441" s="752" cm="1">
        <f t="array" ref="AB441">INDEX($H441:$K441,0,MATCH(AB$397,$H$397:$K$397,0))*HLOOKUP(AB$396,$J$393:$R$394,2)</f>
        <v>0</v>
      </c>
      <c r="AC441" s="752" cm="1">
        <f t="array" ref="AC441">INDEX($H441:$K441,0,MATCH(AC$397,$H$397:$K$397,0))*HLOOKUP(AC$396,$J$393:$R$394,2)</f>
        <v>0</v>
      </c>
      <c r="AD441" s="752" cm="1">
        <f t="array" ref="AD441">INDEX($H441:$K441,0,MATCH(AD$397,$H$397:$K$397,0))*HLOOKUP(AD$396,$J$393:$R$394,2)</f>
        <v>0</v>
      </c>
      <c r="AE441" s="752" cm="1">
        <f t="array" ref="AE441">INDEX($H441:$K441,0,MATCH(AE$397,$H$397:$K$397,0))*HLOOKUP(AE$396,$J$393:$R$394,2)</f>
        <v>0</v>
      </c>
      <c r="AF441" s="752" cm="1">
        <f t="array" ref="AF441">INDEX($H441:$K441,0,MATCH(AF$397,$H$397:$K$397,0))*HLOOKUP(AF$396,$J$393:$R$394,2)</f>
        <v>0</v>
      </c>
      <c r="AG441" s="752" cm="1">
        <f t="array" ref="AG441">INDEX($H441:$K441,0,MATCH(AG$397,$H$397:$K$397,0))*HLOOKUP(AG$396,$J$393:$R$394,2)</f>
        <v>0</v>
      </c>
      <c r="AH441" s="752" cm="1">
        <f t="array" ref="AH441">INDEX($H441:$K441,0,MATCH(AH$397,$H$397:$K$397,0))*HLOOKUP(AH$396,$J$393:$R$394,2)</f>
        <v>0</v>
      </c>
      <c r="AI441" s="752" cm="1">
        <f t="array" ref="AI441">INDEX($H441:$K441,0,MATCH(AI$397,$H$397:$K$397,0))*HLOOKUP(AI$396,$J$393:$R$394,2)</f>
        <v>0</v>
      </c>
      <c r="AJ441" s="752" cm="1">
        <f t="array" ref="AJ441">INDEX($H441:$K441,0,MATCH(AJ$397,$H$397:$K$397,0))*HLOOKUP(AJ$396,$J$393:$R$394,2)</f>
        <v>0</v>
      </c>
      <c r="AK441" s="752" cm="1">
        <f t="array" ref="AK441">INDEX($H441:$K441,0,MATCH(AK$397,$H$397:$K$397,0))*HLOOKUP(AK$396,$J$393:$R$394,2)</f>
        <v>0</v>
      </c>
      <c r="AL441" s="752" cm="1">
        <f t="array" ref="AL441">INDEX($H441:$K441,0,MATCH(AL$397,$H$397:$K$397,0))*HLOOKUP(AL$396,$J$393:$R$394,2)</f>
        <v>0</v>
      </c>
      <c r="AM441" s="752" cm="1">
        <f t="array" ref="AM441">INDEX($H441:$K441,0,MATCH(AM$397,$H$397:$K$397,0))*HLOOKUP(AM$396,$J$393:$R$394,2)</f>
        <v>0</v>
      </c>
      <c r="AN441" s="752" cm="1">
        <f t="array" ref="AN441">INDEX($H441:$K441,0,MATCH(AN$397,$H$397:$K$397,0))*HLOOKUP(AN$396,$J$393:$R$394,2)</f>
        <v>0</v>
      </c>
      <c r="AO441" s="752" cm="1">
        <f t="array" ref="AO441">INDEX($H441:$K441,0,MATCH(AO$397,$H$397:$K$397,0))*HLOOKUP(AO$396,$J$393:$R$394,2)</f>
        <v>0</v>
      </c>
      <c r="AP441" s="752" cm="1">
        <f t="array" ref="AP441">INDEX($H441:$K441,0,MATCH(AP$397,$H$397:$K$397,0))*HLOOKUP(AP$396,$J$393:$R$394,2)</f>
        <v>0</v>
      </c>
      <c r="AQ441" s="752" cm="1">
        <f t="array" ref="AQ441">INDEX($H441:$K441,0,MATCH(AQ$397,$H$397:$K$397,0))*HLOOKUP(AQ$396,$J$393:$R$394,2)</f>
        <v>0</v>
      </c>
      <c r="AR441" s="752" cm="1">
        <f t="array" ref="AR441">INDEX($H441:$K441,0,MATCH(AR$397,$H$397:$K$397,0))*HLOOKUP(AR$396,$J$393:$R$394,2)</f>
        <v>0</v>
      </c>
      <c r="AS441" s="752" cm="1">
        <f t="array" ref="AS441">INDEX($H441:$K441,0,MATCH(AS$397,$H$397:$K$397,0))*HLOOKUP(AS$396,$J$393:$R$394,2)</f>
        <v>0</v>
      </c>
      <c r="AT441" s="752" cm="1">
        <f t="array" ref="AT441">INDEX($H441:$K441,0,MATCH(AT$397,$H$397:$K$397,0))*HLOOKUP(AT$396,$J$393:$R$394,2)</f>
        <v>0</v>
      </c>
      <c r="AU441" s="752"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2" cm="1">
        <f t="array" ref="L442">INDEX($H442:$K442,0,MATCH(L$397,$H$397:$K$397,0))*HLOOKUP(L$396,$J$393:$R$394,2)</f>
        <v>0</v>
      </c>
      <c r="M442" s="752" cm="1">
        <f t="array" ref="M442">INDEX($H442:$K442,0,MATCH(M$397,$H$397:$K$397,0))*HLOOKUP(M$396,$J$393:$R$394,2)</f>
        <v>0</v>
      </c>
      <c r="N442" s="752" cm="1">
        <f t="array" ref="N442">INDEX($H442:$K442,0,MATCH(N$397,$H$397:$K$397,0))*HLOOKUP(N$396,$J$393:$R$394,2)</f>
        <v>0</v>
      </c>
      <c r="O442" s="752" cm="1">
        <f t="array" ref="O442">INDEX($H442:$K442,0,MATCH(O$397,$H$397:$K$397,0))*HLOOKUP(O$396,$J$393:$R$394,2)</f>
        <v>0</v>
      </c>
      <c r="P442" s="752" cm="1">
        <f t="array" ref="P442">INDEX($H442:$K442,0,MATCH(P$397,$H$397:$K$397,0))*HLOOKUP(P$396,$J$393:$R$394,2)</f>
        <v>0</v>
      </c>
      <c r="Q442" s="752" cm="1">
        <f t="array" ref="Q442">INDEX($H442:$K442,0,MATCH(Q$397,$H$397:$K$397,0))*HLOOKUP(Q$396,$J$393:$R$394,2)</f>
        <v>0</v>
      </c>
      <c r="R442" s="752" cm="1">
        <f t="array" ref="R442">INDEX($H442:$K442,0,MATCH(R$397,$H$397:$K$397,0))*HLOOKUP(R$396,$J$393:$R$394,2)</f>
        <v>0</v>
      </c>
      <c r="S442" s="752" cm="1">
        <f t="array" ref="S442">INDEX($H442:$K442,0,MATCH(S$397,$H$397:$K$397,0))*HLOOKUP(S$396,$J$393:$R$394,2)</f>
        <v>0</v>
      </c>
      <c r="T442" s="752" cm="1">
        <f t="array" ref="T442">INDEX($H442:$K442,0,MATCH(T$397,$H$397:$K$397,0))*HLOOKUP(T$396,$J$393:$R$394,2)</f>
        <v>0</v>
      </c>
      <c r="U442" s="752" cm="1">
        <f t="array" ref="U442">INDEX($H442:$K442,0,MATCH(U$397,$H$397:$K$397,0))*HLOOKUP(U$396,$J$393:$R$394,2)</f>
        <v>0</v>
      </c>
      <c r="V442" s="752" cm="1">
        <f t="array" ref="V442">INDEX($H442:$K442,0,MATCH(V$397,$H$397:$K$397,0))*HLOOKUP(V$396,$J$393:$R$394,2)</f>
        <v>0</v>
      </c>
      <c r="W442" s="752" cm="1">
        <f t="array" ref="W442">INDEX($H442:$K442,0,MATCH(W$397,$H$397:$K$397,0))*HLOOKUP(W$396,$J$393:$R$394,2)</f>
        <v>0</v>
      </c>
      <c r="X442" s="752" cm="1">
        <f t="array" ref="X442">INDEX($H442:$K442,0,MATCH(X$397,$H$397:$K$397,0))*HLOOKUP(X$396,$J$393:$R$394,2)</f>
        <v>0</v>
      </c>
      <c r="Y442" s="752" cm="1">
        <f t="array" ref="Y442">INDEX($H442:$K442,0,MATCH(Y$397,$H$397:$K$397,0))*HLOOKUP(Y$396,$J$393:$R$394,2)</f>
        <v>0</v>
      </c>
      <c r="Z442" s="752" cm="1">
        <f t="array" ref="Z442">INDEX($H442:$K442,0,MATCH(Z$397,$H$397:$K$397,0))*HLOOKUP(Z$396,$J$393:$R$394,2)</f>
        <v>0</v>
      </c>
      <c r="AA442" s="752" cm="1">
        <f t="array" ref="AA442">INDEX($H442:$K442,0,MATCH(AA$397,$H$397:$K$397,0))*HLOOKUP(AA$396,$J$393:$R$394,2)</f>
        <v>0</v>
      </c>
      <c r="AB442" s="752" cm="1">
        <f t="array" ref="AB442">INDEX($H442:$K442,0,MATCH(AB$397,$H$397:$K$397,0))*HLOOKUP(AB$396,$J$393:$R$394,2)</f>
        <v>0</v>
      </c>
      <c r="AC442" s="752" cm="1">
        <f t="array" ref="AC442">INDEX($H442:$K442,0,MATCH(AC$397,$H$397:$K$397,0))*HLOOKUP(AC$396,$J$393:$R$394,2)</f>
        <v>0</v>
      </c>
      <c r="AD442" s="752" cm="1">
        <f t="array" ref="AD442">INDEX($H442:$K442,0,MATCH(AD$397,$H$397:$K$397,0))*HLOOKUP(AD$396,$J$393:$R$394,2)</f>
        <v>0</v>
      </c>
      <c r="AE442" s="752" cm="1">
        <f t="array" ref="AE442">INDEX($H442:$K442,0,MATCH(AE$397,$H$397:$K$397,0))*HLOOKUP(AE$396,$J$393:$R$394,2)</f>
        <v>0</v>
      </c>
      <c r="AF442" s="752" cm="1">
        <f t="array" ref="AF442">INDEX($H442:$K442,0,MATCH(AF$397,$H$397:$K$397,0))*HLOOKUP(AF$396,$J$393:$R$394,2)</f>
        <v>0</v>
      </c>
      <c r="AG442" s="752" cm="1">
        <f t="array" ref="AG442">INDEX($H442:$K442,0,MATCH(AG$397,$H$397:$K$397,0))*HLOOKUP(AG$396,$J$393:$R$394,2)</f>
        <v>0</v>
      </c>
      <c r="AH442" s="752" cm="1">
        <f t="array" ref="AH442">INDEX($H442:$K442,0,MATCH(AH$397,$H$397:$K$397,0))*HLOOKUP(AH$396,$J$393:$R$394,2)</f>
        <v>0</v>
      </c>
      <c r="AI442" s="752" cm="1">
        <f t="array" ref="AI442">INDEX($H442:$K442,0,MATCH(AI$397,$H$397:$K$397,0))*HLOOKUP(AI$396,$J$393:$R$394,2)</f>
        <v>0</v>
      </c>
      <c r="AJ442" s="752" cm="1">
        <f t="array" ref="AJ442">INDEX($H442:$K442,0,MATCH(AJ$397,$H$397:$K$397,0))*HLOOKUP(AJ$396,$J$393:$R$394,2)</f>
        <v>0</v>
      </c>
      <c r="AK442" s="752" cm="1">
        <f t="array" ref="AK442">INDEX($H442:$K442,0,MATCH(AK$397,$H$397:$K$397,0))*HLOOKUP(AK$396,$J$393:$R$394,2)</f>
        <v>0</v>
      </c>
      <c r="AL442" s="752" cm="1">
        <f t="array" ref="AL442">INDEX($H442:$K442,0,MATCH(AL$397,$H$397:$K$397,0))*HLOOKUP(AL$396,$J$393:$R$394,2)</f>
        <v>0</v>
      </c>
      <c r="AM442" s="752" cm="1">
        <f t="array" ref="AM442">INDEX($H442:$K442,0,MATCH(AM$397,$H$397:$K$397,0))*HLOOKUP(AM$396,$J$393:$R$394,2)</f>
        <v>0</v>
      </c>
      <c r="AN442" s="752" cm="1">
        <f t="array" ref="AN442">INDEX($H442:$K442,0,MATCH(AN$397,$H$397:$K$397,0))*HLOOKUP(AN$396,$J$393:$R$394,2)</f>
        <v>0</v>
      </c>
      <c r="AO442" s="752" cm="1">
        <f t="array" ref="AO442">INDEX($H442:$K442,0,MATCH(AO$397,$H$397:$K$397,0))*HLOOKUP(AO$396,$J$393:$R$394,2)</f>
        <v>0</v>
      </c>
      <c r="AP442" s="752" cm="1">
        <f t="array" ref="AP442">INDEX($H442:$K442,0,MATCH(AP$397,$H$397:$K$397,0))*HLOOKUP(AP$396,$J$393:$R$394,2)</f>
        <v>0</v>
      </c>
      <c r="AQ442" s="752" cm="1">
        <f t="array" ref="AQ442">INDEX($H442:$K442,0,MATCH(AQ$397,$H$397:$K$397,0))*HLOOKUP(AQ$396,$J$393:$R$394,2)</f>
        <v>0</v>
      </c>
      <c r="AR442" s="752" cm="1">
        <f t="array" ref="AR442">INDEX($H442:$K442,0,MATCH(AR$397,$H$397:$K$397,0))*HLOOKUP(AR$396,$J$393:$R$394,2)</f>
        <v>0</v>
      </c>
      <c r="AS442" s="752" cm="1">
        <f t="array" ref="AS442">INDEX($H442:$K442,0,MATCH(AS$397,$H$397:$K$397,0))*HLOOKUP(AS$396,$J$393:$R$394,2)</f>
        <v>0</v>
      </c>
      <c r="AT442" s="752" cm="1">
        <f t="array" ref="AT442">INDEX($H442:$K442,0,MATCH(AT$397,$H$397:$K$397,0))*HLOOKUP(AT$396,$J$393:$R$394,2)</f>
        <v>0</v>
      </c>
      <c r="AU442" s="752"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2" cm="1">
        <f t="array" ref="L443">INDEX($H443:$K443,0,MATCH(L$397,$H$397:$K$397,0))*HLOOKUP(L$396,$J$393:$R$394,2)</f>
        <v>0</v>
      </c>
      <c r="M443" s="752" cm="1">
        <f t="array" ref="M443">INDEX($H443:$K443,0,MATCH(M$397,$H$397:$K$397,0))*HLOOKUP(M$396,$J$393:$R$394,2)</f>
        <v>0</v>
      </c>
      <c r="N443" s="752" cm="1">
        <f t="array" ref="N443">INDEX($H443:$K443,0,MATCH(N$397,$H$397:$K$397,0))*HLOOKUP(N$396,$J$393:$R$394,2)</f>
        <v>0</v>
      </c>
      <c r="O443" s="752" cm="1">
        <f t="array" ref="O443">INDEX($H443:$K443,0,MATCH(O$397,$H$397:$K$397,0))*HLOOKUP(O$396,$J$393:$R$394,2)</f>
        <v>0</v>
      </c>
      <c r="P443" s="752" cm="1">
        <f t="array" ref="P443">INDEX($H443:$K443,0,MATCH(P$397,$H$397:$K$397,0))*HLOOKUP(P$396,$J$393:$R$394,2)</f>
        <v>0</v>
      </c>
      <c r="Q443" s="752" cm="1">
        <f t="array" ref="Q443">INDEX($H443:$K443,0,MATCH(Q$397,$H$397:$K$397,0))*HLOOKUP(Q$396,$J$393:$R$394,2)</f>
        <v>0</v>
      </c>
      <c r="R443" s="752" cm="1">
        <f t="array" ref="R443">INDEX($H443:$K443,0,MATCH(R$397,$H$397:$K$397,0))*HLOOKUP(R$396,$J$393:$R$394,2)</f>
        <v>0</v>
      </c>
      <c r="S443" s="752" cm="1">
        <f t="array" ref="S443">INDEX($H443:$K443,0,MATCH(S$397,$H$397:$K$397,0))*HLOOKUP(S$396,$J$393:$R$394,2)</f>
        <v>0</v>
      </c>
      <c r="T443" s="752" cm="1">
        <f t="array" ref="T443">INDEX($H443:$K443,0,MATCH(T$397,$H$397:$K$397,0))*HLOOKUP(T$396,$J$393:$R$394,2)</f>
        <v>0</v>
      </c>
      <c r="U443" s="752" cm="1">
        <f t="array" ref="U443">INDEX($H443:$K443,0,MATCH(U$397,$H$397:$K$397,0))*HLOOKUP(U$396,$J$393:$R$394,2)</f>
        <v>0</v>
      </c>
      <c r="V443" s="752" cm="1">
        <f t="array" ref="V443">INDEX($H443:$K443,0,MATCH(V$397,$H$397:$K$397,0))*HLOOKUP(V$396,$J$393:$R$394,2)</f>
        <v>0</v>
      </c>
      <c r="W443" s="752" cm="1">
        <f t="array" ref="W443">INDEX($H443:$K443,0,MATCH(W$397,$H$397:$K$397,0))*HLOOKUP(W$396,$J$393:$R$394,2)</f>
        <v>0</v>
      </c>
      <c r="X443" s="752" cm="1">
        <f t="array" ref="X443">INDEX($H443:$K443,0,MATCH(X$397,$H$397:$K$397,0))*HLOOKUP(X$396,$J$393:$R$394,2)</f>
        <v>0</v>
      </c>
      <c r="Y443" s="752" cm="1">
        <f t="array" ref="Y443">INDEX($H443:$K443,0,MATCH(Y$397,$H$397:$K$397,0))*HLOOKUP(Y$396,$J$393:$R$394,2)</f>
        <v>0</v>
      </c>
      <c r="Z443" s="752" cm="1">
        <f t="array" ref="Z443">INDEX($H443:$K443,0,MATCH(Z$397,$H$397:$K$397,0))*HLOOKUP(Z$396,$J$393:$R$394,2)</f>
        <v>0</v>
      </c>
      <c r="AA443" s="752" cm="1">
        <f t="array" ref="AA443">INDEX($H443:$K443,0,MATCH(AA$397,$H$397:$K$397,0))*HLOOKUP(AA$396,$J$393:$R$394,2)</f>
        <v>0</v>
      </c>
      <c r="AB443" s="752" cm="1">
        <f t="array" ref="AB443">INDEX($H443:$K443,0,MATCH(AB$397,$H$397:$K$397,0))*HLOOKUP(AB$396,$J$393:$R$394,2)</f>
        <v>0</v>
      </c>
      <c r="AC443" s="752" cm="1">
        <f t="array" ref="AC443">INDEX($H443:$K443,0,MATCH(AC$397,$H$397:$K$397,0))*HLOOKUP(AC$396,$J$393:$R$394,2)</f>
        <v>0</v>
      </c>
      <c r="AD443" s="752" cm="1">
        <f t="array" ref="AD443">INDEX($H443:$K443,0,MATCH(AD$397,$H$397:$K$397,0))*HLOOKUP(AD$396,$J$393:$R$394,2)</f>
        <v>0</v>
      </c>
      <c r="AE443" s="752" cm="1">
        <f t="array" ref="AE443">INDEX($H443:$K443,0,MATCH(AE$397,$H$397:$K$397,0))*HLOOKUP(AE$396,$J$393:$R$394,2)</f>
        <v>0</v>
      </c>
      <c r="AF443" s="752" cm="1">
        <f t="array" ref="AF443">INDEX($H443:$K443,0,MATCH(AF$397,$H$397:$K$397,0))*HLOOKUP(AF$396,$J$393:$R$394,2)</f>
        <v>0</v>
      </c>
      <c r="AG443" s="752" cm="1">
        <f t="array" ref="AG443">INDEX($H443:$K443,0,MATCH(AG$397,$H$397:$K$397,0))*HLOOKUP(AG$396,$J$393:$R$394,2)</f>
        <v>0</v>
      </c>
      <c r="AH443" s="752" cm="1">
        <f t="array" ref="AH443">INDEX($H443:$K443,0,MATCH(AH$397,$H$397:$K$397,0))*HLOOKUP(AH$396,$J$393:$R$394,2)</f>
        <v>0</v>
      </c>
      <c r="AI443" s="752" cm="1">
        <f t="array" ref="AI443">INDEX($H443:$K443,0,MATCH(AI$397,$H$397:$K$397,0))*HLOOKUP(AI$396,$J$393:$R$394,2)</f>
        <v>0</v>
      </c>
      <c r="AJ443" s="752" cm="1">
        <f t="array" ref="AJ443">INDEX($H443:$K443,0,MATCH(AJ$397,$H$397:$K$397,0))*HLOOKUP(AJ$396,$J$393:$R$394,2)</f>
        <v>0</v>
      </c>
      <c r="AK443" s="752" cm="1">
        <f t="array" ref="AK443">INDEX($H443:$K443,0,MATCH(AK$397,$H$397:$K$397,0))*HLOOKUP(AK$396,$J$393:$R$394,2)</f>
        <v>0</v>
      </c>
      <c r="AL443" s="752" cm="1">
        <f t="array" ref="AL443">INDEX($H443:$K443,0,MATCH(AL$397,$H$397:$K$397,0))*HLOOKUP(AL$396,$J$393:$R$394,2)</f>
        <v>0</v>
      </c>
      <c r="AM443" s="752" cm="1">
        <f t="array" ref="AM443">INDEX($H443:$K443,0,MATCH(AM$397,$H$397:$K$397,0))*HLOOKUP(AM$396,$J$393:$R$394,2)</f>
        <v>0</v>
      </c>
      <c r="AN443" s="752" cm="1">
        <f t="array" ref="AN443">INDEX($H443:$K443,0,MATCH(AN$397,$H$397:$K$397,0))*HLOOKUP(AN$396,$J$393:$R$394,2)</f>
        <v>0</v>
      </c>
      <c r="AO443" s="752" cm="1">
        <f t="array" ref="AO443">INDEX($H443:$K443,0,MATCH(AO$397,$H$397:$K$397,0))*HLOOKUP(AO$396,$J$393:$R$394,2)</f>
        <v>0</v>
      </c>
      <c r="AP443" s="752" cm="1">
        <f t="array" ref="AP443">INDEX($H443:$K443,0,MATCH(AP$397,$H$397:$K$397,0))*HLOOKUP(AP$396,$J$393:$R$394,2)</f>
        <v>0</v>
      </c>
      <c r="AQ443" s="752" cm="1">
        <f t="array" ref="AQ443">INDEX($H443:$K443,0,MATCH(AQ$397,$H$397:$K$397,0))*HLOOKUP(AQ$396,$J$393:$R$394,2)</f>
        <v>0</v>
      </c>
      <c r="AR443" s="752" cm="1">
        <f t="array" ref="AR443">INDEX($H443:$K443,0,MATCH(AR$397,$H$397:$K$397,0))*HLOOKUP(AR$396,$J$393:$R$394,2)</f>
        <v>0</v>
      </c>
      <c r="AS443" s="752" cm="1">
        <f t="array" ref="AS443">INDEX($H443:$K443,0,MATCH(AS$397,$H$397:$K$397,0))*HLOOKUP(AS$396,$J$393:$R$394,2)</f>
        <v>0</v>
      </c>
      <c r="AT443" s="752" cm="1">
        <f t="array" ref="AT443">INDEX($H443:$K443,0,MATCH(AT$397,$H$397:$K$397,0))*HLOOKUP(AT$396,$J$393:$R$394,2)</f>
        <v>0</v>
      </c>
      <c r="AU443" s="752"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2" cm="1">
        <f t="array" ref="L444">INDEX($H444:$K444,0,MATCH(L$397,$H$397:$K$397,0))*HLOOKUP(L$396,$J$393:$R$394,2)</f>
        <v>0</v>
      </c>
      <c r="M444" s="752" cm="1">
        <f t="array" ref="M444">INDEX($H444:$K444,0,MATCH(M$397,$H$397:$K$397,0))*HLOOKUP(M$396,$J$393:$R$394,2)</f>
        <v>0</v>
      </c>
      <c r="N444" s="752" cm="1">
        <f t="array" ref="N444">INDEX($H444:$K444,0,MATCH(N$397,$H$397:$K$397,0))*HLOOKUP(N$396,$J$393:$R$394,2)</f>
        <v>0</v>
      </c>
      <c r="O444" s="752" cm="1">
        <f t="array" ref="O444">INDEX($H444:$K444,0,MATCH(O$397,$H$397:$K$397,0))*HLOOKUP(O$396,$J$393:$R$394,2)</f>
        <v>0</v>
      </c>
      <c r="P444" s="752" cm="1">
        <f t="array" ref="P444">INDEX($H444:$K444,0,MATCH(P$397,$H$397:$K$397,0))*HLOOKUP(P$396,$J$393:$R$394,2)</f>
        <v>0</v>
      </c>
      <c r="Q444" s="752" cm="1">
        <f t="array" ref="Q444">INDEX($H444:$K444,0,MATCH(Q$397,$H$397:$K$397,0))*HLOOKUP(Q$396,$J$393:$R$394,2)</f>
        <v>0</v>
      </c>
      <c r="R444" s="752" cm="1">
        <f t="array" ref="R444">INDEX($H444:$K444,0,MATCH(R$397,$H$397:$K$397,0))*HLOOKUP(R$396,$J$393:$R$394,2)</f>
        <v>0</v>
      </c>
      <c r="S444" s="752" cm="1">
        <f t="array" ref="S444">INDEX($H444:$K444,0,MATCH(S$397,$H$397:$K$397,0))*HLOOKUP(S$396,$J$393:$R$394,2)</f>
        <v>0</v>
      </c>
      <c r="T444" s="752" cm="1">
        <f t="array" ref="T444">INDEX($H444:$K444,0,MATCH(T$397,$H$397:$K$397,0))*HLOOKUP(T$396,$J$393:$R$394,2)</f>
        <v>0</v>
      </c>
      <c r="U444" s="752" cm="1">
        <f t="array" ref="U444">INDEX($H444:$K444,0,MATCH(U$397,$H$397:$K$397,0))*HLOOKUP(U$396,$J$393:$R$394,2)</f>
        <v>0</v>
      </c>
      <c r="V444" s="752" cm="1">
        <f t="array" ref="V444">INDEX($H444:$K444,0,MATCH(V$397,$H$397:$K$397,0))*HLOOKUP(V$396,$J$393:$R$394,2)</f>
        <v>0</v>
      </c>
      <c r="W444" s="752" cm="1">
        <f t="array" ref="W444">INDEX($H444:$K444,0,MATCH(W$397,$H$397:$K$397,0))*HLOOKUP(W$396,$J$393:$R$394,2)</f>
        <v>0</v>
      </c>
      <c r="X444" s="752" cm="1">
        <f t="array" ref="X444">INDEX($H444:$K444,0,MATCH(X$397,$H$397:$K$397,0))*HLOOKUP(X$396,$J$393:$R$394,2)</f>
        <v>0</v>
      </c>
      <c r="Y444" s="752" cm="1">
        <f t="array" ref="Y444">INDEX($H444:$K444,0,MATCH(Y$397,$H$397:$K$397,0))*HLOOKUP(Y$396,$J$393:$R$394,2)</f>
        <v>0</v>
      </c>
      <c r="Z444" s="752" cm="1">
        <f t="array" ref="Z444">INDEX($H444:$K444,0,MATCH(Z$397,$H$397:$K$397,0))*HLOOKUP(Z$396,$J$393:$R$394,2)</f>
        <v>0</v>
      </c>
      <c r="AA444" s="752" cm="1">
        <f t="array" ref="AA444">INDEX($H444:$K444,0,MATCH(AA$397,$H$397:$K$397,0))*HLOOKUP(AA$396,$J$393:$R$394,2)</f>
        <v>0</v>
      </c>
      <c r="AB444" s="752" cm="1">
        <f t="array" ref="AB444">INDEX($H444:$K444,0,MATCH(AB$397,$H$397:$K$397,0))*HLOOKUP(AB$396,$J$393:$R$394,2)</f>
        <v>0</v>
      </c>
      <c r="AC444" s="752" cm="1">
        <f t="array" ref="AC444">INDEX($H444:$K444,0,MATCH(AC$397,$H$397:$K$397,0))*HLOOKUP(AC$396,$J$393:$R$394,2)</f>
        <v>0</v>
      </c>
      <c r="AD444" s="752" cm="1">
        <f t="array" ref="AD444">INDEX($H444:$K444,0,MATCH(AD$397,$H$397:$K$397,0))*HLOOKUP(AD$396,$J$393:$R$394,2)</f>
        <v>0</v>
      </c>
      <c r="AE444" s="752" cm="1">
        <f t="array" ref="AE444">INDEX($H444:$K444,0,MATCH(AE$397,$H$397:$K$397,0))*HLOOKUP(AE$396,$J$393:$R$394,2)</f>
        <v>0</v>
      </c>
      <c r="AF444" s="752" cm="1">
        <f t="array" ref="AF444">INDEX($H444:$K444,0,MATCH(AF$397,$H$397:$K$397,0))*HLOOKUP(AF$396,$J$393:$R$394,2)</f>
        <v>0</v>
      </c>
      <c r="AG444" s="752" cm="1">
        <f t="array" ref="AG444">INDEX($H444:$K444,0,MATCH(AG$397,$H$397:$K$397,0))*HLOOKUP(AG$396,$J$393:$R$394,2)</f>
        <v>0</v>
      </c>
      <c r="AH444" s="752" cm="1">
        <f t="array" ref="AH444">INDEX($H444:$K444,0,MATCH(AH$397,$H$397:$K$397,0))*HLOOKUP(AH$396,$J$393:$R$394,2)</f>
        <v>0</v>
      </c>
      <c r="AI444" s="752" cm="1">
        <f t="array" ref="AI444">INDEX($H444:$K444,0,MATCH(AI$397,$H$397:$K$397,0))*HLOOKUP(AI$396,$J$393:$R$394,2)</f>
        <v>0</v>
      </c>
      <c r="AJ444" s="752" cm="1">
        <f t="array" ref="AJ444">INDEX($H444:$K444,0,MATCH(AJ$397,$H$397:$K$397,0))*HLOOKUP(AJ$396,$J$393:$R$394,2)</f>
        <v>0</v>
      </c>
      <c r="AK444" s="752" cm="1">
        <f t="array" ref="AK444">INDEX($H444:$K444,0,MATCH(AK$397,$H$397:$K$397,0))*HLOOKUP(AK$396,$J$393:$R$394,2)</f>
        <v>0</v>
      </c>
      <c r="AL444" s="752" cm="1">
        <f t="array" ref="AL444">INDEX($H444:$K444,0,MATCH(AL$397,$H$397:$K$397,0))*HLOOKUP(AL$396,$J$393:$R$394,2)</f>
        <v>0</v>
      </c>
      <c r="AM444" s="752" cm="1">
        <f t="array" ref="AM444">INDEX($H444:$K444,0,MATCH(AM$397,$H$397:$K$397,0))*HLOOKUP(AM$396,$J$393:$R$394,2)</f>
        <v>0</v>
      </c>
      <c r="AN444" s="752" cm="1">
        <f t="array" ref="AN444">INDEX($H444:$K444,0,MATCH(AN$397,$H$397:$K$397,0))*HLOOKUP(AN$396,$J$393:$R$394,2)</f>
        <v>0</v>
      </c>
      <c r="AO444" s="752" cm="1">
        <f t="array" ref="AO444">INDEX($H444:$K444,0,MATCH(AO$397,$H$397:$K$397,0))*HLOOKUP(AO$396,$J$393:$R$394,2)</f>
        <v>0</v>
      </c>
      <c r="AP444" s="752" cm="1">
        <f t="array" ref="AP444">INDEX($H444:$K444,0,MATCH(AP$397,$H$397:$K$397,0))*HLOOKUP(AP$396,$J$393:$R$394,2)</f>
        <v>0</v>
      </c>
      <c r="AQ444" s="752" cm="1">
        <f t="array" ref="AQ444">INDEX($H444:$K444,0,MATCH(AQ$397,$H$397:$K$397,0))*HLOOKUP(AQ$396,$J$393:$R$394,2)</f>
        <v>0</v>
      </c>
      <c r="AR444" s="752" cm="1">
        <f t="array" ref="AR444">INDEX($H444:$K444,0,MATCH(AR$397,$H$397:$K$397,0))*HLOOKUP(AR$396,$J$393:$R$394,2)</f>
        <v>0</v>
      </c>
      <c r="AS444" s="752" cm="1">
        <f t="array" ref="AS444">INDEX($H444:$K444,0,MATCH(AS$397,$H$397:$K$397,0))*HLOOKUP(AS$396,$J$393:$R$394,2)</f>
        <v>0</v>
      </c>
      <c r="AT444" s="752" cm="1">
        <f t="array" ref="AT444">INDEX($H444:$K444,0,MATCH(AT$397,$H$397:$K$397,0))*HLOOKUP(AT$396,$J$393:$R$394,2)</f>
        <v>0</v>
      </c>
      <c r="AU444" s="752"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814</v>
      </c>
      <c r="J447" t="s">
        <v>406</v>
      </c>
      <c r="K447" t="s">
        <v>802</v>
      </c>
      <c r="L447" t="s">
        <v>803</v>
      </c>
      <c r="M447" t="s">
        <v>804</v>
      </c>
      <c r="N447" t="s">
        <v>805</v>
      </c>
      <c r="O447" t="s">
        <v>806</v>
      </c>
      <c r="P447" t="s">
        <v>807</v>
      </c>
      <c r="Q447" t="s">
        <v>808</v>
      </c>
      <c r="R447" t="s">
        <v>809</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1139</v>
      </c>
      <c r="J448" s="751">
        <v>1</v>
      </c>
      <c r="K448" s="751">
        <v>1</v>
      </c>
      <c r="L448" s="751">
        <v>1</v>
      </c>
      <c r="M448" s="751">
        <v>1</v>
      </c>
      <c r="N448" s="751">
        <v>1</v>
      </c>
      <c r="O448" s="751">
        <v>1</v>
      </c>
      <c r="P448" s="751">
        <v>1</v>
      </c>
      <c r="Q448" s="751">
        <v>1</v>
      </c>
      <c r="R448" s="751">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816</v>
      </c>
      <c r="H450" t="s">
        <v>833</v>
      </c>
      <c r="I450" t="s">
        <v>833</v>
      </c>
      <c r="J450" t="s">
        <v>833</v>
      </c>
      <c r="K450" t="s">
        <v>833</v>
      </c>
      <c r="L450" t="s">
        <v>406</v>
      </c>
      <c r="M450" t="s">
        <v>406</v>
      </c>
      <c r="N450" t="s">
        <v>406</v>
      </c>
      <c r="O450" t="s">
        <v>406</v>
      </c>
      <c r="P450" t="s">
        <v>802</v>
      </c>
      <c r="Q450" t="s">
        <v>802</v>
      </c>
      <c r="R450" t="s">
        <v>802</v>
      </c>
      <c r="S450" t="s">
        <v>802</v>
      </c>
      <c r="T450" t="s">
        <v>803</v>
      </c>
      <c r="U450" t="s">
        <v>803</v>
      </c>
      <c r="V450" t="s">
        <v>803</v>
      </c>
      <c r="W450" t="s">
        <v>803</v>
      </c>
      <c r="X450" t="s">
        <v>804</v>
      </c>
      <c r="Y450" t="s">
        <v>804</v>
      </c>
      <c r="Z450" t="s">
        <v>804</v>
      </c>
      <c r="AA450" t="s">
        <v>804</v>
      </c>
      <c r="AB450" t="s">
        <v>805</v>
      </c>
      <c r="AC450" t="s">
        <v>805</v>
      </c>
      <c r="AD450" t="s">
        <v>805</v>
      </c>
      <c r="AE450" t="s">
        <v>805</v>
      </c>
      <c r="AF450" t="s">
        <v>806</v>
      </c>
      <c r="AG450" t="s">
        <v>806</v>
      </c>
      <c r="AH450" t="s">
        <v>806</v>
      </c>
      <c r="AI450" t="s">
        <v>806</v>
      </c>
      <c r="AJ450" t="s">
        <v>807</v>
      </c>
      <c r="AK450" t="s">
        <v>807</v>
      </c>
      <c r="AL450" t="s">
        <v>807</v>
      </c>
      <c r="AM450" t="s">
        <v>807</v>
      </c>
      <c r="AN450" t="s">
        <v>808</v>
      </c>
      <c r="AO450" t="s">
        <v>808</v>
      </c>
      <c r="AP450" t="s">
        <v>808</v>
      </c>
      <c r="AQ450" t="s">
        <v>808</v>
      </c>
      <c r="AR450" t="s">
        <v>809</v>
      </c>
      <c r="AS450" t="s">
        <v>809</v>
      </c>
      <c r="AT450" t="s">
        <v>809</v>
      </c>
      <c r="AU450" t="s">
        <v>809</v>
      </c>
      <c r="AV450" s="196"/>
      <c r="AW450" s="196"/>
      <c r="AX450" s="17"/>
      <c r="AY450" s="9"/>
      <c r="AZ450" s="9"/>
      <c r="BA450" s="9"/>
    </row>
    <row r="451" spans="1:53" ht="15" outlineLevel="1" x14ac:dyDescent="0.25">
      <c r="A451" s="7"/>
      <c r="B451" s="8"/>
      <c r="C451" s="18"/>
      <c r="D451" s="18"/>
      <c r="E451" s="18"/>
      <c r="F451" s="27"/>
      <c r="G451" s="27" t="s">
        <v>817</v>
      </c>
      <c r="H451" t="s">
        <v>1280</v>
      </c>
      <c r="I451" t="s">
        <v>1283</v>
      </c>
      <c r="J451" t="s">
        <v>1281</v>
      </c>
      <c r="K451" t="s">
        <v>1282</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2" cm="1">
        <f t="array" ref="L452">INDEX($H452:$K452,0,MATCH(L$451,$H$451:$K$451,0))*HLOOKUP(L$450,$J$447:$R$448,2)</f>
        <v>0</v>
      </c>
      <c r="M452" s="752" cm="1">
        <f t="array" ref="M452">INDEX($H452:$K452,0,MATCH(M$451,$H$451:$K$451,0))*HLOOKUP(M$450,$J$447:$R$448,2)</f>
        <v>0</v>
      </c>
      <c r="N452" s="752" cm="1">
        <f t="array" ref="N452">INDEX($H452:$K452,0,MATCH(N$451,$H$451:$K$451,0))*HLOOKUP(N$450,$J$447:$R$448,2)</f>
        <v>0</v>
      </c>
      <c r="O452" s="752" cm="1">
        <f t="array" ref="O452">INDEX($H452:$K452,0,MATCH(O$451,$H$451:$K$451,0))*HLOOKUP(O$450,$J$447:$R$448,2)</f>
        <v>0</v>
      </c>
      <c r="P452" s="752" cm="1">
        <f t="array" ref="P452">INDEX($H452:$K452,0,MATCH(P$451,$H$451:$K$451,0))*HLOOKUP(P$450,$J$447:$R$448,2)</f>
        <v>0</v>
      </c>
      <c r="Q452" s="752" cm="1">
        <f t="array" ref="Q452">INDEX($H452:$K452,0,MATCH(Q$451,$H$451:$K$451,0))*HLOOKUP(Q$450,$J$447:$R$448,2)</f>
        <v>0</v>
      </c>
      <c r="R452" s="752" cm="1">
        <f t="array" ref="R452">INDEX($H452:$K452,0,MATCH(R$451,$H$451:$K$451,0))*HLOOKUP(R$450,$J$447:$R$448,2)</f>
        <v>0</v>
      </c>
      <c r="S452" s="752" cm="1">
        <f t="array" ref="S452">INDEX($H452:$K452,0,MATCH(S$451,$H$451:$K$451,0))*HLOOKUP(S$450,$J$447:$R$448,2)</f>
        <v>0</v>
      </c>
      <c r="T452" s="752" cm="1">
        <f t="array" ref="T452">INDEX($H452:$K452,0,MATCH(T$451,$H$451:$K$451,0))*HLOOKUP(T$450,$J$447:$R$448,2)</f>
        <v>0</v>
      </c>
      <c r="U452" s="752" cm="1">
        <f t="array" ref="U452">INDEX($H452:$K452,0,MATCH(U$451,$H$451:$K$451,0))*HLOOKUP(U$450,$J$447:$R$448,2)</f>
        <v>0</v>
      </c>
      <c r="V452" s="752" cm="1">
        <f t="array" ref="V452">INDEX($H452:$K452,0,MATCH(V$451,$H$451:$K$451,0))*HLOOKUP(V$450,$J$447:$R$448,2)</f>
        <v>0</v>
      </c>
      <c r="W452" s="752" cm="1">
        <f t="array" ref="W452">INDEX($H452:$K452,0,MATCH(W$451,$H$451:$K$451,0))*HLOOKUP(W$450,$J$447:$R$448,2)</f>
        <v>0</v>
      </c>
      <c r="X452" s="752" cm="1">
        <f t="array" ref="X452">INDEX($H452:$K452,0,MATCH(X$451,$H$451:$K$451,0))*HLOOKUP(X$450,$J$447:$R$448,2)</f>
        <v>0</v>
      </c>
      <c r="Y452" s="752" cm="1">
        <f t="array" ref="Y452">INDEX($H452:$K452,0,MATCH(Y$451,$H$451:$K$451,0))*HLOOKUP(Y$450,$J$447:$R$448,2)</f>
        <v>0</v>
      </c>
      <c r="Z452" s="752" cm="1">
        <f t="array" ref="Z452">INDEX($H452:$K452,0,MATCH(Z$451,$H$451:$K$451,0))*HLOOKUP(Z$450,$J$447:$R$448,2)</f>
        <v>0</v>
      </c>
      <c r="AA452" s="752" cm="1">
        <f t="array" ref="AA452">INDEX($H452:$K452,0,MATCH(AA$451,$H$451:$K$451,0))*HLOOKUP(AA$450,$J$447:$R$448,2)</f>
        <v>0</v>
      </c>
      <c r="AB452" s="752" cm="1">
        <f t="array" ref="AB452">INDEX($H452:$K452,0,MATCH(AB$451,$H$451:$K$451,0))*HLOOKUP(AB$450,$J$447:$R$448,2)</f>
        <v>0</v>
      </c>
      <c r="AC452" s="752" cm="1">
        <f t="array" ref="AC452">INDEX($H452:$K452,0,MATCH(AC$451,$H$451:$K$451,0))*HLOOKUP(AC$450,$J$447:$R$448,2)</f>
        <v>0</v>
      </c>
      <c r="AD452" s="752" cm="1">
        <f t="array" ref="AD452">INDEX($H452:$K452,0,MATCH(AD$451,$H$451:$K$451,0))*HLOOKUP(AD$450,$J$447:$R$448,2)</f>
        <v>0</v>
      </c>
      <c r="AE452" s="752" cm="1">
        <f t="array" ref="AE452">INDEX($H452:$K452,0,MATCH(AE$451,$H$451:$K$451,0))*HLOOKUP(AE$450,$J$447:$R$448,2)</f>
        <v>0</v>
      </c>
      <c r="AF452" s="752" cm="1">
        <f t="array" ref="AF452">INDEX($H452:$K452,0,MATCH(AF$451,$H$451:$K$451,0))*HLOOKUP(AF$450,$J$447:$R$448,2)</f>
        <v>0</v>
      </c>
      <c r="AG452" s="752" cm="1">
        <f t="array" ref="AG452">INDEX($H452:$K452,0,MATCH(AG$451,$H$451:$K$451,0))*HLOOKUP(AG$450,$J$447:$R$448,2)</f>
        <v>0</v>
      </c>
      <c r="AH452" s="752" cm="1">
        <f t="array" ref="AH452">INDEX($H452:$K452,0,MATCH(AH$451,$H$451:$K$451,0))*HLOOKUP(AH$450,$J$447:$R$448,2)</f>
        <v>0</v>
      </c>
      <c r="AI452" s="752" cm="1">
        <f t="array" ref="AI452">INDEX($H452:$K452,0,MATCH(AI$451,$H$451:$K$451,0))*HLOOKUP(AI$450,$J$447:$R$448,2)</f>
        <v>0</v>
      </c>
      <c r="AJ452" s="752" cm="1">
        <f t="array" ref="AJ452">INDEX($H452:$K452,0,MATCH(AJ$451,$H$451:$K$451,0))*HLOOKUP(AJ$450,$J$447:$R$448,2)</f>
        <v>0</v>
      </c>
      <c r="AK452" s="752" cm="1">
        <f t="array" ref="AK452">INDEX($H452:$K452,0,MATCH(AK$451,$H$451:$K$451,0))*HLOOKUP(AK$450,$J$447:$R$448,2)</f>
        <v>0</v>
      </c>
      <c r="AL452" s="752" cm="1">
        <f t="array" ref="AL452">INDEX($H452:$K452,0,MATCH(AL$451,$H$451:$K$451,0))*HLOOKUP(AL$450,$J$447:$R$448,2)</f>
        <v>0</v>
      </c>
      <c r="AM452" s="752" cm="1">
        <f t="array" ref="AM452">INDEX($H452:$K452,0,MATCH(AM$451,$H$451:$K$451,0))*HLOOKUP(AM$450,$J$447:$R$448,2)</f>
        <v>0</v>
      </c>
      <c r="AN452" s="752" cm="1">
        <f t="array" ref="AN452">INDEX($H452:$K452,0,MATCH(AN$451,$H$451:$K$451,0))*HLOOKUP(AN$450,$J$447:$R$448,2)</f>
        <v>0</v>
      </c>
      <c r="AO452" s="752" cm="1">
        <f t="array" ref="AO452">INDEX($H452:$K452,0,MATCH(AO$451,$H$451:$K$451,0))*HLOOKUP(AO$450,$J$447:$R$448,2)</f>
        <v>0</v>
      </c>
      <c r="AP452" s="752" cm="1">
        <f t="array" ref="AP452">INDEX($H452:$K452,0,MATCH(AP$451,$H$451:$K$451,0))*HLOOKUP(AP$450,$J$447:$R$448,2)</f>
        <v>0</v>
      </c>
      <c r="AQ452" s="752" cm="1">
        <f t="array" ref="AQ452">INDEX($H452:$K452,0,MATCH(AQ$451,$H$451:$K$451,0))*HLOOKUP(AQ$450,$J$447:$R$448,2)</f>
        <v>0</v>
      </c>
      <c r="AR452" s="752" cm="1">
        <f t="array" ref="AR452">INDEX($H452:$K452,0,MATCH(AR$451,$H$451:$K$451,0))*HLOOKUP(AR$450,$J$447:$R$448,2)</f>
        <v>0</v>
      </c>
      <c r="AS452" s="752" cm="1">
        <f t="array" ref="AS452">INDEX($H452:$K452,0,MATCH(AS$451,$H$451:$K$451,0))*HLOOKUP(AS$450,$J$447:$R$448,2)</f>
        <v>0</v>
      </c>
      <c r="AT452" s="752" cm="1">
        <f t="array" ref="AT452">INDEX($H452:$K452,0,MATCH(AT$451,$H$451:$K$451,0))*HLOOKUP(AT$450,$J$447:$R$448,2)</f>
        <v>0</v>
      </c>
      <c r="AU452" s="752"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2" cm="1">
        <f t="array" ref="L453">INDEX($H453:$K453,0,MATCH(L$451,$H$451:$K$451,0))*HLOOKUP(L$450,$J$447:$R$448,2)</f>
        <v>0</v>
      </c>
      <c r="M453" s="752" cm="1">
        <f t="array" ref="M453">INDEX($H453:$K453,0,MATCH(M$451,$H$451:$K$451,0))*HLOOKUP(M$450,$J$447:$R$448,2)</f>
        <v>0</v>
      </c>
      <c r="N453" s="752" cm="1">
        <f t="array" ref="N453">INDEX($H453:$K453,0,MATCH(N$451,$H$451:$K$451,0))*HLOOKUP(N$450,$J$447:$R$448,2)</f>
        <v>0</v>
      </c>
      <c r="O453" s="752" cm="1">
        <f t="array" ref="O453">INDEX($H453:$K453,0,MATCH(O$451,$H$451:$K$451,0))*HLOOKUP(O$450,$J$447:$R$448,2)</f>
        <v>0</v>
      </c>
      <c r="P453" s="752" cm="1">
        <f t="array" ref="P453">INDEX($H453:$K453,0,MATCH(P$451,$H$451:$K$451,0))*HLOOKUP(P$450,$J$447:$R$448,2)</f>
        <v>0</v>
      </c>
      <c r="Q453" s="752" cm="1">
        <f t="array" ref="Q453">INDEX($H453:$K453,0,MATCH(Q$451,$H$451:$K$451,0))*HLOOKUP(Q$450,$J$447:$R$448,2)</f>
        <v>0</v>
      </c>
      <c r="R453" s="752" cm="1">
        <f t="array" ref="R453">INDEX($H453:$K453,0,MATCH(R$451,$H$451:$K$451,0))*HLOOKUP(R$450,$J$447:$R$448,2)</f>
        <v>0</v>
      </c>
      <c r="S453" s="752" cm="1">
        <f t="array" ref="S453">INDEX($H453:$K453,0,MATCH(S$451,$H$451:$K$451,0))*HLOOKUP(S$450,$J$447:$R$448,2)</f>
        <v>0</v>
      </c>
      <c r="T453" s="752" cm="1">
        <f t="array" ref="T453">INDEX($H453:$K453,0,MATCH(T$451,$H$451:$K$451,0))*HLOOKUP(T$450,$J$447:$R$448,2)</f>
        <v>0</v>
      </c>
      <c r="U453" s="752" cm="1">
        <f t="array" ref="U453">INDEX($H453:$K453,0,MATCH(U$451,$H$451:$K$451,0))*HLOOKUP(U$450,$J$447:$R$448,2)</f>
        <v>0</v>
      </c>
      <c r="V453" s="752" cm="1">
        <f t="array" ref="V453">INDEX($H453:$K453,0,MATCH(V$451,$H$451:$K$451,0))*HLOOKUP(V$450,$J$447:$R$448,2)</f>
        <v>0</v>
      </c>
      <c r="W453" s="752" cm="1">
        <f t="array" ref="W453">INDEX($H453:$K453,0,MATCH(W$451,$H$451:$K$451,0))*HLOOKUP(W$450,$J$447:$R$448,2)</f>
        <v>0</v>
      </c>
      <c r="X453" s="752" cm="1">
        <f t="array" ref="X453">INDEX($H453:$K453,0,MATCH(X$451,$H$451:$K$451,0))*HLOOKUP(X$450,$J$447:$R$448,2)</f>
        <v>0</v>
      </c>
      <c r="Y453" s="752" cm="1">
        <f t="array" ref="Y453">INDEX($H453:$K453,0,MATCH(Y$451,$H$451:$K$451,0))*HLOOKUP(Y$450,$J$447:$R$448,2)</f>
        <v>0</v>
      </c>
      <c r="Z453" s="752" cm="1">
        <f t="array" ref="Z453">INDEX($H453:$K453,0,MATCH(Z$451,$H$451:$K$451,0))*HLOOKUP(Z$450,$J$447:$R$448,2)</f>
        <v>0</v>
      </c>
      <c r="AA453" s="752" cm="1">
        <f t="array" ref="AA453">INDEX($H453:$K453,0,MATCH(AA$451,$H$451:$K$451,0))*HLOOKUP(AA$450,$J$447:$R$448,2)</f>
        <v>0</v>
      </c>
      <c r="AB453" s="752" cm="1">
        <f t="array" ref="AB453">INDEX($H453:$K453,0,MATCH(AB$451,$H$451:$K$451,0))*HLOOKUP(AB$450,$J$447:$R$448,2)</f>
        <v>0</v>
      </c>
      <c r="AC453" s="752" cm="1">
        <f t="array" ref="AC453">INDEX($H453:$K453,0,MATCH(AC$451,$H$451:$K$451,0))*HLOOKUP(AC$450,$J$447:$R$448,2)</f>
        <v>0</v>
      </c>
      <c r="AD453" s="752" cm="1">
        <f t="array" ref="AD453">INDEX($H453:$K453,0,MATCH(AD$451,$H$451:$K$451,0))*HLOOKUP(AD$450,$J$447:$R$448,2)</f>
        <v>0</v>
      </c>
      <c r="AE453" s="752" cm="1">
        <f t="array" ref="AE453">INDEX($H453:$K453,0,MATCH(AE$451,$H$451:$K$451,0))*HLOOKUP(AE$450,$J$447:$R$448,2)</f>
        <v>0</v>
      </c>
      <c r="AF453" s="752" cm="1">
        <f t="array" ref="AF453">INDEX($H453:$K453,0,MATCH(AF$451,$H$451:$K$451,0))*HLOOKUP(AF$450,$J$447:$R$448,2)</f>
        <v>0</v>
      </c>
      <c r="AG453" s="752" cm="1">
        <f t="array" ref="AG453">INDEX($H453:$K453,0,MATCH(AG$451,$H$451:$K$451,0))*HLOOKUP(AG$450,$J$447:$R$448,2)</f>
        <v>0</v>
      </c>
      <c r="AH453" s="752" cm="1">
        <f t="array" ref="AH453">INDEX($H453:$K453,0,MATCH(AH$451,$H$451:$K$451,0))*HLOOKUP(AH$450,$J$447:$R$448,2)</f>
        <v>0</v>
      </c>
      <c r="AI453" s="752" cm="1">
        <f t="array" ref="AI453">INDEX($H453:$K453,0,MATCH(AI$451,$H$451:$K$451,0))*HLOOKUP(AI$450,$J$447:$R$448,2)</f>
        <v>0</v>
      </c>
      <c r="AJ453" s="752" cm="1">
        <f t="array" ref="AJ453">INDEX($H453:$K453,0,MATCH(AJ$451,$H$451:$K$451,0))*HLOOKUP(AJ$450,$J$447:$R$448,2)</f>
        <v>0</v>
      </c>
      <c r="AK453" s="752" cm="1">
        <f t="array" ref="AK453">INDEX($H453:$K453,0,MATCH(AK$451,$H$451:$K$451,0))*HLOOKUP(AK$450,$J$447:$R$448,2)</f>
        <v>0</v>
      </c>
      <c r="AL453" s="752" cm="1">
        <f t="array" ref="AL453">INDEX($H453:$K453,0,MATCH(AL$451,$H$451:$K$451,0))*HLOOKUP(AL$450,$J$447:$R$448,2)</f>
        <v>0</v>
      </c>
      <c r="AM453" s="752" cm="1">
        <f t="array" ref="AM453">INDEX($H453:$K453,0,MATCH(AM$451,$H$451:$K$451,0))*HLOOKUP(AM$450,$J$447:$R$448,2)</f>
        <v>0</v>
      </c>
      <c r="AN453" s="752" cm="1">
        <f t="array" ref="AN453">INDEX($H453:$K453,0,MATCH(AN$451,$H$451:$K$451,0))*HLOOKUP(AN$450,$J$447:$R$448,2)</f>
        <v>0</v>
      </c>
      <c r="AO453" s="752" cm="1">
        <f t="array" ref="AO453">INDEX($H453:$K453,0,MATCH(AO$451,$H$451:$K$451,0))*HLOOKUP(AO$450,$J$447:$R$448,2)</f>
        <v>0</v>
      </c>
      <c r="AP453" s="752" cm="1">
        <f t="array" ref="AP453">INDEX($H453:$K453,0,MATCH(AP$451,$H$451:$K$451,0))*HLOOKUP(AP$450,$J$447:$R$448,2)</f>
        <v>0</v>
      </c>
      <c r="AQ453" s="752" cm="1">
        <f t="array" ref="AQ453">INDEX($H453:$K453,0,MATCH(AQ$451,$H$451:$K$451,0))*HLOOKUP(AQ$450,$J$447:$R$448,2)</f>
        <v>0</v>
      </c>
      <c r="AR453" s="752" cm="1">
        <f t="array" ref="AR453">INDEX($H453:$K453,0,MATCH(AR$451,$H$451:$K$451,0))*HLOOKUP(AR$450,$J$447:$R$448,2)</f>
        <v>0</v>
      </c>
      <c r="AS453" s="752" cm="1">
        <f t="array" ref="AS453">INDEX($H453:$K453,0,MATCH(AS$451,$H$451:$K$451,0))*HLOOKUP(AS$450,$J$447:$R$448,2)</f>
        <v>0</v>
      </c>
      <c r="AT453" s="752" cm="1">
        <f t="array" ref="AT453">INDEX($H453:$K453,0,MATCH(AT$451,$H$451:$K$451,0))*HLOOKUP(AT$450,$J$447:$R$448,2)</f>
        <v>0</v>
      </c>
      <c r="AU453" s="752"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2" cm="1">
        <f t="array" ref="L454">INDEX($H454:$K454,0,MATCH(L$451,$H$451:$K$451,0))*HLOOKUP(L$450,$J$447:$R$448,2)</f>
        <v>0</v>
      </c>
      <c r="M454" s="752" cm="1">
        <f t="array" ref="M454">INDEX($H454:$K454,0,MATCH(M$451,$H$451:$K$451,0))*HLOOKUP(M$450,$J$447:$R$448,2)</f>
        <v>0</v>
      </c>
      <c r="N454" s="752" cm="1">
        <f t="array" ref="N454">INDEX($H454:$K454,0,MATCH(N$451,$H$451:$K$451,0))*HLOOKUP(N$450,$J$447:$R$448,2)</f>
        <v>0</v>
      </c>
      <c r="O454" s="752" cm="1">
        <f t="array" ref="O454">INDEX($H454:$K454,0,MATCH(O$451,$H$451:$K$451,0))*HLOOKUP(O$450,$J$447:$R$448,2)</f>
        <v>0</v>
      </c>
      <c r="P454" s="752" cm="1">
        <f t="array" ref="P454">INDEX($H454:$K454,0,MATCH(P$451,$H$451:$K$451,0))*HLOOKUP(P$450,$J$447:$R$448,2)</f>
        <v>0</v>
      </c>
      <c r="Q454" s="752" cm="1">
        <f t="array" ref="Q454">INDEX($H454:$K454,0,MATCH(Q$451,$H$451:$K$451,0))*HLOOKUP(Q$450,$J$447:$R$448,2)</f>
        <v>0</v>
      </c>
      <c r="R454" s="752" cm="1">
        <f t="array" ref="R454">INDEX($H454:$K454,0,MATCH(R$451,$H$451:$K$451,0))*HLOOKUP(R$450,$J$447:$R$448,2)</f>
        <v>0</v>
      </c>
      <c r="S454" s="752" cm="1">
        <f t="array" ref="S454">INDEX($H454:$K454,0,MATCH(S$451,$H$451:$K$451,0))*HLOOKUP(S$450,$J$447:$R$448,2)</f>
        <v>0</v>
      </c>
      <c r="T454" s="752" cm="1">
        <f t="array" ref="T454">INDEX($H454:$K454,0,MATCH(T$451,$H$451:$K$451,0))*HLOOKUP(T$450,$J$447:$R$448,2)</f>
        <v>0</v>
      </c>
      <c r="U454" s="752" cm="1">
        <f t="array" ref="U454">INDEX($H454:$K454,0,MATCH(U$451,$H$451:$K$451,0))*HLOOKUP(U$450,$J$447:$R$448,2)</f>
        <v>0</v>
      </c>
      <c r="V454" s="752" cm="1">
        <f t="array" ref="V454">INDEX($H454:$K454,0,MATCH(V$451,$H$451:$K$451,0))*HLOOKUP(V$450,$J$447:$R$448,2)</f>
        <v>0</v>
      </c>
      <c r="W454" s="752" cm="1">
        <f t="array" ref="W454">INDEX($H454:$K454,0,MATCH(W$451,$H$451:$K$451,0))*HLOOKUP(W$450,$J$447:$R$448,2)</f>
        <v>0</v>
      </c>
      <c r="X454" s="752" cm="1">
        <f t="array" ref="X454">INDEX($H454:$K454,0,MATCH(X$451,$H$451:$K$451,0))*HLOOKUP(X$450,$J$447:$R$448,2)</f>
        <v>0</v>
      </c>
      <c r="Y454" s="752" cm="1">
        <f t="array" ref="Y454">INDEX($H454:$K454,0,MATCH(Y$451,$H$451:$K$451,0))*HLOOKUP(Y$450,$J$447:$R$448,2)</f>
        <v>0</v>
      </c>
      <c r="Z454" s="752" cm="1">
        <f t="array" ref="Z454">INDEX($H454:$K454,0,MATCH(Z$451,$H$451:$K$451,0))*HLOOKUP(Z$450,$J$447:$R$448,2)</f>
        <v>0</v>
      </c>
      <c r="AA454" s="752" cm="1">
        <f t="array" ref="AA454">INDEX($H454:$K454,0,MATCH(AA$451,$H$451:$K$451,0))*HLOOKUP(AA$450,$J$447:$R$448,2)</f>
        <v>0</v>
      </c>
      <c r="AB454" s="752" cm="1">
        <f t="array" ref="AB454">INDEX($H454:$K454,0,MATCH(AB$451,$H$451:$K$451,0))*HLOOKUP(AB$450,$J$447:$R$448,2)</f>
        <v>0</v>
      </c>
      <c r="AC454" s="752" cm="1">
        <f t="array" ref="AC454">INDEX($H454:$K454,0,MATCH(AC$451,$H$451:$K$451,0))*HLOOKUP(AC$450,$J$447:$R$448,2)</f>
        <v>0</v>
      </c>
      <c r="AD454" s="752" cm="1">
        <f t="array" ref="AD454">INDEX($H454:$K454,0,MATCH(AD$451,$H$451:$K$451,0))*HLOOKUP(AD$450,$J$447:$R$448,2)</f>
        <v>0</v>
      </c>
      <c r="AE454" s="752" cm="1">
        <f t="array" ref="AE454">INDEX($H454:$K454,0,MATCH(AE$451,$H$451:$K$451,0))*HLOOKUP(AE$450,$J$447:$R$448,2)</f>
        <v>0</v>
      </c>
      <c r="AF454" s="752" cm="1">
        <f t="array" ref="AF454">INDEX($H454:$K454,0,MATCH(AF$451,$H$451:$K$451,0))*HLOOKUP(AF$450,$J$447:$R$448,2)</f>
        <v>0</v>
      </c>
      <c r="AG454" s="752" cm="1">
        <f t="array" ref="AG454">INDEX($H454:$K454,0,MATCH(AG$451,$H$451:$K$451,0))*HLOOKUP(AG$450,$J$447:$R$448,2)</f>
        <v>0</v>
      </c>
      <c r="AH454" s="752" cm="1">
        <f t="array" ref="AH454">INDEX($H454:$K454,0,MATCH(AH$451,$H$451:$K$451,0))*HLOOKUP(AH$450,$J$447:$R$448,2)</f>
        <v>0</v>
      </c>
      <c r="AI454" s="752" cm="1">
        <f t="array" ref="AI454">INDEX($H454:$K454,0,MATCH(AI$451,$H$451:$K$451,0))*HLOOKUP(AI$450,$J$447:$R$448,2)</f>
        <v>0</v>
      </c>
      <c r="AJ454" s="752" cm="1">
        <f t="array" ref="AJ454">INDEX($H454:$K454,0,MATCH(AJ$451,$H$451:$K$451,0))*HLOOKUP(AJ$450,$J$447:$R$448,2)</f>
        <v>0</v>
      </c>
      <c r="AK454" s="752" cm="1">
        <f t="array" ref="AK454">INDEX($H454:$K454,0,MATCH(AK$451,$H$451:$K$451,0))*HLOOKUP(AK$450,$J$447:$R$448,2)</f>
        <v>0</v>
      </c>
      <c r="AL454" s="752" cm="1">
        <f t="array" ref="AL454">INDEX($H454:$K454,0,MATCH(AL$451,$H$451:$K$451,0))*HLOOKUP(AL$450,$J$447:$R$448,2)</f>
        <v>0</v>
      </c>
      <c r="AM454" s="752" cm="1">
        <f t="array" ref="AM454">INDEX($H454:$K454,0,MATCH(AM$451,$H$451:$K$451,0))*HLOOKUP(AM$450,$J$447:$R$448,2)</f>
        <v>0</v>
      </c>
      <c r="AN454" s="752" cm="1">
        <f t="array" ref="AN454">INDEX($H454:$K454,0,MATCH(AN$451,$H$451:$K$451,0))*HLOOKUP(AN$450,$J$447:$R$448,2)</f>
        <v>0</v>
      </c>
      <c r="AO454" s="752" cm="1">
        <f t="array" ref="AO454">INDEX($H454:$K454,0,MATCH(AO$451,$H$451:$K$451,0))*HLOOKUP(AO$450,$J$447:$R$448,2)</f>
        <v>0</v>
      </c>
      <c r="AP454" s="752" cm="1">
        <f t="array" ref="AP454">INDEX($H454:$K454,0,MATCH(AP$451,$H$451:$K$451,0))*HLOOKUP(AP$450,$J$447:$R$448,2)</f>
        <v>0</v>
      </c>
      <c r="AQ454" s="752" cm="1">
        <f t="array" ref="AQ454">INDEX($H454:$K454,0,MATCH(AQ$451,$H$451:$K$451,0))*HLOOKUP(AQ$450,$J$447:$R$448,2)</f>
        <v>0</v>
      </c>
      <c r="AR454" s="752" cm="1">
        <f t="array" ref="AR454">INDEX($H454:$K454,0,MATCH(AR$451,$H$451:$K$451,0))*HLOOKUP(AR$450,$J$447:$R$448,2)</f>
        <v>0</v>
      </c>
      <c r="AS454" s="752" cm="1">
        <f t="array" ref="AS454">INDEX($H454:$K454,0,MATCH(AS$451,$H$451:$K$451,0))*HLOOKUP(AS$450,$J$447:$R$448,2)</f>
        <v>0</v>
      </c>
      <c r="AT454" s="752" cm="1">
        <f t="array" ref="AT454">INDEX($H454:$K454,0,MATCH(AT$451,$H$451:$K$451,0))*HLOOKUP(AT$450,$J$447:$R$448,2)</f>
        <v>0</v>
      </c>
      <c r="AU454" s="752"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2" cm="1">
        <f t="array" ref="L455">INDEX($H455:$K455,0,MATCH(L$451,$H$451:$K$451,0))*HLOOKUP(L$450,$J$447:$R$448,2)</f>
        <v>0</v>
      </c>
      <c r="M455" s="752" cm="1">
        <f t="array" ref="M455">INDEX($H455:$K455,0,MATCH(M$451,$H$451:$K$451,0))*HLOOKUP(M$450,$J$447:$R$448,2)</f>
        <v>0</v>
      </c>
      <c r="N455" s="752" cm="1">
        <f t="array" ref="N455">INDEX($H455:$K455,0,MATCH(N$451,$H$451:$K$451,0))*HLOOKUP(N$450,$J$447:$R$448,2)</f>
        <v>0</v>
      </c>
      <c r="O455" s="752" cm="1">
        <f t="array" ref="O455">INDEX($H455:$K455,0,MATCH(O$451,$H$451:$K$451,0))*HLOOKUP(O$450,$J$447:$R$448,2)</f>
        <v>0</v>
      </c>
      <c r="P455" s="752" cm="1">
        <f t="array" ref="P455">INDEX($H455:$K455,0,MATCH(P$451,$H$451:$K$451,0))*HLOOKUP(P$450,$J$447:$R$448,2)</f>
        <v>0</v>
      </c>
      <c r="Q455" s="752" cm="1">
        <f t="array" ref="Q455">INDEX($H455:$K455,0,MATCH(Q$451,$H$451:$K$451,0))*HLOOKUP(Q$450,$J$447:$R$448,2)</f>
        <v>0</v>
      </c>
      <c r="R455" s="752" cm="1">
        <f t="array" ref="R455">INDEX($H455:$K455,0,MATCH(R$451,$H$451:$K$451,0))*HLOOKUP(R$450,$J$447:$R$448,2)</f>
        <v>0</v>
      </c>
      <c r="S455" s="752" cm="1">
        <f t="array" ref="S455">INDEX($H455:$K455,0,MATCH(S$451,$H$451:$K$451,0))*HLOOKUP(S$450,$J$447:$R$448,2)</f>
        <v>0</v>
      </c>
      <c r="T455" s="752" cm="1">
        <f t="array" ref="T455">INDEX($H455:$K455,0,MATCH(T$451,$H$451:$K$451,0))*HLOOKUP(T$450,$J$447:$R$448,2)</f>
        <v>0</v>
      </c>
      <c r="U455" s="752" cm="1">
        <f t="array" ref="U455">INDEX($H455:$K455,0,MATCH(U$451,$H$451:$K$451,0))*HLOOKUP(U$450,$J$447:$R$448,2)</f>
        <v>0</v>
      </c>
      <c r="V455" s="752" cm="1">
        <f t="array" ref="V455">INDEX($H455:$K455,0,MATCH(V$451,$H$451:$K$451,0))*HLOOKUP(V$450,$J$447:$R$448,2)</f>
        <v>0</v>
      </c>
      <c r="W455" s="752" cm="1">
        <f t="array" ref="W455">INDEX($H455:$K455,0,MATCH(W$451,$H$451:$K$451,0))*HLOOKUP(W$450,$J$447:$R$448,2)</f>
        <v>0</v>
      </c>
      <c r="X455" s="752" cm="1">
        <f t="array" ref="X455">INDEX($H455:$K455,0,MATCH(X$451,$H$451:$K$451,0))*HLOOKUP(X$450,$J$447:$R$448,2)</f>
        <v>0</v>
      </c>
      <c r="Y455" s="752" cm="1">
        <f t="array" ref="Y455">INDEX($H455:$K455,0,MATCH(Y$451,$H$451:$K$451,0))*HLOOKUP(Y$450,$J$447:$R$448,2)</f>
        <v>0</v>
      </c>
      <c r="Z455" s="752" cm="1">
        <f t="array" ref="Z455">INDEX($H455:$K455,0,MATCH(Z$451,$H$451:$K$451,0))*HLOOKUP(Z$450,$J$447:$R$448,2)</f>
        <v>0</v>
      </c>
      <c r="AA455" s="752" cm="1">
        <f t="array" ref="AA455">INDEX($H455:$K455,0,MATCH(AA$451,$H$451:$K$451,0))*HLOOKUP(AA$450,$J$447:$R$448,2)</f>
        <v>0</v>
      </c>
      <c r="AB455" s="752" cm="1">
        <f t="array" ref="AB455">INDEX($H455:$K455,0,MATCH(AB$451,$H$451:$K$451,0))*HLOOKUP(AB$450,$J$447:$R$448,2)</f>
        <v>0</v>
      </c>
      <c r="AC455" s="752" cm="1">
        <f t="array" ref="AC455">INDEX($H455:$K455,0,MATCH(AC$451,$H$451:$K$451,0))*HLOOKUP(AC$450,$J$447:$R$448,2)</f>
        <v>0</v>
      </c>
      <c r="AD455" s="752" cm="1">
        <f t="array" ref="AD455">INDEX($H455:$K455,0,MATCH(AD$451,$H$451:$K$451,0))*HLOOKUP(AD$450,$J$447:$R$448,2)</f>
        <v>0</v>
      </c>
      <c r="AE455" s="752" cm="1">
        <f t="array" ref="AE455">INDEX($H455:$K455,0,MATCH(AE$451,$H$451:$K$451,0))*HLOOKUP(AE$450,$J$447:$R$448,2)</f>
        <v>0</v>
      </c>
      <c r="AF455" s="752" cm="1">
        <f t="array" ref="AF455">INDEX($H455:$K455,0,MATCH(AF$451,$H$451:$K$451,0))*HLOOKUP(AF$450,$J$447:$R$448,2)</f>
        <v>0</v>
      </c>
      <c r="AG455" s="752" cm="1">
        <f t="array" ref="AG455">INDEX($H455:$K455,0,MATCH(AG$451,$H$451:$K$451,0))*HLOOKUP(AG$450,$J$447:$R$448,2)</f>
        <v>0</v>
      </c>
      <c r="AH455" s="752" cm="1">
        <f t="array" ref="AH455">INDEX($H455:$K455,0,MATCH(AH$451,$H$451:$K$451,0))*HLOOKUP(AH$450,$J$447:$R$448,2)</f>
        <v>0</v>
      </c>
      <c r="AI455" s="752" cm="1">
        <f t="array" ref="AI455">INDEX($H455:$K455,0,MATCH(AI$451,$H$451:$K$451,0))*HLOOKUP(AI$450,$J$447:$R$448,2)</f>
        <v>0</v>
      </c>
      <c r="AJ455" s="752" cm="1">
        <f t="array" ref="AJ455">INDEX($H455:$K455,0,MATCH(AJ$451,$H$451:$K$451,0))*HLOOKUP(AJ$450,$J$447:$R$448,2)</f>
        <v>0</v>
      </c>
      <c r="AK455" s="752" cm="1">
        <f t="array" ref="AK455">INDEX($H455:$K455,0,MATCH(AK$451,$H$451:$K$451,0))*HLOOKUP(AK$450,$J$447:$R$448,2)</f>
        <v>0</v>
      </c>
      <c r="AL455" s="752" cm="1">
        <f t="array" ref="AL455">INDEX($H455:$K455,0,MATCH(AL$451,$H$451:$K$451,0))*HLOOKUP(AL$450,$J$447:$R$448,2)</f>
        <v>0</v>
      </c>
      <c r="AM455" s="752" cm="1">
        <f t="array" ref="AM455">INDEX($H455:$K455,0,MATCH(AM$451,$H$451:$K$451,0))*HLOOKUP(AM$450,$J$447:$R$448,2)</f>
        <v>0</v>
      </c>
      <c r="AN455" s="752" cm="1">
        <f t="array" ref="AN455">INDEX($H455:$K455,0,MATCH(AN$451,$H$451:$K$451,0))*HLOOKUP(AN$450,$J$447:$R$448,2)</f>
        <v>0</v>
      </c>
      <c r="AO455" s="752" cm="1">
        <f t="array" ref="AO455">INDEX($H455:$K455,0,MATCH(AO$451,$H$451:$K$451,0))*HLOOKUP(AO$450,$J$447:$R$448,2)</f>
        <v>0</v>
      </c>
      <c r="AP455" s="752" cm="1">
        <f t="array" ref="AP455">INDEX($H455:$K455,0,MATCH(AP$451,$H$451:$K$451,0))*HLOOKUP(AP$450,$J$447:$R$448,2)</f>
        <v>0</v>
      </c>
      <c r="AQ455" s="752" cm="1">
        <f t="array" ref="AQ455">INDEX($H455:$K455,0,MATCH(AQ$451,$H$451:$K$451,0))*HLOOKUP(AQ$450,$J$447:$R$448,2)</f>
        <v>0</v>
      </c>
      <c r="AR455" s="752" cm="1">
        <f t="array" ref="AR455">INDEX($H455:$K455,0,MATCH(AR$451,$H$451:$K$451,0))*HLOOKUP(AR$450,$J$447:$R$448,2)</f>
        <v>0</v>
      </c>
      <c r="AS455" s="752" cm="1">
        <f t="array" ref="AS455">INDEX($H455:$K455,0,MATCH(AS$451,$H$451:$K$451,0))*HLOOKUP(AS$450,$J$447:$R$448,2)</f>
        <v>0</v>
      </c>
      <c r="AT455" s="752" cm="1">
        <f t="array" ref="AT455">INDEX($H455:$K455,0,MATCH(AT$451,$H$451:$K$451,0))*HLOOKUP(AT$450,$J$447:$R$448,2)</f>
        <v>0</v>
      </c>
      <c r="AU455" s="752"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2" cm="1">
        <f t="array" ref="L456">INDEX($H456:$K456,0,MATCH(L$451,$H$451:$K$451,0))*HLOOKUP(L$450,$J$447:$R$448,2)</f>
        <v>0</v>
      </c>
      <c r="M456" s="752" cm="1">
        <f t="array" ref="M456">INDEX($H456:$K456,0,MATCH(M$451,$H$451:$K$451,0))*HLOOKUP(M$450,$J$447:$R$448,2)</f>
        <v>0</v>
      </c>
      <c r="N456" s="752" cm="1">
        <f t="array" ref="N456">INDEX($H456:$K456,0,MATCH(N$451,$H$451:$K$451,0))*HLOOKUP(N$450,$J$447:$R$448,2)</f>
        <v>0</v>
      </c>
      <c r="O456" s="752" cm="1">
        <f t="array" ref="O456">INDEX($H456:$K456,0,MATCH(O$451,$H$451:$K$451,0))*HLOOKUP(O$450,$J$447:$R$448,2)</f>
        <v>0</v>
      </c>
      <c r="P456" s="752" cm="1">
        <f t="array" ref="P456">INDEX($H456:$K456,0,MATCH(P$451,$H$451:$K$451,0))*HLOOKUP(P$450,$J$447:$R$448,2)</f>
        <v>0</v>
      </c>
      <c r="Q456" s="752" cm="1">
        <f t="array" ref="Q456">INDEX($H456:$K456,0,MATCH(Q$451,$H$451:$K$451,0))*HLOOKUP(Q$450,$J$447:$R$448,2)</f>
        <v>0</v>
      </c>
      <c r="R456" s="752" cm="1">
        <f t="array" ref="R456">INDEX($H456:$K456,0,MATCH(R$451,$H$451:$K$451,0))*HLOOKUP(R$450,$J$447:$R$448,2)</f>
        <v>0</v>
      </c>
      <c r="S456" s="752" cm="1">
        <f t="array" ref="S456">INDEX($H456:$K456,0,MATCH(S$451,$H$451:$K$451,0))*HLOOKUP(S$450,$J$447:$R$448,2)</f>
        <v>0</v>
      </c>
      <c r="T456" s="752" cm="1">
        <f t="array" ref="T456">INDEX($H456:$K456,0,MATCH(T$451,$H$451:$K$451,0))*HLOOKUP(T$450,$J$447:$R$448,2)</f>
        <v>0</v>
      </c>
      <c r="U456" s="752" cm="1">
        <f t="array" ref="U456">INDEX($H456:$K456,0,MATCH(U$451,$H$451:$K$451,0))*HLOOKUP(U$450,$J$447:$R$448,2)</f>
        <v>0</v>
      </c>
      <c r="V456" s="752" cm="1">
        <f t="array" ref="V456">INDEX($H456:$K456,0,MATCH(V$451,$H$451:$K$451,0))*HLOOKUP(V$450,$J$447:$R$448,2)</f>
        <v>0</v>
      </c>
      <c r="W456" s="752" cm="1">
        <f t="array" ref="W456">INDEX($H456:$K456,0,MATCH(W$451,$H$451:$K$451,0))*HLOOKUP(W$450,$J$447:$R$448,2)</f>
        <v>0</v>
      </c>
      <c r="X456" s="752" cm="1">
        <f t="array" ref="X456">INDEX($H456:$K456,0,MATCH(X$451,$H$451:$K$451,0))*HLOOKUP(X$450,$J$447:$R$448,2)</f>
        <v>0</v>
      </c>
      <c r="Y456" s="752" cm="1">
        <f t="array" ref="Y456">INDEX($H456:$K456,0,MATCH(Y$451,$H$451:$K$451,0))*HLOOKUP(Y$450,$J$447:$R$448,2)</f>
        <v>0</v>
      </c>
      <c r="Z456" s="752" cm="1">
        <f t="array" ref="Z456">INDEX($H456:$K456,0,MATCH(Z$451,$H$451:$K$451,0))*HLOOKUP(Z$450,$J$447:$R$448,2)</f>
        <v>0</v>
      </c>
      <c r="AA456" s="752" cm="1">
        <f t="array" ref="AA456">INDEX($H456:$K456,0,MATCH(AA$451,$H$451:$K$451,0))*HLOOKUP(AA$450,$J$447:$R$448,2)</f>
        <v>0</v>
      </c>
      <c r="AB456" s="752" cm="1">
        <f t="array" ref="AB456">INDEX($H456:$K456,0,MATCH(AB$451,$H$451:$K$451,0))*HLOOKUP(AB$450,$J$447:$R$448,2)</f>
        <v>0</v>
      </c>
      <c r="AC456" s="752" cm="1">
        <f t="array" ref="AC456">INDEX($H456:$K456,0,MATCH(AC$451,$H$451:$K$451,0))*HLOOKUP(AC$450,$J$447:$R$448,2)</f>
        <v>0</v>
      </c>
      <c r="AD456" s="752" cm="1">
        <f t="array" ref="AD456">INDEX($H456:$K456,0,MATCH(AD$451,$H$451:$K$451,0))*HLOOKUP(AD$450,$J$447:$R$448,2)</f>
        <v>0</v>
      </c>
      <c r="AE456" s="752" cm="1">
        <f t="array" ref="AE456">INDEX($H456:$K456,0,MATCH(AE$451,$H$451:$K$451,0))*HLOOKUP(AE$450,$J$447:$R$448,2)</f>
        <v>0</v>
      </c>
      <c r="AF456" s="752" cm="1">
        <f t="array" ref="AF456">INDEX($H456:$K456,0,MATCH(AF$451,$H$451:$K$451,0))*HLOOKUP(AF$450,$J$447:$R$448,2)</f>
        <v>0</v>
      </c>
      <c r="AG456" s="752" cm="1">
        <f t="array" ref="AG456">INDEX($H456:$K456,0,MATCH(AG$451,$H$451:$K$451,0))*HLOOKUP(AG$450,$J$447:$R$448,2)</f>
        <v>0</v>
      </c>
      <c r="AH456" s="752" cm="1">
        <f t="array" ref="AH456">INDEX($H456:$K456,0,MATCH(AH$451,$H$451:$K$451,0))*HLOOKUP(AH$450,$J$447:$R$448,2)</f>
        <v>0</v>
      </c>
      <c r="AI456" s="752" cm="1">
        <f t="array" ref="AI456">INDEX($H456:$K456,0,MATCH(AI$451,$H$451:$K$451,0))*HLOOKUP(AI$450,$J$447:$R$448,2)</f>
        <v>0</v>
      </c>
      <c r="AJ456" s="752" cm="1">
        <f t="array" ref="AJ456">INDEX($H456:$K456,0,MATCH(AJ$451,$H$451:$K$451,0))*HLOOKUP(AJ$450,$J$447:$R$448,2)</f>
        <v>0</v>
      </c>
      <c r="AK456" s="752" cm="1">
        <f t="array" ref="AK456">INDEX($H456:$K456,0,MATCH(AK$451,$H$451:$K$451,0))*HLOOKUP(AK$450,$J$447:$R$448,2)</f>
        <v>0</v>
      </c>
      <c r="AL456" s="752" cm="1">
        <f t="array" ref="AL456">INDEX($H456:$K456,0,MATCH(AL$451,$H$451:$K$451,0))*HLOOKUP(AL$450,$J$447:$R$448,2)</f>
        <v>0</v>
      </c>
      <c r="AM456" s="752" cm="1">
        <f t="array" ref="AM456">INDEX($H456:$K456,0,MATCH(AM$451,$H$451:$K$451,0))*HLOOKUP(AM$450,$J$447:$R$448,2)</f>
        <v>0</v>
      </c>
      <c r="AN456" s="752" cm="1">
        <f t="array" ref="AN456">INDEX($H456:$K456,0,MATCH(AN$451,$H$451:$K$451,0))*HLOOKUP(AN$450,$J$447:$R$448,2)</f>
        <v>0</v>
      </c>
      <c r="AO456" s="752" cm="1">
        <f t="array" ref="AO456">INDEX($H456:$K456,0,MATCH(AO$451,$H$451:$K$451,0))*HLOOKUP(AO$450,$J$447:$R$448,2)</f>
        <v>0</v>
      </c>
      <c r="AP456" s="752" cm="1">
        <f t="array" ref="AP456">INDEX($H456:$K456,0,MATCH(AP$451,$H$451:$K$451,0))*HLOOKUP(AP$450,$J$447:$R$448,2)</f>
        <v>0</v>
      </c>
      <c r="AQ456" s="752" cm="1">
        <f t="array" ref="AQ456">INDEX($H456:$K456,0,MATCH(AQ$451,$H$451:$K$451,0))*HLOOKUP(AQ$450,$J$447:$R$448,2)</f>
        <v>0</v>
      </c>
      <c r="AR456" s="752" cm="1">
        <f t="array" ref="AR456">INDEX($H456:$K456,0,MATCH(AR$451,$H$451:$K$451,0))*HLOOKUP(AR$450,$J$447:$R$448,2)</f>
        <v>0</v>
      </c>
      <c r="AS456" s="752" cm="1">
        <f t="array" ref="AS456">INDEX($H456:$K456,0,MATCH(AS$451,$H$451:$K$451,0))*HLOOKUP(AS$450,$J$447:$R$448,2)</f>
        <v>0</v>
      </c>
      <c r="AT456" s="752" cm="1">
        <f t="array" ref="AT456">INDEX($H456:$K456,0,MATCH(AT$451,$H$451:$K$451,0))*HLOOKUP(AT$450,$J$447:$R$448,2)</f>
        <v>0</v>
      </c>
      <c r="AU456" s="752"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2" cm="1">
        <f t="array" ref="L457">INDEX($H457:$K457,0,MATCH(L$451,$H$451:$K$451,0))*HLOOKUP(L$450,$J$447:$R$448,2)</f>
        <v>0</v>
      </c>
      <c r="M457" s="752" cm="1">
        <f t="array" ref="M457">INDEX($H457:$K457,0,MATCH(M$451,$H$451:$K$451,0))*HLOOKUP(M$450,$J$447:$R$448,2)</f>
        <v>0</v>
      </c>
      <c r="N457" s="752" cm="1">
        <f t="array" ref="N457">INDEX($H457:$K457,0,MATCH(N$451,$H$451:$K$451,0))*HLOOKUP(N$450,$J$447:$R$448,2)</f>
        <v>0</v>
      </c>
      <c r="O457" s="752" cm="1">
        <f t="array" ref="O457">INDEX($H457:$K457,0,MATCH(O$451,$H$451:$K$451,0))*HLOOKUP(O$450,$J$447:$R$448,2)</f>
        <v>0</v>
      </c>
      <c r="P457" s="752" cm="1">
        <f t="array" ref="P457">INDEX($H457:$K457,0,MATCH(P$451,$H$451:$K$451,0))*HLOOKUP(P$450,$J$447:$R$448,2)</f>
        <v>0</v>
      </c>
      <c r="Q457" s="752" cm="1">
        <f t="array" ref="Q457">INDEX($H457:$K457,0,MATCH(Q$451,$H$451:$K$451,0))*HLOOKUP(Q$450,$J$447:$R$448,2)</f>
        <v>0</v>
      </c>
      <c r="R457" s="752" cm="1">
        <f t="array" ref="R457">INDEX($H457:$K457,0,MATCH(R$451,$H$451:$K$451,0))*HLOOKUP(R$450,$J$447:$R$448,2)</f>
        <v>0</v>
      </c>
      <c r="S457" s="752" cm="1">
        <f t="array" ref="S457">INDEX($H457:$K457,0,MATCH(S$451,$H$451:$K$451,0))*HLOOKUP(S$450,$J$447:$R$448,2)</f>
        <v>0</v>
      </c>
      <c r="T457" s="752" cm="1">
        <f t="array" ref="T457">INDEX($H457:$K457,0,MATCH(T$451,$H$451:$K$451,0))*HLOOKUP(T$450,$J$447:$R$448,2)</f>
        <v>0</v>
      </c>
      <c r="U457" s="752" cm="1">
        <f t="array" ref="U457">INDEX($H457:$K457,0,MATCH(U$451,$H$451:$K$451,0))*HLOOKUP(U$450,$J$447:$R$448,2)</f>
        <v>0</v>
      </c>
      <c r="V457" s="752" cm="1">
        <f t="array" ref="V457">INDEX($H457:$K457,0,MATCH(V$451,$H$451:$K$451,0))*HLOOKUP(V$450,$J$447:$R$448,2)</f>
        <v>0</v>
      </c>
      <c r="W457" s="752" cm="1">
        <f t="array" ref="W457">INDEX($H457:$K457,0,MATCH(W$451,$H$451:$K$451,0))*HLOOKUP(W$450,$J$447:$R$448,2)</f>
        <v>0</v>
      </c>
      <c r="X457" s="752" cm="1">
        <f t="array" ref="X457">INDEX($H457:$K457,0,MATCH(X$451,$H$451:$K$451,0))*HLOOKUP(X$450,$J$447:$R$448,2)</f>
        <v>0</v>
      </c>
      <c r="Y457" s="752" cm="1">
        <f t="array" ref="Y457">INDEX($H457:$K457,0,MATCH(Y$451,$H$451:$K$451,0))*HLOOKUP(Y$450,$J$447:$R$448,2)</f>
        <v>0</v>
      </c>
      <c r="Z457" s="752" cm="1">
        <f t="array" ref="Z457">INDEX($H457:$K457,0,MATCH(Z$451,$H$451:$K$451,0))*HLOOKUP(Z$450,$J$447:$R$448,2)</f>
        <v>0</v>
      </c>
      <c r="AA457" s="752" cm="1">
        <f t="array" ref="AA457">INDEX($H457:$K457,0,MATCH(AA$451,$H$451:$K$451,0))*HLOOKUP(AA$450,$J$447:$R$448,2)</f>
        <v>0</v>
      </c>
      <c r="AB457" s="752" cm="1">
        <f t="array" ref="AB457">INDEX($H457:$K457,0,MATCH(AB$451,$H$451:$K$451,0))*HLOOKUP(AB$450,$J$447:$R$448,2)</f>
        <v>0</v>
      </c>
      <c r="AC457" s="752" cm="1">
        <f t="array" ref="AC457">INDEX($H457:$K457,0,MATCH(AC$451,$H$451:$K$451,0))*HLOOKUP(AC$450,$J$447:$R$448,2)</f>
        <v>0</v>
      </c>
      <c r="AD457" s="752" cm="1">
        <f t="array" ref="AD457">INDEX($H457:$K457,0,MATCH(AD$451,$H$451:$K$451,0))*HLOOKUP(AD$450,$J$447:$R$448,2)</f>
        <v>0</v>
      </c>
      <c r="AE457" s="752" cm="1">
        <f t="array" ref="AE457">INDEX($H457:$K457,0,MATCH(AE$451,$H$451:$K$451,0))*HLOOKUP(AE$450,$J$447:$R$448,2)</f>
        <v>0</v>
      </c>
      <c r="AF457" s="752" cm="1">
        <f t="array" ref="AF457">INDEX($H457:$K457,0,MATCH(AF$451,$H$451:$K$451,0))*HLOOKUP(AF$450,$J$447:$R$448,2)</f>
        <v>0</v>
      </c>
      <c r="AG457" s="752" cm="1">
        <f t="array" ref="AG457">INDEX($H457:$K457,0,MATCH(AG$451,$H$451:$K$451,0))*HLOOKUP(AG$450,$J$447:$R$448,2)</f>
        <v>0</v>
      </c>
      <c r="AH457" s="752" cm="1">
        <f t="array" ref="AH457">INDEX($H457:$K457,0,MATCH(AH$451,$H$451:$K$451,0))*HLOOKUP(AH$450,$J$447:$R$448,2)</f>
        <v>0</v>
      </c>
      <c r="AI457" s="752" cm="1">
        <f t="array" ref="AI457">INDEX($H457:$K457,0,MATCH(AI$451,$H$451:$K$451,0))*HLOOKUP(AI$450,$J$447:$R$448,2)</f>
        <v>0</v>
      </c>
      <c r="AJ457" s="752" cm="1">
        <f t="array" ref="AJ457">INDEX($H457:$K457,0,MATCH(AJ$451,$H$451:$K$451,0))*HLOOKUP(AJ$450,$J$447:$R$448,2)</f>
        <v>0</v>
      </c>
      <c r="AK457" s="752" cm="1">
        <f t="array" ref="AK457">INDEX($H457:$K457,0,MATCH(AK$451,$H$451:$K$451,0))*HLOOKUP(AK$450,$J$447:$R$448,2)</f>
        <v>0</v>
      </c>
      <c r="AL457" s="752" cm="1">
        <f t="array" ref="AL457">INDEX($H457:$K457,0,MATCH(AL$451,$H$451:$K$451,0))*HLOOKUP(AL$450,$J$447:$R$448,2)</f>
        <v>0</v>
      </c>
      <c r="AM457" s="752" cm="1">
        <f t="array" ref="AM457">INDEX($H457:$K457,0,MATCH(AM$451,$H$451:$K$451,0))*HLOOKUP(AM$450,$J$447:$R$448,2)</f>
        <v>0</v>
      </c>
      <c r="AN457" s="752" cm="1">
        <f t="array" ref="AN457">INDEX($H457:$K457,0,MATCH(AN$451,$H$451:$K$451,0))*HLOOKUP(AN$450,$J$447:$R$448,2)</f>
        <v>0</v>
      </c>
      <c r="AO457" s="752" cm="1">
        <f t="array" ref="AO457">INDEX($H457:$K457,0,MATCH(AO$451,$H$451:$K$451,0))*HLOOKUP(AO$450,$J$447:$R$448,2)</f>
        <v>0</v>
      </c>
      <c r="AP457" s="752" cm="1">
        <f t="array" ref="AP457">INDEX($H457:$K457,0,MATCH(AP$451,$H$451:$K$451,0))*HLOOKUP(AP$450,$J$447:$R$448,2)</f>
        <v>0</v>
      </c>
      <c r="AQ457" s="752" cm="1">
        <f t="array" ref="AQ457">INDEX($H457:$K457,0,MATCH(AQ$451,$H$451:$K$451,0))*HLOOKUP(AQ$450,$J$447:$R$448,2)</f>
        <v>0</v>
      </c>
      <c r="AR457" s="752" cm="1">
        <f t="array" ref="AR457">INDEX($H457:$K457,0,MATCH(AR$451,$H$451:$K$451,0))*HLOOKUP(AR$450,$J$447:$R$448,2)</f>
        <v>0</v>
      </c>
      <c r="AS457" s="752" cm="1">
        <f t="array" ref="AS457">INDEX($H457:$K457,0,MATCH(AS$451,$H$451:$K$451,0))*HLOOKUP(AS$450,$J$447:$R$448,2)</f>
        <v>0</v>
      </c>
      <c r="AT457" s="752" cm="1">
        <f t="array" ref="AT457">INDEX($H457:$K457,0,MATCH(AT$451,$H$451:$K$451,0))*HLOOKUP(AT$450,$J$447:$R$448,2)</f>
        <v>0</v>
      </c>
      <c r="AU457" s="752"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2" cm="1">
        <f t="array" ref="L458">INDEX($H458:$K458,0,MATCH(L$451,$H$451:$K$451,0))*HLOOKUP(L$450,$J$447:$R$448,2)</f>
        <v>0</v>
      </c>
      <c r="M458" s="752" cm="1">
        <f t="array" ref="M458">INDEX($H458:$K458,0,MATCH(M$451,$H$451:$K$451,0))*HLOOKUP(M$450,$J$447:$R$448,2)</f>
        <v>0</v>
      </c>
      <c r="N458" s="752" cm="1">
        <f t="array" ref="N458">INDEX($H458:$K458,0,MATCH(N$451,$H$451:$K$451,0))*HLOOKUP(N$450,$J$447:$R$448,2)</f>
        <v>0</v>
      </c>
      <c r="O458" s="752" cm="1">
        <f t="array" ref="O458">INDEX($H458:$K458,0,MATCH(O$451,$H$451:$K$451,0))*HLOOKUP(O$450,$J$447:$R$448,2)</f>
        <v>0</v>
      </c>
      <c r="P458" s="752" cm="1">
        <f t="array" ref="P458">INDEX($H458:$K458,0,MATCH(P$451,$H$451:$K$451,0))*HLOOKUP(P$450,$J$447:$R$448,2)</f>
        <v>0</v>
      </c>
      <c r="Q458" s="752" cm="1">
        <f t="array" ref="Q458">INDEX($H458:$K458,0,MATCH(Q$451,$H$451:$K$451,0))*HLOOKUP(Q$450,$J$447:$R$448,2)</f>
        <v>0</v>
      </c>
      <c r="R458" s="752" cm="1">
        <f t="array" ref="R458">INDEX($H458:$K458,0,MATCH(R$451,$H$451:$K$451,0))*HLOOKUP(R$450,$J$447:$R$448,2)</f>
        <v>0</v>
      </c>
      <c r="S458" s="752" cm="1">
        <f t="array" ref="S458">INDEX($H458:$K458,0,MATCH(S$451,$H$451:$K$451,0))*HLOOKUP(S$450,$J$447:$R$448,2)</f>
        <v>0</v>
      </c>
      <c r="T458" s="752" cm="1">
        <f t="array" ref="T458">INDEX($H458:$K458,0,MATCH(T$451,$H$451:$K$451,0))*HLOOKUP(T$450,$J$447:$R$448,2)</f>
        <v>0</v>
      </c>
      <c r="U458" s="752" cm="1">
        <f t="array" ref="U458">INDEX($H458:$K458,0,MATCH(U$451,$H$451:$K$451,0))*HLOOKUP(U$450,$J$447:$R$448,2)</f>
        <v>0</v>
      </c>
      <c r="V458" s="752" cm="1">
        <f t="array" ref="V458">INDEX($H458:$K458,0,MATCH(V$451,$H$451:$K$451,0))*HLOOKUP(V$450,$J$447:$R$448,2)</f>
        <v>0</v>
      </c>
      <c r="W458" s="752" cm="1">
        <f t="array" ref="W458">INDEX($H458:$K458,0,MATCH(W$451,$H$451:$K$451,0))*HLOOKUP(W$450,$J$447:$R$448,2)</f>
        <v>0</v>
      </c>
      <c r="X458" s="752" cm="1">
        <f t="array" ref="X458">INDEX($H458:$K458,0,MATCH(X$451,$H$451:$K$451,0))*HLOOKUP(X$450,$J$447:$R$448,2)</f>
        <v>0</v>
      </c>
      <c r="Y458" s="752" cm="1">
        <f t="array" ref="Y458">INDEX($H458:$K458,0,MATCH(Y$451,$H$451:$K$451,0))*HLOOKUP(Y$450,$J$447:$R$448,2)</f>
        <v>0</v>
      </c>
      <c r="Z458" s="752" cm="1">
        <f t="array" ref="Z458">INDEX($H458:$K458,0,MATCH(Z$451,$H$451:$K$451,0))*HLOOKUP(Z$450,$J$447:$R$448,2)</f>
        <v>0</v>
      </c>
      <c r="AA458" s="752" cm="1">
        <f t="array" ref="AA458">INDEX($H458:$K458,0,MATCH(AA$451,$H$451:$K$451,0))*HLOOKUP(AA$450,$J$447:$R$448,2)</f>
        <v>0</v>
      </c>
      <c r="AB458" s="752" cm="1">
        <f t="array" ref="AB458">INDEX($H458:$K458,0,MATCH(AB$451,$H$451:$K$451,0))*HLOOKUP(AB$450,$J$447:$R$448,2)</f>
        <v>0</v>
      </c>
      <c r="AC458" s="752" cm="1">
        <f t="array" ref="AC458">INDEX($H458:$K458,0,MATCH(AC$451,$H$451:$K$451,0))*HLOOKUP(AC$450,$J$447:$R$448,2)</f>
        <v>0</v>
      </c>
      <c r="AD458" s="752" cm="1">
        <f t="array" ref="AD458">INDEX($H458:$K458,0,MATCH(AD$451,$H$451:$K$451,0))*HLOOKUP(AD$450,$J$447:$R$448,2)</f>
        <v>0</v>
      </c>
      <c r="AE458" s="752" cm="1">
        <f t="array" ref="AE458">INDEX($H458:$K458,0,MATCH(AE$451,$H$451:$K$451,0))*HLOOKUP(AE$450,$J$447:$R$448,2)</f>
        <v>0</v>
      </c>
      <c r="AF458" s="752" cm="1">
        <f t="array" ref="AF458">INDEX($H458:$K458,0,MATCH(AF$451,$H$451:$K$451,0))*HLOOKUP(AF$450,$J$447:$R$448,2)</f>
        <v>0</v>
      </c>
      <c r="AG458" s="752" cm="1">
        <f t="array" ref="AG458">INDEX($H458:$K458,0,MATCH(AG$451,$H$451:$K$451,0))*HLOOKUP(AG$450,$J$447:$R$448,2)</f>
        <v>0</v>
      </c>
      <c r="AH458" s="752" cm="1">
        <f t="array" ref="AH458">INDEX($H458:$K458,0,MATCH(AH$451,$H$451:$K$451,0))*HLOOKUP(AH$450,$J$447:$R$448,2)</f>
        <v>0</v>
      </c>
      <c r="AI458" s="752" cm="1">
        <f t="array" ref="AI458">INDEX($H458:$K458,0,MATCH(AI$451,$H$451:$K$451,0))*HLOOKUP(AI$450,$J$447:$R$448,2)</f>
        <v>0</v>
      </c>
      <c r="AJ458" s="752" cm="1">
        <f t="array" ref="AJ458">INDEX($H458:$K458,0,MATCH(AJ$451,$H$451:$K$451,0))*HLOOKUP(AJ$450,$J$447:$R$448,2)</f>
        <v>0</v>
      </c>
      <c r="AK458" s="752" cm="1">
        <f t="array" ref="AK458">INDEX($H458:$K458,0,MATCH(AK$451,$H$451:$K$451,0))*HLOOKUP(AK$450,$J$447:$R$448,2)</f>
        <v>0</v>
      </c>
      <c r="AL458" s="752" cm="1">
        <f t="array" ref="AL458">INDEX($H458:$K458,0,MATCH(AL$451,$H$451:$K$451,0))*HLOOKUP(AL$450,$J$447:$R$448,2)</f>
        <v>0</v>
      </c>
      <c r="AM458" s="752" cm="1">
        <f t="array" ref="AM458">INDEX($H458:$K458,0,MATCH(AM$451,$H$451:$K$451,0))*HLOOKUP(AM$450,$J$447:$R$448,2)</f>
        <v>0</v>
      </c>
      <c r="AN458" s="752" cm="1">
        <f t="array" ref="AN458">INDEX($H458:$K458,0,MATCH(AN$451,$H$451:$K$451,0))*HLOOKUP(AN$450,$J$447:$R$448,2)</f>
        <v>0</v>
      </c>
      <c r="AO458" s="752" cm="1">
        <f t="array" ref="AO458">INDEX($H458:$K458,0,MATCH(AO$451,$H$451:$K$451,0))*HLOOKUP(AO$450,$J$447:$R$448,2)</f>
        <v>0</v>
      </c>
      <c r="AP458" s="752" cm="1">
        <f t="array" ref="AP458">INDEX($H458:$K458,0,MATCH(AP$451,$H$451:$K$451,0))*HLOOKUP(AP$450,$J$447:$R$448,2)</f>
        <v>0</v>
      </c>
      <c r="AQ458" s="752" cm="1">
        <f t="array" ref="AQ458">INDEX($H458:$K458,0,MATCH(AQ$451,$H$451:$K$451,0))*HLOOKUP(AQ$450,$J$447:$R$448,2)</f>
        <v>0</v>
      </c>
      <c r="AR458" s="752" cm="1">
        <f t="array" ref="AR458">INDEX($H458:$K458,0,MATCH(AR$451,$H$451:$K$451,0))*HLOOKUP(AR$450,$J$447:$R$448,2)</f>
        <v>0</v>
      </c>
      <c r="AS458" s="752" cm="1">
        <f t="array" ref="AS458">INDEX($H458:$K458,0,MATCH(AS$451,$H$451:$K$451,0))*HLOOKUP(AS$450,$J$447:$R$448,2)</f>
        <v>0</v>
      </c>
      <c r="AT458" s="752" cm="1">
        <f t="array" ref="AT458">INDEX($H458:$K458,0,MATCH(AT$451,$H$451:$K$451,0))*HLOOKUP(AT$450,$J$447:$R$448,2)</f>
        <v>0</v>
      </c>
      <c r="AU458" s="752"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2" cm="1">
        <f t="array" ref="L459">INDEX($H459:$K459,0,MATCH(L$451,$H$451:$K$451,0))*HLOOKUP(L$450,$J$447:$R$448,2)</f>
        <v>0</v>
      </c>
      <c r="M459" s="752" cm="1">
        <f t="array" ref="M459">INDEX($H459:$K459,0,MATCH(M$451,$H$451:$K$451,0))*HLOOKUP(M$450,$J$447:$R$448,2)</f>
        <v>0</v>
      </c>
      <c r="N459" s="752" cm="1">
        <f t="array" ref="N459">INDEX($H459:$K459,0,MATCH(N$451,$H$451:$K$451,0))*HLOOKUP(N$450,$J$447:$R$448,2)</f>
        <v>0</v>
      </c>
      <c r="O459" s="752" cm="1">
        <f t="array" ref="O459">INDEX($H459:$K459,0,MATCH(O$451,$H$451:$K$451,0))*HLOOKUP(O$450,$J$447:$R$448,2)</f>
        <v>0</v>
      </c>
      <c r="P459" s="752" cm="1">
        <f t="array" ref="P459">INDEX($H459:$K459,0,MATCH(P$451,$H$451:$K$451,0))*HLOOKUP(P$450,$J$447:$R$448,2)</f>
        <v>0</v>
      </c>
      <c r="Q459" s="752" cm="1">
        <f t="array" ref="Q459">INDEX($H459:$K459,0,MATCH(Q$451,$H$451:$K$451,0))*HLOOKUP(Q$450,$J$447:$R$448,2)</f>
        <v>0</v>
      </c>
      <c r="R459" s="752" cm="1">
        <f t="array" ref="R459">INDEX($H459:$K459,0,MATCH(R$451,$H$451:$K$451,0))*HLOOKUP(R$450,$J$447:$R$448,2)</f>
        <v>0</v>
      </c>
      <c r="S459" s="752" cm="1">
        <f t="array" ref="S459">INDEX($H459:$K459,0,MATCH(S$451,$H$451:$K$451,0))*HLOOKUP(S$450,$J$447:$R$448,2)</f>
        <v>0</v>
      </c>
      <c r="T459" s="752" cm="1">
        <f t="array" ref="T459">INDEX($H459:$K459,0,MATCH(T$451,$H$451:$K$451,0))*HLOOKUP(T$450,$J$447:$R$448,2)</f>
        <v>0</v>
      </c>
      <c r="U459" s="752" cm="1">
        <f t="array" ref="U459">INDEX($H459:$K459,0,MATCH(U$451,$H$451:$K$451,0))*HLOOKUP(U$450,$J$447:$R$448,2)</f>
        <v>0</v>
      </c>
      <c r="V459" s="752" cm="1">
        <f t="array" ref="V459">INDEX($H459:$K459,0,MATCH(V$451,$H$451:$K$451,0))*HLOOKUP(V$450,$J$447:$R$448,2)</f>
        <v>0</v>
      </c>
      <c r="W459" s="752" cm="1">
        <f t="array" ref="W459">INDEX($H459:$K459,0,MATCH(W$451,$H$451:$K$451,0))*HLOOKUP(W$450,$J$447:$R$448,2)</f>
        <v>0</v>
      </c>
      <c r="X459" s="752" cm="1">
        <f t="array" ref="X459">INDEX($H459:$K459,0,MATCH(X$451,$H$451:$K$451,0))*HLOOKUP(X$450,$J$447:$R$448,2)</f>
        <v>0</v>
      </c>
      <c r="Y459" s="752" cm="1">
        <f t="array" ref="Y459">INDEX($H459:$K459,0,MATCH(Y$451,$H$451:$K$451,0))*HLOOKUP(Y$450,$J$447:$R$448,2)</f>
        <v>0</v>
      </c>
      <c r="Z459" s="752" cm="1">
        <f t="array" ref="Z459">INDEX($H459:$K459,0,MATCH(Z$451,$H$451:$K$451,0))*HLOOKUP(Z$450,$J$447:$R$448,2)</f>
        <v>0</v>
      </c>
      <c r="AA459" s="752" cm="1">
        <f t="array" ref="AA459">INDEX($H459:$K459,0,MATCH(AA$451,$H$451:$K$451,0))*HLOOKUP(AA$450,$J$447:$R$448,2)</f>
        <v>0</v>
      </c>
      <c r="AB459" s="752" cm="1">
        <f t="array" ref="AB459">INDEX($H459:$K459,0,MATCH(AB$451,$H$451:$K$451,0))*HLOOKUP(AB$450,$J$447:$R$448,2)</f>
        <v>0</v>
      </c>
      <c r="AC459" s="752" cm="1">
        <f t="array" ref="AC459">INDEX($H459:$K459,0,MATCH(AC$451,$H$451:$K$451,0))*HLOOKUP(AC$450,$J$447:$R$448,2)</f>
        <v>0</v>
      </c>
      <c r="AD459" s="752" cm="1">
        <f t="array" ref="AD459">INDEX($H459:$K459,0,MATCH(AD$451,$H$451:$K$451,0))*HLOOKUP(AD$450,$J$447:$R$448,2)</f>
        <v>0</v>
      </c>
      <c r="AE459" s="752" cm="1">
        <f t="array" ref="AE459">INDEX($H459:$K459,0,MATCH(AE$451,$H$451:$K$451,0))*HLOOKUP(AE$450,$J$447:$R$448,2)</f>
        <v>0</v>
      </c>
      <c r="AF459" s="752" cm="1">
        <f t="array" ref="AF459">INDEX($H459:$K459,0,MATCH(AF$451,$H$451:$K$451,0))*HLOOKUP(AF$450,$J$447:$R$448,2)</f>
        <v>0</v>
      </c>
      <c r="AG459" s="752" cm="1">
        <f t="array" ref="AG459">INDEX($H459:$K459,0,MATCH(AG$451,$H$451:$K$451,0))*HLOOKUP(AG$450,$J$447:$R$448,2)</f>
        <v>0</v>
      </c>
      <c r="AH459" s="752" cm="1">
        <f t="array" ref="AH459">INDEX($H459:$K459,0,MATCH(AH$451,$H$451:$K$451,0))*HLOOKUP(AH$450,$J$447:$R$448,2)</f>
        <v>0</v>
      </c>
      <c r="AI459" s="752" cm="1">
        <f t="array" ref="AI459">INDEX($H459:$K459,0,MATCH(AI$451,$H$451:$K$451,0))*HLOOKUP(AI$450,$J$447:$R$448,2)</f>
        <v>0</v>
      </c>
      <c r="AJ459" s="752" cm="1">
        <f t="array" ref="AJ459">INDEX($H459:$K459,0,MATCH(AJ$451,$H$451:$K$451,0))*HLOOKUP(AJ$450,$J$447:$R$448,2)</f>
        <v>0</v>
      </c>
      <c r="AK459" s="752" cm="1">
        <f t="array" ref="AK459">INDEX($H459:$K459,0,MATCH(AK$451,$H$451:$K$451,0))*HLOOKUP(AK$450,$J$447:$R$448,2)</f>
        <v>0</v>
      </c>
      <c r="AL459" s="752" cm="1">
        <f t="array" ref="AL459">INDEX($H459:$K459,0,MATCH(AL$451,$H$451:$K$451,0))*HLOOKUP(AL$450,$J$447:$R$448,2)</f>
        <v>0</v>
      </c>
      <c r="AM459" s="752" cm="1">
        <f t="array" ref="AM459">INDEX($H459:$K459,0,MATCH(AM$451,$H$451:$K$451,0))*HLOOKUP(AM$450,$J$447:$R$448,2)</f>
        <v>0</v>
      </c>
      <c r="AN459" s="752" cm="1">
        <f t="array" ref="AN459">INDEX($H459:$K459,0,MATCH(AN$451,$H$451:$K$451,0))*HLOOKUP(AN$450,$J$447:$R$448,2)</f>
        <v>0</v>
      </c>
      <c r="AO459" s="752" cm="1">
        <f t="array" ref="AO459">INDEX($H459:$K459,0,MATCH(AO$451,$H$451:$K$451,0))*HLOOKUP(AO$450,$J$447:$R$448,2)</f>
        <v>0</v>
      </c>
      <c r="AP459" s="752" cm="1">
        <f t="array" ref="AP459">INDEX($H459:$K459,0,MATCH(AP$451,$H$451:$K$451,0))*HLOOKUP(AP$450,$J$447:$R$448,2)</f>
        <v>0</v>
      </c>
      <c r="AQ459" s="752" cm="1">
        <f t="array" ref="AQ459">INDEX($H459:$K459,0,MATCH(AQ$451,$H$451:$K$451,0))*HLOOKUP(AQ$450,$J$447:$R$448,2)</f>
        <v>0</v>
      </c>
      <c r="AR459" s="752" cm="1">
        <f t="array" ref="AR459">INDEX($H459:$K459,0,MATCH(AR$451,$H$451:$K$451,0))*HLOOKUP(AR$450,$J$447:$R$448,2)</f>
        <v>0</v>
      </c>
      <c r="AS459" s="752" cm="1">
        <f t="array" ref="AS459">INDEX($H459:$K459,0,MATCH(AS$451,$H$451:$K$451,0))*HLOOKUP(AS$450,$J$447:$R$448,2)</f>
        <v>0</v>
      </c>
      <c r="AT459" s="752" cm="1">
        <f t="array" ref="AT459">INDEX($H459:$K459,0,MATCH(AT$451,$H$451:$K$451,0))*HLOOKUP(AT$450,$J$447:$R$448,2)</f>
        <v>0</v>
      </c>
      <c r="AU459" s="752"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2" cm="1">
        <f t="array" ref="L460">INDEX($H460:$K460,0,MATCH(L$451,$H$451:$K$451,0))*HLOOKUP(L$450,$J$447:$R$448,2)</f>
        <v>0</v>
      </c>
      <c r="M460" s="752" cm="1">
        <f t="array" ref="M460">INDEX($H460:$K460,0,MATCH(M$451,$H$451:$K$451,0))*HLOOKUP(M$450,$J$447:$R$448,2)</f>
        <v>0</v>
      </c>
      <c r="N460" s="752" cm="1">
        <f t="array" ref="N460">INDEX($H460:$K460,0,MATCH(N$451,$H$451:$K$451,0))*HLOOKUP(N$450,$J$447:$R$448,2)</f>
        <v>0</v>
      </c>
      <c r="O460" s="752" cm="1">
        <f t="array" ref="O460">INDEX($H460:$K460,0,MATCH(O$451,$H$451:$K$451,0))*HLOOKUP(O$450,$J$447:$R$448,2)</f>
        <v>0</v>
      </c>
      <c r="P460" s="752" cm="1">
        <f t="array" ref="P460">INDEX($H460:$K460,0,MATCH(P$451,$H$451:$K$451,0))*HLOOKUP(P$450,$J$447:$R$448,2)</f>
        <v>0</v>
      </c>
      <c r="Q460" s="752" cm="1">
        <f t="array" ref="Q460">INDEX($H460:$K460,0,MATCH(Q$451,$H$451:$K$451,0))*HLOOKUP(Q$450,$J$447:$R$448,2)</f>
        <v>0</v>
      </c>
      <c r="R460" s="752" cm="1">
        <f t="array" ref="R460">INDEX($H460:$K460,0,MATCH(R$451,$H$451:$K$451,0))*HLOOKUP(R$450,$J$447:$R$448,2)</f>
        <v>0</v>
      </c>
      <c r="S460" s="752" cm="1">
        <f t="array" ref="S460">INDEX($H460:$K460,0,MATCH(S$451,$H$451:$K$451,0))*HLOOKUP(S$450,$J$447:$R$448,2)</f>
        <v>0</v>
      </c>
      <c r="T460" s="752" cm="1">
        <f t="array" ref="T460">INDEX($H460:$K460,0,MATCH(T$451,$H$451:$K$451,0))*HLOOKUP(T$450,$J$447:$R$448,2)</f>
        <v>0</v>
      </c>
      <c r="U460" s="752" cm="1">
        <f t="array" ref="U460">INDEX($H460:$K460,0,MATCH(U$451,$H$451:$K$451,0))*HLOOKUP(U$450,$J$447:$R$448,2)</f>
        <v>0</v>
      </c>
      <c r="V460" s="752" cm="1">
        <f t="array" ref="V460">INDEX($H460:$K460,0,MATCH(V$451,$H$451:$K$451,0))*HLOOKUP(V$450,$J$447:$R$448,2)</f>
        <v>0</v>
      </c>
      <c r="W460" s="752" cm="1">
        <f t="array" ref="W460">INDEX($H460:$K460,0,MATCH(W$451,$H$451:$K$451,0))*HLOOKUP(W$450,$J$447:$R$448,2)</f>
        <v>0</v>
      </c>
      <c r="X460" s="752" cm="1">
        <f t="array" ref="X460">INDEX($H460:$K460,0,MATCH(X$451,$H$451:$K$451,0))*HLOOKUP(X$450,$J$447:$R$448,2)</f>
        <v>0</v>
      </c>
      <c r="Y460" s="752" cm="1">
        <f t="array" ref="Y460">INDEX($H460:$K460,0,MATCH(Y$451,$H$451:$K$451,0))*HLOOKUP(Y$450,$J$447:$R$448,2)</f>
        <v>0</v>
      </c>
      <c r="Z460" s="752" cm="1">
        <f t="array" ref="Z460">INDEX($H460:$K460,0,MATCH(Z$451,$H$451:$K$451,0))*HLOOKUP(Z$450,$J$447:$R$448,2)</f>
        <v>0</v>
      </c>
      <c r="AA460" s="752" cm="1">
        <f t="array" ref="AA460">INDEX($H460:$K460,0,MATCH(AA$451,$H$451:$K$451,0))*HLOOKUP(AA$450,$J$447:$R$448,2)</f>
        <v>0</v>
      </c>
      <c r="AB460" s="752" cm="1">
        <f t="array" ref="AB460">INDEX($H460:$K460,0,MATCH(AB$451,$H$451:$K$451,0))*HLOOKUP(AB$450,$J$447:$R$448,2)</f>
        <v>0</v>
      </c>
      <c r="AC460" s="752" cm="1">
        <f t="array" ref="AC460">INDEX($H460:$K460,0,MATCH(AC$451,$H$451:$K$451,0))*HLOOKUP(AC$450,$J$447:$R$448,2)</f>
        <v>0</v>
      </c>
      <c r="AD460" s="752" cm="1">
        <f t="array" ref="AD460">INDEX($H460:$K460,0,MATCH(AD$451,$H$451:$K$451,0))*HLOOKUP(AD$450,$J$447:$R$448,2)</f>
        <v>0</v>
      </c>
      <c r="AE460" s="752" cm="1">
        <f t="array" ref="AE460">INDEX($H460:$K460,0,MATCH(AE$451,$H$451:$K$451,0))*HLOOKUP(AE$450,$J$447:$R$448,2)</f>
        <v>0</v>
      </c>
      <c r="AF460" s="752" cm="1">
        <f t="array" ref="AF460">INDEX($H460:$K460,0,MATCH(AF$451,$H$451:$K$451,0))*HLOOKUP(AF$450,$J$447:$R$448,2)</f>
        <v>0</v>
      </c>
      <c r="AG460" s="752" cm="1">
        <f t="array" ref="AG460">INDEX($H460:$K460,0,MATCH(AG$451,$H$451:$K$451,0))*HLOOKUP(AG$450,$J$447:$R$448,2)</f>
        <v>0</v>
      </c>
      <c r="AH460" s="752" cm="1">
        <f t="array" ref="AH460">INDEX($H460:$K460,0,MATCH(AH$451,$H$451:$K$451,0))*HLOOKUP(AH$450,$J$447:$R$448,2)</f>
        <v>0</v>
      </c>
      <c r="AI460" s="752" cm="1">
        <f t="array" ref="AI460">INDEX($H460:$K460,0,MATCH(AI$451,$H$451:$K$451,0))*HLOOKUP(AI$450,$J$447:$R$448,2)</f>
        <v>0</v>
      </c>
      <c r="AJ460" s="752" cm="1">
        <f t="array" ref="AJ460">INDEX($H460:$K460,0,MATCH(AJ$451,$H$451:$K$451,0))*HLOOKUP(AJ$450,$J$447:$R$448,2)</f>
        <v>0</v>
      </c>
      <c r="AK460" s="752" cm="1">
        <f t="array" ref="AK460">INDEX($H460:$K460,0,MATCH(AK$451,$H$451:$K$451,0))*HLOOKUP(AK$450,$J$447:$R$448,2)</f>
        <v>0</v>
      </c>
      <c r="AL460" s="752" cm="1">
        <f t="array" ref="AL460">INDEX($H460:$K460,0,MATCH(AL$451,$H$451:$K$451,0))*HLOOKUP(AL$450,$J$447:$R$448,2)</f>
        <v>0</v>
      </c>
      <c r="AM460" s="752" cm="1">
        <f t="array" ref="AM460">INDEX($H460:$K460,0,MATCH(AM$451,$H$451:$K$451,0))*HLOOKUP(AM$450,$J$447:$R$448,2)</f>
        <v>0</v>
      </c>
      <c r="AN460" s="752" cm="1">
        <f t="array" ref="AN460">INDEX($H460:$K460,0,MATCH(AN$451,$H$451:$K$451,0))*HLOOKUP(AN$450,$J$447:$R$448,2)</f>
        <v>0</v>
      </c>
      <c r="AO460" s="752" cm="1">
        <f t="array" ref="AO460">INDEX($H460:$K460,0,MATCH(AO$451,$H$451:$K$451,0))*HLOOKUP(AO$450,$J$447:$R$448,2)</f>
        <v>0</v>
      </c>
      <c r="AP460" s="752" cm="1">
        <f t="array" ref="AP460">INDEX($H460:$K460,0,MATCH(AP$451,$H$451:$K$451,0))*HLOOKUP(AP$450,$J$447:$R$448,2)</f>
        <v>0</v>
      </c>
      <c r="AQ460" s="752" cm="1">
        <f t="array" ref="AQ460">INDEX($H460:$K460,0,MATCH(AQ$451,$H$451:$K$451,0))*HLOOKUP(AQ$450,$J$447:$R$448,2)</f>
        <v>0</v>
      </c>
      <c r="AR460" s="752" cm="1">
        <f t="array" ref="AR460">INDEX($H460:$K460,0,MATCH(AR$451,$H$451:$K$451,0))*HLOOKUP(AR$450,$J$447:$R$448,2)</f>
        <v>0</v>
      </c>
      <c r="AS460" s="752" cm="1">
        <f t="array" ref="AS460">INDEX($H460:$K460,0,MATCH(AS$451,$H$451:$K$451,0))*HLOOKUP(AS$450,$J$447:$R$448,2)</f>
        <v>0</v>
      </c>
      <c r="AT460" s="752" cm="1">
        <f t="array" ref="AT460">INDEX($H460:$K460,0,MATCH(AT$451,$H$451:$K$451,0))*HLOOKUP(AT$450,$J$447:$R$448,2)</f>
        <v>0</v>
      </c>
      <c r="AU460" s="752"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2" cm="1">
        <f t="array" ref="L461">INDEX($H461:$K461,0,MATCH(L$451,$H$451:$K$451,0))*HLOOKUP(L$450,$J$447:$R$448,2)</f>
        <v>0</v>
      </c>
      <c r="M461" s="752" cm="1">
        <f t="array" ref="M461">INDEX($H461:$K461,0,MATCH(M$451,$H$451:$K$451,0))*HLOOKUP(M$450,$J$447:$R$448,2)</f>
        <v>0</v>
      </c>
      <c r="N461" s="752" cm="1">
        <f t="array" ref="N461">INDEX($H461:$K461,0,MATCH(N$451,$H$451:$K$451,0))*HLOOKUP(N$450,$J$447:$R$448,2)</f>
        <v>0</v>
      </c>
      <c r="O461" s="752" cm="1">
        <f t="array" ref="O461">INDEX($H461:$K461,0,MATCH(O$451,$H$451:$K$451,0))*HLOOKUP(O$450,$J$447:$R$448,2)</f>
        <v>0</v>
      </c>
      <c r="P461" s="752" cm="1">
        <f t="array" ref="P461">INDEX($H461:$K461,0,MATCH(P$451,$H$451:$K$451,0))*HLOOKUP(P$450,$J$447:$R$448,2)</f>
        <v>0</v>
      </c>
      <c r="Q461" s="752" cm="1">
        <f t="array" ref="Q461">INDEX($H461:$K461,0,MATCH(Q$451,$H$451:$K$451,0))*HLOOKUP(Q$450,$J$447:$R$448,2)</f>
        <v>0</v>
      </c>
      <c r="R461" s="752" cm="1">
        <f t="array" ref="R461">INDEX($H461:$K461,0,MATCH(R$451,$H$451:$K$451,0))*HLOOKUP(R$450,$J$447:$R$448,2)</f>
        <v>0</v>
      </c>
      <c r="S461" s="752" cm="1">
        <f t="array" ref="S461">INDEX($H461:$K461,0,MATCH(S$451,$H$451:$K$451,0))*HLOOKUP(S$450,$J$447:$R$448,2)</f>
        <v>0</v>
      </c>
      <c r="T461" s="752" cm="1">
        <f t="array" ref="T461">INDEX($H461:$K461,0,MATCH(T$451,$H$451:$K$451,0))*HLOOKUP(T$450,$J$447:$R$448,2)</f>
        <v>0</v>
      </c>
      <c r="U461" s="752" cm="1">
        <f t="array" ref="U461">INDEX($H461:$K461,0,MATCH(U$451,$H$451:$K$451,0))*HLOOKUP(U$450,$J$447:$R$448,2)</f>
        <v>0</v>
      </c>
      <c r="V461" s="752" cm="1">
        <f t="array" ref="V461">INDEX($H461:$K461,0,MATCH(V$451,$H$451:$K$451,0))*HLOOKUP(V$450,$J$447:$R$448,2)</f>
        <v>0</v>
      </c>
      <c r="W461" s="752" cm="1">
        <f t="array" ref="W461">INDEX($H461:$K461,0,MATCH(W$451,$H$451:$K$451,0))*HLOOKUP(W$450,$J$447:$R$448,2)</f>
        <v>0</v>
      </c>
      <c r="X461" s="752" cm="1">
        <f t="array" ref="X461">INDEX($H461:$K461,0,MATCH(X$451,$H$451:$K$451,0))*HLOOKUP(X$450,$J$447:$R$448,2)</f>
        <v>0</v>
      </c>
      <c r="Y461" s="752" cm="1">
        <f t="array" ref="Y461">INDEX($H461:$K461,0,MATCH(Y$451,$H$451:$K$451,0))*HLOOKUP(Y$450,$J$447:$R$448,2)</f>
        <v>0</v>
      </c>
      <c r="Z461" s="752" cm="1">
        <f t="array" ref="Z461">INDEX($H461:$K461,0,MATCH(Z$451,$H$451:$K$451,0))*HLOOKUP(Z$450,$J$447:$R$448,2)</f>
        <v>0</v>
      </c>
      <c r="AA461" s="752" cm="1">
        <f t="array" ref="AA461">INDEX($H461:$K461,0,MATCH(AA$451,$H$451:$K$451,0))*HLOOKUP(AA$450,$J$447:$R$448,2)</f>
        <v>0</v>
      </c>
      <c r="AB461" s="752" cm="1">
        <f t="array" ref="AB461">INDEX($H461:$K461,0,MATCH(AB$451,$H$451:$K$451,0))*HLOOKUP(AB$450,$J$447:$R$448,2)</f>
        <v>0</v>
      </c>
      <c r="AC461" s="752" cm="1">
        <f t="array" ref="AC461">INDEX($H461:$K461,0,MATCH(AC$451,$H$451:$K$451,0))*HLOOKUP(AC$450,$J$447:$R$448,2)</f>
        <v>0</v>
      </c>
      <c r="AD461" s="752" cm="1">
        <f t="array" ref="AD461">INDEX($H461:$K461,0,MATCH(AD$451,$H$451:$K$451,0))*HLOOKUP(AD$450,$J$447:$R$448,2)</f>
        <v>0</v>
      </c>
      <c r="AE461" s="752" cm="1">
        <f t="array" ref="AE461">INDEX($H461:$K461,0,MATCH(AE$451,$H$451:$K$451,0))*HLOOKUP(AE$450,$J$447:$R$448,2)</f>
        <v>0</v>
      </c>
      <c r="AF461" s="752" cm="1">
        <f t="array" ref="AF461">INDEX($H461:$K461,0,MATCH(AF$451,$H$451:$K$451,0))*HLOOKUP(AF$450,$J$447:$R$448,2)</f>
        <v>0</v>
      </c>
      <c r="AG461" s="752" cm="1">
        <f t="array" ref="AG461">INDEX($H461:$K461,0,MATCH(AG$451,$H$451:$K$451,0))*HLOOKUP(AG$450,$J$447:$R$448,2)</f>
        <v>0</v>
      </c>
      <c r="AH461" s="752" cm="1">
        <f t="array" ref="AH461">INDEX($H461:$K461,0,MATCH(AH$451,$H$451:$K$451,0))*HLOOKUP(AH$450,$J$447:$R$448,2)</f>
        <v>0</v>
      </c>
      <c r="AI461" s="752" cm="1">
        <f t="array" ref="AI461">INDEX($H461:$K461,0,MATCH(AI$451,$H$451:$K$451,0))*HLOOKUP(AI$450,$J$447:$R$448,2)</f>
        <v>0</v>
      </c>
      <c r="AJ461" s="752" cm="1">
        <f t="array" ref="AJ461">INDEX($H461:$K461,0,MATCH(AJ$451,$H$451:$K$451,0))*HLOOKUP(AJ$450,$J$447:$R$448,2)</f>
        <v>0</v>
      </c>
      <c r="AK461" s="752" cm="1">
        <f t="array" ref="AK461">INDEX($H461:$K461,0,MATCH(AK$451,$H$451:$K$451,0))*HLOOKUP(AK$450,$J$447:$R$448,2)</f>
        <v>0</v>
      </c>
      <c r="AL461" s="752" cm="1">
        <f t="array" ref="AL461">INDEX($H461:$K461,0,MATCH(AL$451,$H$451:$K$451,0))*HLOOKUP(AL$450,$J$447:$R$448,2)</f>
        <v>0</v>
      </c>
      <c r="AM461" s="752" cm="1">
        <f t="array" ref="AM461">INDEX($H461:$K461,0,MATCH(AM$451,$H$451:$K$451,0))*HLOOKUP(AM$450,$J$447:$R$448,2)</f>
        <v>0</v>
      </c>
      <c r="AN461" s="752" cm="1">
        <f t="array" ref="AN461">INDEX($H461:$K461,0,MATCH(AN$451,$H$451:$K$451,0))*HLOOKUP(AN$450,$J$447:$R$448,2)</f>
        <v>0</v>
      </c>
      <c r="AO461" s="752" cm="1">
        <f t="array" ref="AO461">INDEX($H461:$K461,0,MATCH(AO$451,$H$451:$K$451,0))*HLOOKUP(AO$450,$J$447:$R$448,2)</f>
        <v>0</v>
      </c>
      <c r="AP461" s="752" cm="1">
        <f t="array" ref="AP461">INDEX($H461:$K461,0,MATCH(AP$451,$H$451:$K$451,0))*HLOOKUP(AP$450,$J$447:$R$448,2)</f>
        <v>0</v>
      </c>
      <c r="AQ461" s="752" cm="1">
        <f t="array" ref="AQ461">INDEX($H461:$K461,0,MATCH(AQ$451,$H$451:$K$451,0))*HLOOKUP(AQ$450,$J$447:$R$448,2)</f>
        <v>0</v>
      </c>
      <c r="AR461" s="752" cm="1">
        <f t="array" ref="AR461">INDEX($H461:$K461,0,MATCH(AR$451,$H$451:$K$451,0))*HLOOKUP(AR$450,$J$447:$R$448,2)</f>
        <v>0</v>
      </c>
      <c r="AS461" s="752" cm="1">
        <f t="array" ref="AS461">INDEX($H461:$K461,0,MATCH(AS$451,$H$451:$K$451,0))*HLOOKUP(AS$450,$J$447:$R$448,2)</f>
        <v>0</v>
      </c>
      <c r="AT461" s="752" cm="1">
        <f t="array" ref="AT461">INDEX($H461:$K461,0,MATCH(AT$451,$H$451:$K$451,0))*HLOOKUP(AT$450,$J$447:$R$448,2)</f>
        <v>0</v>
      </c>
      <c r="AU461" s="752"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2" cm="1">
        <f t="array" ref="L462">INDEX($H462:$K462,0,MATCH(L$451,$H$451:$K$451,0))*HLOOKUP(L$450,$J$447:$R$448,2)</f>
        <v>0</v>
      </c>
      <c r="M462" s="752" cm="1">
        <f t="array" ref="M462">INDEX($H462:$K462,0,MATCH(M$451,$H$451:$K$451,0))*HLOOKUP(M$450,$J$447:$R$448,2)</f>
        <v>0</v>
      </c>
      <c r="N462" s="752" cm="1">
        <f t="array" ref="N462">INDEX($H462:$K462,0,MATCH(N$451,$H$451:$K$451,0))*HLOOKUP(N$450,$J$447:$R$448,2)</f>
        <v>0</v>
      </c>
      <c r="O462" s="752" cm="1">
        <f t="array" ref="O462">INDEX($H462:$K462,0,MATCH(O$451,$H$451:$K$451,0))*HLOOKUP(O$450,$J$447:$R$448,2)</f>
        <v>0</v>
      </c>
      <c r="P462" s="752" cm="1">
        <f t="array" ref="P462">INDEX($H462:$K462,0,MATCH(P$451,$H$451:$K$451,0))*HLOOKUP(P$450,$J$447:$R$448,2)</f>
        <v>0</v>
      </c>
      <c r="Q462" s="752" cm="1">
        <f t="array" ref="Q462">INDEX($H462:$K462,0,MATCH(Q$451,$H$451:$K$451,0))*HLOOKUP(Q$450,$J$447:$R$448,2)</f>
        <v>0</v>
      </c>
      <c r="R462" s="752" cm="1">
        <f t="array" ref="R462">INDEX($H462:$K462,0,MATCH(R$451,$H$451:$K$451,0))*HLOOKUP(R$450,$J$447:$R$448,2)</f>
        <v>0</v>
      </c>
      <c r="S462" s="752" cm="1">
        <f t="array" ref="S462">INDEX($H462:$K462,0,MATCH(S$451,$H$451:$K$451,0))*HLOOKUP(S$450,$J$447:$R$448,2)</f>
        <v>0</v>
      </c>
      <c r="T462" s="752" cm="1">
        <f t="array" ref="T462">INDEX($H462:$K462,0,MATCH(T$451,$H$451:$K$451,0))*HLOOKUP(T$450,$J$447:$R$448,2)</f>
        <v>0</v>
      </c>
      <c r="U462" s="752" cm="1">
        <f t="array" ref="U462">INDEX($H462:$K462,0,MATCH(U$451,$H$451:$K$451,0))*HLOOKUP(U$450,$J$447:$R$448,2)</f>
        <v>0</v>
      </c>
      <c r="V462" s="752" cm="1">
        <f t="array" ref="V462">INDEX($H462:$K462,0,MATCH(V$451,$H$451:$K$451,0))*HLOOKUP(V$450,$J$447:$R$448,2)</f>
        <v>0</v>
      </c>
      <c r="W462" s="752" cm="1">
        <f t="array" ref="W462">INDEX($H462:$K462,0,MATCH(W$451,$H$451:$K$451,0))*HLOOKUP(W$450,$J$447:$R$448,2)</f>
        <v>0</v>
      </c>
      <c r="X462" s="752" cm="1">
        <f t="array" ref="X462">INDEX($H462:$K462,0,MATCH(X$451,$H$451:$K$451,0))*HLOOKUP(X$450,$J$447:$R$448,2)</f>
        <v>0</v>
      </c>
      <c r="Y462" s="752" cm="1">
        <f t="array" ref="Y462">INDEX($H462:$K462,0,MATCH(Y$451,$H$451:$K$451,0))*HLOOKUP(Y$450,$J$447:$R$448,2)</f>
        <v>0</v>
      </c>
      <c r="Z462" s="752" cm="1">
        <f t="array" ref="Z462">INDEX($H462:$K462,0,MATCH(Z$451,$H$451:$K$451,0))*HLOOKUP(Z$450,$J$447:$R$448,2)</f>
        <v>0</v>
      </c>
      <c r="AA462" s="752" cm="1">
        <f t="array" ref="AA462">INDEX($H462:$K462,0,MATCH(AA$451,$H$451:$K$451,0))*HLOOKUP(AA$450,$J$447:$R$448,2)</f>
        <v>0</v>
      </c>
      <c r="AB462" s="752" cm="1">
        <f t="array" ref="AB462">INDEX($H462:$K462,0,MATCH(AB$451,$H$451:$K$451,0))*HLOOKUP(AB$450,$J$447:$R$448,2)</f>
        <v>0</v>
      </c>
      <c r="AC462" s="752" cm="1">
        <f t="array" ref="AC462">INDEX($H462:$K462,0,MATCH(AC$451,$H$451:$K$451,0))*HLOOKUP(AC$450,$J$447:$R$448,2)</f>
        <v>0</v>
      </c>
      <c r="AD462" s="752" cm="1">
        <f t="array" ref="AD462">INDEX($H462:$K462,0,MATCH(AD$451,$H$451:$K$451,0))*HLOOKUP(AD$450,$J$447:$R$448,2)</f>
        <v>0</v>
      </c>
      <c r="AE462" s="752" cm="1">
        <f t="array" ref="AE462">INDEX($H462:$K462,0,MATCH(AE$451,$H$451:$K$451,0))*HLOOKUP(AE$450,$J$447:$R$448,2)</f>
        <v>0</v>
      </c>
      <c r="AF462" s="752" cm="1">
        <f t="array" ref="AF462">INDEX($H462:$K462,0,MATCH(AF$451,$H$451:$K$451,0))*HLOOKUP(AF$450,$J$447:$R$448,2)</f>
        <v>0</v>
      </c>
      <c r="AG462" s="752" cm="1">
        <f t="array" ref="AG462">INDEX($H462:$K462,0,MATCH(AG$451,$H$451:$K$451,0))*HLOOKUP(AG$450,$J$447:$R$448,2)</f>
        <v>0</v>
      </c>
      <c r="AH462" s="752" cm="1">
        <f t="array" ref="AH462">INDEX($H462:$K462,0,MATCH(AH$451,$H$451:$K$451,0))*HLOOKUP(AH$450,$J$447:$R$448,2)</f>
        <v>0</v>
      </c>
      <c r="AI462" s="752" cm="1">
        <f t="array" ref="AI462">INDEX($H462:$K462,0,MATCH(AI$451,$H$451:$K$451,0))*HLOOKUP(AI$450,$J$447:$R$448,2)</f>
        <v>0</v>
      </c>
      <c r="AJ462" s="752" cm="1">
        <f t="array" ref="AJ462">INDEX($H462:$K462,0,MATCH(AJ$451,$H$451:$K$451,0))*HLOOKUP(AJ$450,$J$447:$R$448,2)</f>
        <v>0</v>
      </c>
      <c r="AK462" s="752" cm="1">
        <f t="array" ref="AK462">INDEX($H462:$K462,0,MATCH(AK$451,$H$451:$K$451,0))*HLOOKUP(AK$450,$J$447:$R$448,2)</f>
        <v>0</v>
      </c>
      <c r="AL462" s="752" cm="1">
        <f t="array" ref="AL462">INDEX($H462:$K462,0,MATCH(AL$451,$H$451:$K$451,0))*HLOOKUP(AL$450,$J$447:$R$448,2)</f>
        <v>0</v>
      </c>
      <c r="AM462" s="752" cm="1">
        <f t="array" ref="AM462">INDEX($H462:$K462,0,MATCH(AM$451,$H$451:$K$451,0))*HLOOKUP(AM$450,$J$447:$R$448,2)</f>
        <v>0</v>
      </c>
      <c r="AN462" s="752" cm="1">
        <f t="array" ref="AN462">INDEX($H462:$K462,0,MATCH(AN$451,$H$451:$K$451,0))*HLOOKUP(AN$450,$J$447:$R$448,2)</f>
        <v>0</v>
      </c>
      <c r="AO462" s="752" cm="1">
        <f t="array" ref="AO462">INDEX($H462:$K462,0,MATCH(AO$451,$H$451:$K$451,0))*HLOOKUP(AO$450,$J$447:$R$448,2)</f>
        <v>0</v>
      </c>
      <c r="AP462" s="752" cm="1">
        <f t="array" ref="AP462">INDEX($H462:$K462,0,MATCH(AP$451,$H$451:$K$451,0))*HLOOKUP(AP$450,$J$447:$R$448,2)</f>
        <v>0</v>
      </c>
      <c r="AQ462" s="752" cm="1">
        <f t="array" ref="AQ462">INDEX($H462:$K462,0,MATCH(AQ$451,$H$451:$K$451,0))*HLOOKUP(AQ$450,$J$447:$R$448,2)</f>
        <v>0</v>
      </c>
      <c r="AR462" s="752" cm="1">
        <f t="array" ref="AR462">INDEX($H462:$K462,0,MATCH(AR$451,$H$451:$K$451,0))*HLOOKUP(AR$450,$J$447:$R$448,2)</f>
        <v>0</v>
      </c>
      <c r="AS462" s="752" cm="1">
        <f t="array" ref="AS462">INDEX($H462:$K462,0,MATCH(AS$451,$H$451:$K$451,0))*HLOOKUP(AS$450,$J$447:$R$448,2)</f>
        <v>0</v>
      </c>
      <c r="AT462" s="752" cm="1">
        <f t="array" ref="AT462">INDEX($H462:$K462,0,MATCH(AT$451,$H$451:$K$451,0))*HLOOKUP(AT$450,$J$447:$R$448,2)</f>
        <v>0</v>
      </c>
      <c r="AU462" s="752"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2" cm="1">
        <f t="array" ref="L463">INDEX($H463:$K463,0,MATCH(L$451,$H$451:$K$451,0))*HLOOKUP(L$450,$J$447:$R$448,2)</f>
        <v>0</v>
      </c>
      <c r="M463" s="752" cm="1">
        <f t="array" ref="M463">INDEX($H463:$K463,0,MATCH(M$451,$H$451:$K$451,0))*HLOOKUP(M$450,$J$447:$R$448,2)</f>
        <v>0</v>
      </c>
      <c r="N463" s="752" cm="1">
        <f t="array" ref="N463">INDEX($H463:$K463,0,MATCH(N$451,$H$451:$K$451,0))*HLOOKUP(N$450,$J$447:$R$448,2)</f>
        <v>0</v>
      </c>
      <c r="O463" s="752" cm="1">
        <f t="array" ref="O463">INDEX($H463:$K463,0,MATCH(O$451,$H$451:$K$451,0))*HLOOKUP(O$450,$J$447:$R$448,2)</f>
        <v>0</v>
      </c>
      <c r="P463" s="752" cm="1">
        <f t="array" ref="P463">INDEX($H463:$K463,0,MATCH(P$451,$H$451:$K$451,0))*HLOOKUP(P$450,$J$447:$R$448,2)</f>
        <v>0</v>
      </c>
      <c r="Q463" s="752" cm="1">
        <f t="array" ref="Q463">INDEX($H463:$K463,0,MATCH(Q$451,$H$451:$K$451,0))*HLOOKUP(Q$450,$J$447:$R$448,2)</f>
        <v>0</v>
      </c>
      <c r="R463" s="752" cm="1">
        <f t="array" ref="R463">INDEX($H463:$K463,0,MATCH(R$451,$H$451:$K$451,0))*HLOOKUP(R$450,$J$447:$R$448,2)</f>
        <v>0</v>
      </c>
      <c r="S463" s="752" cm="1">
        <f t="array" ref="S463">INDEX($H463:$K463,0,MATCH(S$451,$H$451:$K$451,0))*HLOOKUP(S$450,$J$447:$R$448,2)</f>
        <v>0</v>
      </c>
      <c r="T463" s="752" cm="1">
        <f t="array" ref="T463">INDEX($H463:$K463,0,MATCH(T$451,$H$451:$K$451,0))*HLOOKUP(T$450,$J$447:$R$448,2)</f>
        <v>0</v>
      </c>
      <c r="U463" s="752" cm="1">
        <f t="array" ref="U463">INDEX($H463:$K463,0,MATCH(U$451,$H$451:$K$451,0))*HLOOKUP(U$450,$J$447:$R$448,2)</f>
        <v>0</v>
      </c>
      <c r="V463" s="752" cm="1">
        <f t="array" ref="V463">INDEX($H463:$K463,0,MATCH(V$451,$H$451:$K$451,0))*HLOOKUP(V$450,$J$447:$R$448,2)</f>
        <v>0</v>
      </c>
      <c r="W463" s="752" cm="1">
        <f t="array" ref="W463">INDEX($H463:$K463,0,MATCH(W$451,$H$451:$K$451,0))*HLOOKUP(W$450,$J$447:$R$448,2)</f>
        <v>0</v>
      </c>
      <c r="X463" s="752" cm="1">
        <f t="array" ref="X463">INDEX($H463:$K463,0,MATCH(X$451,$H$451:$K$451,0))*HLOOKUP(X$450,$J$447:$R$448,2)</f>
        <v>0</v>
      </c>
      <c r="Y463" s="752" cm="1">
        <f t="array" ref="Y463">INDEX($H463:$K463,0,MATCH(Y$451,$H$451:$K$451,0))*HLOOKUP(Y$450,$J$447:$R$448,2)</f>
        <v>0</v>
      </c>
      <c r="Z463" s="752" cm="1">
        <f t="array" ref="Z463">INDEX($H463:$K463,0,MATCH(Z$451,$H$451:$K$451,0))*HLOOKUP(Z$450,$J$447:$R$448,2)</f>
        <v>0</v>
      </c>
      <c r="AA463" s="752" cm="1">
        <f t="array" ref="AA463">INDEX($H463:$K463,0,MATCH(AA$451,$H$451:$K$451,0))*HLOOKUP(AA$450,$J$447:$R$448,2)</f>
        <v>0</v>
      </c>
      <c r="AB463" s="752" cm="1">
        <f t="array" ref="AB463">INDEX($H463:$K463,0,MATCH(AB$451,$H$451:$K$451,0))*HLOOKUP(AB$450,$J$447:$R$448,2)</f>
        <v>0</v>
      </c>
      <c r="AC463" s="752" cm="1">
        <f t="array" ref="AC463">INDEX($H463:$K463,0,MATCH(AC$451,$H$451:$K$451,0))*HLOOKUP(AC$450,$J$447:$R$448,2)</f>
        <v>0</v>
      </c>
      <c r="AD463" s="752" cm="1">
        <f t="array" ref="AD463">INDEX($H463:$K463,0,MATCH(AD$451,$H$451:$K$451,0))*HLOOKUP(AD$450,$J$447:$R$448,2)</f>
        <v>0</v>
      </c>
      <c r="AE463" s="752" cm="1">
        <f t="array" ref="AE463">INDEX($H463:$K463,0,MATCH(AE$451,$H$451:$K$451,0))*HLOOKUP(AE$450,$J$447:$R$448,2)</f>
        <v>0</v>
      </c>
      <c r="AF463" s="752" cm="1">
        <f t="array" ref="AF463">INDEX($H463:$K463,0,MATCH(AF$451,$H$451:$K$451,0))*HLOOKUP(AF$450,$J$447:$R$448,2)</f>
        <v>0</v>
      </c>
      <c r="AG463" s="752" cm="1">
        <f t="array" ref="AG463">INDEX($H463:$K463,0,MATCH(AG$451,$H$451:$K$451,0))*HLOOKUP(AG$450,$J$447:$R$448,2)</f>
        <v>0</v>
      </c>
      <c r="AH463" s="752" cm="1">
        <f t="array" ref="AH463">INDEX($H463:$K463,0,MATCH(AH$451,$H$451:$K$451,0))*HLOOKUP(AH$450,$J$447:$R$448,2)</f>
        <v>0</v>
      </c>
      <c r="AI463" s="752" cm="1">
        <f t="array" ref="AI463">INDEX($H463:$K463,0,MATCH(AI$451,$H$451:$K$451,0))*HLOOKUP(AI$450,$J$447:$R$448,2)</f>
        <v>0</v>
      </c>
      <c r="AJ463" s="752" cm="1">
        <f t="array" ref="AJ463">INDEX($H463:$K463,0,MATCH(AJ$451,$H$451:$K$451,0))*HLOOKUP(AJ$450,$J$447:$R$448,2)</f>
        <v>0</v>
      </c>
      <c r="AK463" s="752" cm="1">
        <f t="array" ref="AK463">INDEX($H463:$K463,0,MATCH(AK$451,$H$451:$K$451,0))*HLOOKUP(AK$450,$J$447:$R$448,2)</f>
        <v>0</v>
      </c>
      <c r="AL463" s="752" cm="1">
        <f t="array" ref="AL463">INDEX($H463:$K463,0,MATCH(AL$451,$H$451:$K$451,0))*HLOOKUP(AL$450,$J$447:$R$448,2)</f>
        <v>0</v>
      </c>
      <c r="AM463" s="752" cm="1">
        <f t="array" ref="AM463">INDEX($H463:$K463,0,MATCH(AM$451,$H$451:$K$451,0))*HLOOKUP(AM$450,$J$447:$R$448,2)</f>
        <v>0</v>
      </c>
      <c r="AN463" s="752" cm="1">
        <f t="array" ref="AN463">INDEX($H463:$K463,0,MATCH(AN$451,$H$451:$K$451,0))*HLOOKUP(AN$450,$J$447:$R$448,2)</f>
        <v>0</v>
      </c>
      <c r="AO463" s="752" cm="1">
        <f t="array" ref="AO463">INDEX($H463:$K463,0,MATCH(AO$451,$H$451:$K$451,0))*HLOOKUP(AO$450,$J$447:$R$448,2)</f>
        <v>0</v>
      </c>
      <c r="AP463" s="752" cm="1">
        <f t="array" ref="AP463">INDEX($H463:$K463,0,MATCH(AP$451,$H$451:$K$451,0))*HLOOKUP(AP$450,$J$447:$R$448,2)</f>
        <v>0</v>
      </c>
      <c r="AQ463" s="752" cm="1">
        <f t="array" ref="AQ463">INDEX($H463:$K463,0,MATCH(AQ$451,$H$451:$K$451,0))*HLOOKUP(AQ$450,$J$447:$R$448,2)</f>
        <v>0</v>
      </c>
      <c r="AR463" s="752" cm="1">
        <f t="array" ref="AR463">INDEX($H463:$K463,0,MATCH(AR$451,$H$451:$K$451,0))*HLOOKUP(AR$450,$J$447:$R$448,2)</f>
        <v>0</v>
      </c>
      <c r="AS463" s="752" cm="1">
        <f t="array" ref="AS463">INDEX($H463:$K463,0,MATCH(AS$451,$H$451:$K$451,0))*HLOOKUP(AS$450,$J$447:$R$448,2)</f>
        <v>0</v>
      </c>
      <c r="AT463" s="752" cm="1">
        <f t="array" ref="AT463">INDEX($H463:$K463,0,MATCH(AT$451,$H$451:$K$451,0))*HLOOKUP(AT$450,$J$447:$R$448,2)</f>
        <v>0</v>
      </c>
      <c r="AU463" s="752"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2" cm="1">
        <f t="array" ref="L464">INDEX($H464:$K464,0,MATCH(L$451,$H$451:$K$451,0))*HLOOKUP(L$450,$J$447:$R$448,2)</f>
        <v>1</v>
      </c>
      <c r="M464" s="752" cm="1">
        <f t="array" ref="M464">INDEX($H464:$K464,0,MATCH(M$451,$H$451:$K$451,0))*HLOOKUP(M$450,$J$447:$R$448,2)</f>
        <v>1</v>
      </c>
      <c r="N464" s="752" cm="1">
        <f t="array" ref="N464">INDEX($H464:$K464,0,MATCH(N$451,$H$451:$K$451,0))*HLOOKUP(N$450,$J$447:$R$448,2)</f>
        <v>1</v>
      </c>
      <c r="O464" s="752" cm="1">
        <f t="array" ref="O464">INDEX($H464:$K464,0,MATCH(O$451,$H$451:$K$451,0))*HLOOKUP(O$450,$J$447:$R$448,2)</f>
        <v>0</v>
      </c>
      <c r="P464" s="752" cm="1">
        <f t="array" ref="P464">INDEX($H464:$K464,0,MATCH(P$451,$H$451:$K$451,0))*HLOOKUP(P$450,$J$447:$R$448,2)</f>
        <v>1</v>
      </c>
      <c r="Q464" s="752" cm="1">
        <f t="array" ref="Q464">INDEX($H464:$K464,0,MATCH(Q$451,$H$451:$K$451,0))*HLOOKUP(Q$450,$J$447:$R$448,2)</f>
        <v>1</v>
      </c>
      <c r="R464" s="752" cm="1">
        <f t="array" ref="R464">INDEX($H464:$K464,0,MATCH(R$451,$H$451:$K$451,0))*HLOOKUP(R$450,$J$447:$R$448,2)</f>
        <v>1</v>
      </c>
      <c r="S464" s="752" cm="1">
        <f t="array" ref="S464">INDEX($H464:$K464,0,MATCH(S$451,$H$451:$K$451,0))*HLOOKUP(S$450,$J$447:$R$448,2)</f>
        <v>0</v>
      </c>
      <c r="T464" s="752" cm="1">
        <f t="array" ref="T464">INDEX($H464:$K464,0,MATCH(T$451,$H$451:$K$451,0))*HLOOKUP(T$450,$J$447:$R$448,2)</f>
        <v>1</v>
      </c>
      <c r="U464" s="752" cm="1">
        <f t="array" ref="U464">INDEX($H464:$K464,0,MATCH(U$451,$H$451:$K$451,0))*HLOOKUP(U$450,$J$447:$R$448,2)</f>
        <v>1</v>
      </c>
      <c r="V464" s="752" cm="1">
        <f t="array" ref="V464">INDEX($H464:$K464,0,MATCH(V$451,$H$451:$K$451,0))*HLOOKUP(V$450,$J$447:$R$448,2)</f>
        <v>1</v>
      </c>
      <c r="W464" s="752" cm="1">
        <f t="array" ref="W464">INDEX($H464:$K464,0,MATCH(W$451,$H$451:$K$451,0))*HLOOKUP(W$450,$J$447:$R$448,2)</f>
        <v>0</v>
      </c>
      <c r="X464" s="752" cm="1">
        <f t="array" ref="X464">INDEX($H464:$K464,0,MATCH(X$451,$H$451:$K$451,0))*HLOOKUP(X$450,$J$447:$R$448,2)</f>
        <v>1</v>
      </c>
      <c r="Y464" s="752" cm="1">
        <f t="array" ref="Y464">INDEX($H464:$K464,0,MATCH(Y$451,$H$451:$K$451,0))*HLOOKUP(Y$450,$J$447:$R$448,2)</f>
        <v>1</v>
      </c>
      <c r="Z464" s="752" cm="1">
        <f t="array" ref="Z464">INDEX($H464:$K464,0,MATCH(Z$451,$H$451:$K$451,0))*HLOOKUP(Z$450,$J$447:$R$448,2)</f>
        <v>1</v>
      </c>
      <c r="AA464" s="752" cm="1">
        <f t="array" ref="AA464">INDEX($H464:$K464,0,MATCH(AA$451,$H$451:$K$451,0))*HLOOKUP(AA$450,$J$447:$R$448,2)</f>
        <v>0</v>
      </c>
      <c r="AB464" s="752" cm="1">
        <f t="array" ref="AB464">INDEX($H464:$K464,0,MATCH(AB$451,$H$451:$K$451,0))*HLOOKUP(AB$450,$J$447:$R$448,2)</f>
        <v>1</v>
      </c>
      <c r="AC464" s="752" cm="1">
        <f t="array" ref="AC464">INDEX($H464:$K464,0,MATCH(AC$451,$H$451:$K$451,0))*HLOOKUP(AC$450,$J$447:$R$448,2)</f>
        <v>1</v>
      </c>
      <c r="AD464" s="752" cm="1">
        <f t="array" ref="AD464">INDEX($H464:$K464,0,MATCH(AD$451,$H$451:$K$451,0))*HLOOKUP(AD$450,$J$447:$R$448,2)</f>
        <v>1</v>
      </c>
      <c r="AE464" s="752" cm="1">
        <f t="array" ref="AE464">INDEX($H464:$K464,0,MATCH(AE$451,$H$451:$K$451,0))*HLOOKUP(AE$450,$J$447:$R$448,2)</f>
        <v>0</v>
      </c>
      <c r="AF464" s="752" cm="1">
        <f t="array" ref="AF464">INDEX($H464:$K464,0,MATCH(AF$451,$H$451:$K$451,0))*HLOOKUP(AF$450,$J$447:$R$448,2)</f>
        <v>1</v>
      </c>
      <c r="AG464" s="752" cm="1">
        <f t="array" ref="AG464">INDEX($H464:$K464,0,MATCH(AG$451,$H$451:$K$451,0))*HLOOKUP(AG$450,$J$447:$R$448,2)</f>
        <v>1</v>
      </c>
      <c r="AH464" s="752" cm="1">
        <f t="array" ref="AH464">INDEX($H464:$K464,0,MATCH(AH$451,$H$451:$K$451,0))*HLOOKUP(AH$450,$J$447:$R$448,2)</f>
        <v>1</v>
      </c>
      <c r="AI464" s="752" cm="1">
        <f t="array" ref="AI464">INDEX($H464:$K464,0,MATCH(AI$451,$H$451:$K$451,0))*HLOOKUP(AI$450,$J$447:$R$448,2)</f>
        <v>0</v>
      </c>
      <c r="AJ464" s="752" cm="1">
        <f t="array" ref="AJ464">INDEX($H464:$K464,0,MATCH(AJ$451,$H$451:$K$451,0))*HLOOKUP(AJ$450,$J$447:$R$448,2)</f>
        <v>1</v>
      </c>
      <c r="AK464" s="752" cm="1">
        <f t="array" ref="AK464">INDEX($H464:$K464,0,MATCH(AK$451,$H$451:$K$451,0))*HLOOKUP(AK$450,$J$447:$R$448,2)</f>
        <v>1</v>
      </c>
      <c r="AL464" s="752" cm="1">
        <f t="array" ref="AL464">INDEX($H464:$K464,0,MATCH(AL$451,$H$451:$K$451,0))*HLOOKUP(AL$450,$J$447:$R$448,2)</f>
        <v>1</v>
      </c>
      <c r="AM464" s="752" cm="1">
        <f t="array" ref="AM464">INDEX($H464:$K464,0,MATCH(AM$451,$H$451:$K$451,0))*HLOOKUP(AM$450,$J$447:$R$448,2)</f>
        <v>0</v>
      </c>
      <c r="AN464" s="752" cm="1">
        <f t="array" ref="AN464">INDEX($H464:$K464,0,MATCH(AN$451,$H$451:$K$451,0))*HLOOKUP(AN$450,$J$447:$R$448,2)</f>
        <v>1</v>
      </c>
      <c r="AO464" s="752" cm="1">
        <f t="array" ref="AO464">INDEX($H464:$K464,0,MATCH(AO$451,$H$451:$K$451,0))*HLOOKUP(AO$450,$J$447:$R$448,2)</f>
        <v>1</v>
      </c>
      <c r="AP464" s="752" cm="1">
        <f t="array" ref="AP464">INDEX($H464:$K464,0,MATCH(AP$451,$H$451:$K$451,0))*HLOOKUP(AP$450,$J$447:$R$448,2)</f>
        <v>1</v>
      </c>
      <c r="AQ464" s="752" cm="1">
        <f t="array" ref="AQ464">INDEX($H464:$K464,0,MATCH(AQ$451,$H$451:$K$451,0))*HLOOKUP(AQ$450,$J$447:$R$448,2)</f>
        <v>0</v>
      </c>
      <c r="AR464" s="752" cm="1">
        <f t="array" ref="AR464">INDEX($H464:$K464,0,MATCH(AR$451,$H$451:$K$451,0))*HLOOKUP(AR$450,$J$447:$R$448,2)</f>
        <v>1</v>
      </c>
      <c r="AS464" s="752" cm="1">
        <f t="array" ref="AS464">INDEX($H464:$K464,0,MATCH(AS$451,$H$451:$K$451,0))*HLOOKUP(AS$450,$J$447:$R$448,2)</f>
        <v>1</v>
      </c>
      <c r="AT464" s="752" cm="1">
        <f t="array" ref="AT464">INDEX($H464:$K464,0,MATCH(AT$451,$H$451:$K$451,0))*HLOOKUP(AT$450,$J$447:$R$448,2)</f>
        <v>1</v>
      </c>
      <c r="AU464" s="752"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2" cm="1">
        <f t="array" ref="L465">INDEX($H465:$K465,0,MATCH(L$451,$H$451:$K$451,0))*HLOOKUP(L$450,$J$447:$R$448,2)</f>
        <v>1</v>
      </c>
      <c r="M465" s="752" cm="1">
        <f t="array" ref="M465">INDEX($H465:$K465,0,MATCH(M$451,$H$451:$K$451,0))*HLOOKUP(M$450,$J$447:$R$448,2)</f>
        <v>1</v>
      </c>
      <c r="N465" s="752" cm="1">
        <f t="array" ref="N465">INDEX($H465:$K465,0,MATCH(N$451,$H$451:$K$451,0))*HLOOKUP(N$450,$J$447:$R$448,2)</f>
        <v>1</v>
      </c>
      <c r="O465" s="752" cm="1">
        <f t="array" ref="O465">INDEX($H465:$K465,0,MATCH(O$451,$H$451:$K$451,0))*HLOOKUP(O$450,$J$447:$R$448,2)</f>
        <v>0</v>
      </c>
      <c r="P465" s="752" cm="1">
        <f t="array" ref="P465">INDEX($H465:$K465,0,MATCH(P$451,$H$451:$K$451,0))*HLOOKUP(P$450,$J$447:$R$448,2)</f>
        <v>1</v>
      </c>
      <c r="Q465" s="752" cm="1">
        <f t="array" ref="Q465">INDEX($H465:$K465,0,MATCH(Q$451,$H$451:$K$451,0))*HLOOKUP(Q$450,$J$447:$R$448,2)</f>
        <v>1</v>
      </c>
      <c r="R465" s="752" cm="1">
        <f t="array" ref="R465">INDEX($H465:$K465,0,MATCH(R$451,$H$451:$K$451,0))*HLOOKUP(R$450,$J$447:$R$448,2)</f>
        <v>1</v>
      </c>
      <c r="S465" s="752" cm="1">
        <f t="array" ref="S465">INDEX($H465:$K465,0,MATCH(S$451,$H$451:$K$451,0))*HLOOKUP(S$450,$J$447:$R$448,2)</f>
        <v>0</v>
      </c>
      <c r="T465" s="752" cm="1">
        <f t="array" ref="T465">INDEX($H465:$K465,0,MATCH(T$451,$H$451:$K$451,0))*HLOOKUP(T$450,$J$447:$R$448,2)</f>
        <v>1</v>
      </c>
      <c r="U465" s="752" cm="1">
        <f t="array" ref="U465">INDEX($H465:$K465,0,MATCH(U$451,$H$451:$K$451,0))*HLOOKUP(U$450,$J$447:$R$448,2)</f>
        <v>1</v>
      </c>
      <c r="V465" s="752" cm="1">
        <f t="array" ref="V465">INDEX($H465:$K465,0,MATCH(V$451,$H$451:$K$451,0))*HLOOKUP(V$450,$J$447:$R$448,2)</f>
        <v>1</v>
      </c>
      <c r="W465" s="752" cm="1">
        <f t="array" ref="W465">INDEX($H465:$K465,0,MATCH(W$451,$H$451:$K$451,0))*HLOOKUP(W$450,$J$447:$R$448,2)</f>
        <v>0</v>
      </c>
      <c r="X465" s="752" cm="1">
        <f t="array" ref="X465">INDEX($H465:$K465,0,MATCH(X$451,$H$451:$K$451,0))*HLOOKUP(X$450,$J$447:$R$448,2)</f>
        <v>1</v>
      </c>
      <c r="Y465" s="752" cm="1">
        <f t="array" ref="Y465">INDEX($H465:$K465,0,MATCH(Y$451,$H$451:$K$451,0))*HLOOKUP(Y$450,$J$447:$R$448,2)</f>
        <v>1</v>
      </c>
      <c r="Z465" s="752" cm="1">
        <f t="array" ref="Z465">INDEX($H465:$K465,0,MATCH(Z$451,$H$451:$K$451,0))*HLOOKUP(Z$450,$J$447:$R$448,2)</f>
        <v>1</v>
      </c>
      <c r="AA465" s="752" cm="1">
        <f t="array" ref="AA465">INDEX($H465:$K465,0,MATCH(AA$451,$H$451:$K$451,0))*HLOOKUP(AA$450,$J$447:$R$448,2)</f>
        <v>0</v>
      </c>
      <c r="AB465" s="752" cm="1">
        <f t="array" ref="AB465">INDEX($H465:$K465,0,MATCH(AB$451,$H$451:$K$451,0))*HLOOKUP(AB$450,$J$447:$R$448,2)</f>
        <v>1</v>
      </c>
      <c r="AC465" s="752" cm="1">
        <f t="array" ref="AC465">INDEX($H465:$K465,0,MATCH(AC$451,$H$451:$K$451,0))*HLOOKUP(AC$450,$J$447:$R$448,2)</f>
        <v>1</v>
      </c>
      <c r="AD465" s="752" cm="1">
        <f t="array" ref="AD465">INDEX($H465:$K465,0,MATCH(AD$451,$H$451:$K$451,0))*HLOOKUP(AD$450,$J$447:$R$448,2)</f>
        <v>1</v>
      </c>
      <c r="AE465" s="752" cm="1">
        <f t="array" ref="AE465">INDEX($H465:$K465,0,MATCH(AE$451,$H$451:$K$451,0))*HLOOKUP(AE$450,$J$447:$R$448,2)</f>
        <v>0</v>
      </c>
      <c r="AF465" s="752" cm="1">
        <f t="array" ref="AF465">INDEX($H465:$K465,0,MATCH(AF$451,$H$451:$K$451,0))*HLOOKUP(AF$450,$J$447:$R$448,2)</f>
        <v>1</v>
      </c>
      <c r="AG465" s="752" cm="1">
        <f t="array" ref="AG465">INDEX($H465:$K465,0,MATCH(AG$451,$H$451:$K$451,0))*HLOOKUP(AG$450,$J$447:$R$448,2)</f>
        <v>1</v>
      </c>
      <c r="AH465" s="752" cm="1">
        <f t="array" ref="AH465">INDEX($H465:$K465,0,MATCH(AH$451,$H$451:$K$451,0))*HLOOKUP(AH$450,$J$447:$R$448,2)</f>
        <v>1</v>
      </c>
      <c r="AI465" s="752" cm="1">
        <f t="array" ref="AI465">INDEX($H465:$K465,0,MATCH(AI$451,$H$451:$K$451,0))*HLOOKUP(AI$450,$J$447:$R$448,2)</f>
        <v>0</v>
      </c>
      <c r="AJ465" s="752" cm="1">
        <f t="array" ref="AJ465">INDEX($H465:$K465,0,MATCH(AJ$451,$H$451:$K$451,0))*HLOOKUP(AJ$450,$J$447:$R$448,2)</f>
        <v>1</v>
      </c>
      <c r="AK465" s="752" cm="1">
        <f t="array" ref="AK465">INDEX($H465:$K465,0,MATCH(AK$451,$H$451:$K$451,0))*HLOOKUP(AK$450,$J$447:$R$448,2)</f>
        <v>1</v>
      </c>
      <c r="AL465" s="752" cm="1">
        <f t="array" ref="AL465">INDEX($H465:$K465,0,MATCH(AL$451,$H$451:$K$451,0))*HLOOKUP(AL$450,$J$447:$R$448,2)</f>
        <v>1</v>
      </c>
      <c r="AM465" s="752" cm="1">
        <f t="array" ref="AM465">INDEX($H465:$K465,0,MATCH(AM$451,$H$451:$K$451,0))*HLOOKUP(AM$450,$J$447:$R$448,2)</f>
        <v>0</v>
      </c>
      <c r="AN465" s="752" cm="1">
        <f t="array" ref="AN465">INDEX($H465:$K465,0,MATCH(AN$451,$H$451:$K$451,0))*HLOOKUP(AN$450,$J$447:$R$448,2)</f>
        <v>1</v>
      </c>
      <c r="AO465" s="752" cm="1">
        <f t="array" ref="AO465">INDEX($H465:$K465,0,MATCH(AO$451,$H$451:$K$451,0))*HLOOKUP(AO$450,$J$447:$R$448,2)</f>
        <v>1</v>
      </c>
      <c r="AP465" s="752" cm="1">
        <f t="array" ref="AP465">INDEX($H465:$K465,0,MATCH(AP$451,$H$451:$K$451,0))*HLOOKUP(AP$450,$J$447:$R$448,2)</f>
        <v>1</v>
      </c>
      <c r="AQ465" s="752" cm="1">
        <f t="array" ref="AQ465">INDEX($H465:$K465,0,MATCH(AQ$451,$H$451:$K$451,0))*HLOOKUP(AQ$450,$J$447:$R$448,2)</f>
        <v>0</v>
      </c>
      <c r="AR465" s="752" cm="1">
        <f t="array" ref="AR465">INDEX($H465:$K465,0,MATCH(AR$451,$H$451:$K$451,0))*HLOOKUP(AR$450,$J$447:$R$448,2)</f>
        <v>1</v>
      </c>
      <c r="AS465" s="752" cm="1">
        <f t="array" ref="AS465">INDEX($H465:$K465,0,MATCH(AS$451,$H$451:$K$451,0))*HLOOKUP(AS$450,$J$447:$R$448,2)</f>
        <v>1</v>
      </c>
      <c r="AT465" s="752" cm="1">
        <f t="array" ref="AT465">INDEX($H465:$K465,0,MATCH(AT$451,$H$451:$K$451,0))*HLOOKUP(AT$450,$J$447:$R$448,2)</f>
        <v>1</v>
      </c>
      <c r="AU465" s="752"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2" cm="1">
        <f t="array" ref="L466">INDEX($H466:$K466,0,MATCH(L$451,$H$451:$K$451,0))*HLOOKUP(L$450,$J$447:$R$448,2)</f>
        <v>0</v>
      </c>
      <c r="M466" s="752" cm="1">
        <f t="array" ref="M466">INDEX($H466:$K466,0,MATCH(M$451,$H$451:$K$451,0))*HLOOKUP(M$450,$J$447:$R$448,2)</f>
        <v>0</v>
      </c>
      <c r="N466" s="752" cm="1">
        <f t="array" ref="N466">INDEX($H466:$K466,0,MATCH(N$451,$H$451:$K$451,0))*HLOOKUP(N$450,$J$447:$R$448,2)</f>
        <v>0</v>
      </c>
      <c r="O466" s="752" cm="1">
        <f t="array" ref="O466">INDEX($H466:$K466,0,MATCH(O$451,$H$451:$K$451,0))*HLOOKUP(O$450,$J$447:$R$448,2)</f>
        <v>0</v>
      </c>
      <c r="P466" s="752" cm="1">
        <f t="array" ref="P466">INDEX($H466:$K466,0,MATCH(P$451,$H$451:$K$451,0))*HLOOKUP(P$450,$J$447:$R$448,2)</f>
        <v>0</v>
      </c>
      <c r="Q466" s="752" cm="1">
        <f t="array" ref="Q466">INDEX($H466:$K466,0,MATCH(Q$451,$H$451:$K$451,0))*HLOOKUP(Q$450,$J$447:$R$448,2)</f>
        <v>0</v>
      </c>
      <c r="R466" s="752" cm="1">
        <f t="array" ref="R466">INDEX($H466:$K466,0,MATCH(R$451,$H$451:$K$451,0))*HLOOKUP(R$450,$J$447:$R$448,2)</f>
        <v>0</v>
      </c>
      <c r="S466" s="752" cm="1">
        <f t="array" ref="S466">INDEX($H466:$K466,0,MATCH(S$451,$H$451:$K$451,0))*HLOOKUP(S$450,$J$447:$R$448,2)</f>
        <v>0</v>
      </c>
      <c r="T466" s="752" cm="1">
        <f t="array" ref="T466">INDEX($H466:$K466,0,MATCH(T$451,$H$451:$K$451,0))*HLOOKUP(T$450,$J$447:$R$448,2)</f>
        <v>0</v>
      </c>
      <c r="U466" s="752" cm="1">
        <f t="array" ref="U466">INDEX($H466:$K466,0,MATCH(U$451,$H$451:$K$451,0))*HLOOKUP(U$450,$J$447:$R$448,2)</f>
        <v>0</v>
      </c>
      <c r="V466" s="752" cm="1">
        <f t="array" ref="V466">INDEX($H466:$K466,0,MATCH(V$451,$H$451:$K$451,0))*HLOOKUP(V$450,$J$447:$R$448,2)</f>
        <v>0</v>
      </c>
      <c r="W466" s="752" cm="1">
        <f t="array" ref="W466">INDEX($H466:$K466,0,MATCH(W$451,$H$451:$K$451,0))*HLOOKUP(W$450,$J$447:$R$448,2)</f>
        <v>0</v>
      </c>
      <c r="X466" s="752" cm="1">
        <f t="array" ref="X466">INDEX($H466:$K466,0,MATCH(X$451,$H$451:$K$451,0))*HLOOKUP(X$450,$J$447:$R$448,2)</f>
        <v>0</v>
      </c>
      <c r="Y466" s="752" cm="1">
        <f t="array" ref="Y466">INDEX($H466:$K466,0,MATCH(Y$451,$H$451:$K$451,0))*HLOOKUP(Y$450,$J$447:$R$448,2)</f>
        <v>0</v>
      </c>
      <c r="Z466" s="752" cm="1">
        <f t="array" ref="Z466">INDEX($H466:$K466,0,MATCH(Z$451,$H$451:$K$451,0))*HLOOKUP(Z$450,$J$447:$R$448,2)</f>
        <v>0</v>
      </c>
      <c r="AA466" s="752" cm="1">
        <f t="array" ref="AA466">INDEX($H466:$K466,0,MATCH(AA$451,$H$451:$K$451,0))*HLOOKUP(AA$450,$J$447:$R$448,2)</f>
        <v>0</v>
      </c>
      <c r="AB466" s="752" cm="1">
        <f t="array" ref="AB466">INDEX($H466:$K466,0,MATCH(AB$451,$H$451:$K$451,0))*HLOOKUP(AB$450,$J$447:$R$448,2)</f>
        <v>0</v>
      </c>
      <c r="AC466" s="752" cm="1">
        <f t="array" ref="AC466">INDEX($H466:$K466,0,MATCH(AC$451,$H$451:$K$451,0))*HLOOKUP(AC$450,$J$447:$R$448,2)</f>
        <v>0</v>
      </c>
      <c r="AD466" s="752" cm="1">
        <f t="array" ref="AD466">INDEX($H466:$K466,0,MATCH(AD$451,$H$451:$K$451,0))*HLOOKUP(AD$450,$J$447:$R$448,2)</f>
        <v>0</v>
      </c>
      <c r="AE466" s="752" cm="1">
        <f t="array" ref="AE466">INDEX($H466:$K466,0,MATCH(AE$451,$H$451:$K$451,0))*HLOOKUP(AE$450,$J$447:$R$448,2)</f>
        <v>0</v>
      </c>
      <c r="AF466" s="752" cm="1">
        <f t="array" ref="AF466">INDEX($H466:$K466,0,MATCH(AF$451,$H$451:$K$451,0))*HLOOKUP(AF$450,$J$447:$R$448,2)</f>
        <v>0</v>
      </c>
      <c r="AG466" s="752" cm="1">
        <f t="array" ref="AG466">INDEX($H466:$K466,0,MATCH(AG$451,$H$451:$K$451,0))*HLOOKUP(AG$450,$J$447:$R$448,2)</f>
        <v>0</v>
      </c>
      <c r="AH466" s="752" cm="1">
        <f t="array" ref="AH466">INDEX($H466:$K466,0,MATCH(AH$451,$H$451:$K$451,0))*HLOOKUP(AH$450,$J$447:$R$448,2)</f>
        <v>0</v>
      </c>
      <c r="AI466" s="752" cm="1">
        <f t="array" ref="AI466">INDEX($H466:$K466,0,MATCH(AI$451,$H$451:$K$451,0))*HLOOKUP(AI$450,$J$447:$R$448,2)</f>
        <v>0</v>
      </c>
      <c r="AJ466" s="752" cm="1">
        <f t="array" ref="AJ466">INDEX($H466:$K466,0,MATCH(AJ$451,$H$451:$K$451,0))*HLOOKUP(AJ$450,$J$447:$R$448,2)</f>
        <v>0</v>
      </c>
      <c r="AK466" s="752" cm="1">
        <f t="array" ref="AK466">INDEX($H466:$K466,0,MATCH(AK$451,$H$451:$K$451,0))*HLOOKUP(AK$450,$J$447:$R$448,2)</f>
        <v>0</v>
      </c>
      <c r="AL466" s="752" cm="1">
        <f t="array" ref="AL466">INDEX($H466:$K466,0,MATCH(AL$451,$H$451:$K$451,0))*HLOOKUP(AL$450,$J$447:$R$448,2)</f>
        <v>0</v>
      </c>
      <c r="AM466" s="752" cm="1">
        <f t="array" ref="AM466">INDEX($H466:$K466,0,MATCH(AM$451,$H$451:$K$451,0))*HLOOKUP(AM$450,$J$447:$R$448,2)</f>
        <v>0</v>
      </c>
      <c r="AN466" s="752" cm="1">
        <f t="array" ref="AN466">INDEX($H466:$K466,0,MATCH(AN$451,$H$451:$K$451,0))*HLOOKUP(AN$450,$J$447:$R$448,2)</f>
        <v>0</v>
      </c>
      <c r="AO466" s="752" cm="1">
        <f t="array" ref="AO466">INDEX($H466:$K466,0,MATCH(AO$451,$H$451:$K$451,0))*HLOOKUP(AO$450,$J$447:$R$448,2)</f>
        <v>0</v>
      </c>
      <c r="AP466" s="752" cm="1">
        <f t="array" ref="AP466">INDEX($H466:$K466,0,MATCH(AP$451,$H$451:$K$451,0))*HLOOKUP(AP$450,$J$447:$R$448,2)</f>
        <v>0</v>
      </c>
      <c r="AQ466" s="752" cm="1">
        <f t="array" ref="AQ466">INDEX($H466:$K466,0,MATCH(AQ$451,$H$451:$K$451,0))*HLOOKUP(AQ$450,$J$447:$R$448,2)</f>
        <v>0</v>
      </c>
      <c r="AR466" s="752" cm="1">
        <f t="array" ref="AR466">INDEX($H466:$K466,0,MATCH(AR$451,$H$451:$K$451,0))*HLOOKUP(AR$450,$J$447:$R$448,2)</f>
        <v>0</v>
      </c>
      <c r="AS466" s="752" cm="1">
        <f t="array" ref="AS466">INDEX($H466:$K466,0,MATCH(AS$451,$H$451:$K$451,0))*HLOOKUP(AS$450,$J$447:$R$448,2)</f>
        <v>0</v>
      </c>
      <c r="AT466" s="752" cm="1">
        <f t="array" ref="AT466">INDEX($H466:$K466,0,MATCH(AT$451,$H$451:$K$451,0))*HLOOKUP(AT$450,$J$447:$R$448,2)</f>
        <v>0</v>
      </c>
      <c r="AU466" s="752"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2" cm="1">
        <f t="array" ref="L467">INDEX($H467:$K467,0,MATCH(L$451,$H$451:$K$451,0))*HLOOKUP(L$450,$J$447:$R$448,2)</f>
        <v>1</v>
      </c>
      <c r="M467" s="752" cm="1">
        <f t="array" ref="M467">INDEX($H467:$K467,0,MATCH(M$451,$H$451:$K$451,0))*HLOOKUP(M$450,$J$447:$R$448,2)</f>
        <v>0</v>
      </c>
      <c r="N467" s="752" cm="1">
        <f t="array" ref="N467">INDEX($H467:$K467,0,MATCH(N$451,$H$451:$K$451,0))*HLOOKUP(N$450,$J$447:$R$448,2)</f>
        <v>0</v>
      </c>
      <c r="O467" s="752" cm="1">
        <f t="array" ref="O467">INDEX($H467:$K467,0,MATCH(O$451,$H$451:$K$451,0))*HLOOKUP(O$450,$J$447:$R$448,2)</f>
        <v>0</v>
      </c>
      <c r="P467" s="752" cm="1">
        <f t="array" ref="P467">INDEX($H467:$K467,0,MATCH(P$451,$H$451:$K$451,0))*HLOOKUP(P$450,$J$447:$R$448,2)</f>
        <v>1</v>
      </c>
      <c r="Q467" s="752" cm="1">
        <f t="array" ref="Q467">INDEX($H467:$K467,0,MATCH(Q$451,$H$451:$K$451,0))*HLOOKUP(Q$450,$J$447:$R$448,2)</f>
        <v>0</v>
      </c>
      <c r="R467" s="752" cm="1">
        <f t="array" ref="R467">INDEX($H467:$K467,0,MATCH(R$451,$H$451:$K$451,0))*HLOOKUP(R$450,$J$447:$R$448,2)</f>
        <v>0</v>
      </c>
      <c r="S467" s="752" cm="1">
        <f t="array" ref="S467">INDEX($H467:$K467,0,MATCH(S$451,$H$451:$K$451,0))*HLOOKUP(S$450,$J$447:$R$448,2)</f>
        <v>0</v>
      </c>
      <c r="T467" s="752" cm="1">
        <f t="array" ref="T467">INDEX($H467:$K467,0,MATCH(T$451,$H$451:$K$451,0))*HLOOKUP(T$450,$J$447:$R$448,2)</f>
        <v>1</v>
      </c>
      <c r="U467" s="752" cm="1">
        <f t="array" ref="U467">INDEX($H467:$K467,0,MATCH(U$451,$H$451:$K$451,0))*HLOOKUP(U$450,$J$447:$R$448,2)</f>
        <v>0</v>
      </c>
      <c r="V467" s="752" cm="1">
        <f t="array" ref="V467">INDEX($H467:$K467,0,MATCH(V$451,$H$451:$K$451,0))*HLOOKUP(V$450,$J$447:$R$448,2)</f>
        <v>0</v>
      </c>
      <c r="W467" s="752" cm="1">
        <f t="array" ref="W467">INDEX($H467:$K467,0,MATCH(W$451,$H$451:$K$451,0))*HLOOKUP(W$450,$J$447:$R$448,2)</f>
        <v>0</v>
      </c>
      <c r="X467" s="752" cm="1">
        <f t="array" ref="X467">INDEX($H467:$K467,0,MATCH(X$451,$H$451:$K$451,0))*HLOOKUP(X$450,$J$447:$R$448,2)</f>
        <v>1</v>
      </c>
      <c r="Y467" s="752" cm="1">
        <f t="array" ref="Y467">INDEX($H467:$K467,0,MATCH(Y$451,$H$451:$K$451,0))*HLOOKUP(Y$450,$J$447:$R$448,2)</f>
        <v>0</v>
      </c>
      <c r="Z467" s="752" cm="1">
        <f t="array" ref="Z467">INDEX($H467:$K467,0,MATCH(Z$451,$H$451:$K$451,0))*HLOOKUP(Z$450,$J$447:$R$448,2)</f>
        <v>0</v>
      </c>
      <c r="AA467" s="752" cm="1">
        <f t="array" ref="AA467">INDEX($H467:$K467,0,MATCH(AA$451,$H$451:$K$451,0))*HLOOKUP(AA$450,$J$447:$R$448,2)</f>
        <v>0</v>
      </c>
      <c r="AB467" s="752" cm="1">
        <f t="array" ref="AB467">INDEX($H467:$K467,0,MATCH(AB$451,$H$451:$K$451,0))*HLOOKUP(AB$450,$J$447:$R$448,2)</f>
        <v>1</v>
      </c>
      <c r="AC467" s="752" cm="1">
        <f t="array" ref="AC467">INDEX($H467:$K467,0,MATCH(AC$451,$H$451:$K$451,0))*HLOOKUP(AC$450,$J$447:$R$448,2)</f>
        <v>0</v>
      </c>
      <c r="AD467" s="752" cm="1">
        <f t="array" ref="AD467">INDEX($H467:$K467,0,MATCH(AD$451,$H$451:$K$451,0))*HLOOKUP(AD$450,$J$447:$R$448,2)</f>
        <v>0</v>
      </c>
      <c r="AE467" s="752" cm="1">
        <f t="array" ref="AE467">INDEX($H467:$K467,0,MATCH(AE$451,$H$451:$K$451,0))*HLOOKUP(AE$450,$J$447:$R$448,2)</f>
        <v>0</v>
      </c>
      <c r="AF467" s="752" cm="1">
        <f t="array" ref="AF467">INDEX($H467:$K467,0,MATCH(AF$451,$H$451:$K$451,0))*HLOOKUP(AF$450,$J$447:$R$448,2)</f>
        <v>1</v>
      </c>
      <c r="AG467" s="752" cm="1">
        <f t="array" ref="AG467">INDEX($H467:$K467,0,MATCH(AG$451,$H$451:$K$451,0))*HLOOKUP(AG$450,$J$447:$R$448,2)</f>
        <v>0</v>
      </c>
      <c r="AH467" s="752" cm="1">
        <f t="array" ref="AH467">INDEX($H467:$K467,0,MATCH(AH$451,$H$451:$K$451,0))*HLOOKUP(AH$450,$J$447:$R$448,2)</f>
        <v>0</v>
      </c>
      <c r="AI467" s="752" cm="1">
        <f t="array" ref="AI467">INDEX($H467:$K467,0,MATCH(AI$451,$H$451:$K$451,0))*HLOOKUP(AI$450,$J$447:$R$448,2)</f>
        <v>0</v>
      </c>
      <c r="AJ467" s="752" cm="1">
        <f t="array" ref="AJ467">INDEX($H467:$K467,0,MATCH(AJ$451,$H$451:$K$451,0))*HLOOKUP(AJ$450,$J$447:$R$448,2)</f>
        <v>1</v>
      </c>
      <c r="AK467" s="752" cm="1">
        <f t="array" ref="AK467">INDEX($H467:$K467,0,MATCH(AK$451,$H$451:$K$451,0))*HLOOKUP(AK$450,$J$447:$R$448,2)</f>
        <v>0</v>
      </c>
      <c r="AL467" s="752" cm="1">
        <f t="array" ref="AL467">INDEX($H467:$K467,0,MATCH(AL$451,$H$451:$K$451,0))*HLOOKUP(AL$450,$J$447:$R$448,2)</f>
        <v>0</v>
      </c>
      <c r="AM467" s="752" cm="1">
        <f t="array" ref="AM467">INDEX($H467:$K467,0,MATCH(AM$451,$H$451:$K$451,0))*HLOOKUP(AM$450,$J$447:$R$448,2)</f>
        <v>0</v>
      </c>
      <c r="AN467" s="752" cm="1">
        <f t="array" ref="AN467">INDEX($H467:$K467,0,MATCH(AN$451,$H$451:$K$451,0))*HLOOKUP(AN$450,$J$447:$R$448,2)</f>
        <v>1</v>
      </c>
      <c r="AO467" s="752" cm="1">
        <f t="array" ref="AO467">INDEX($H467:$K467,0,MATCH(AO$451,$H$451:$K$451,0))*HLOOKUP(AO$450,$J$447:$R$448,2)</f>
        <v>0</v>
      </c>
      <c r="AP467" s="752" cm="1">
        <f t="array" ref="AP467">INDEX($H467:$K467,0,MATCH(AP$451,$H$451:$K$451,0))*HLOOKUP(AP$450,$J$447:$R$448,2)</f>
        <v>0</v>
      </c>
      <c r="AQ467" s="752" cm="1">
        <f t="array" ref="AQ467">INDEX($H467:$K467,0,MATCH(AQ$451,$H$451:$K$451,0))*HLOOKUP(AQ$450,$J$447:$R$448,2)</f>
        <v>0</v>
      </c>
      <c r="AR467" s="752" cm="1">
        <f t="array" ref="AR467">INDEX($H467:$K467,0,MATCH(AR$451,$H$451:$K$451,0))*HLOOKUP(AR$450,$J$447:$R$448,2)</f>
        <v>1</v>
      </c>
      <c r="AS467" s="752" cm="1">
        <f t="array" ref="AS467">INDEX($H467:$K467,0,MATCH(AS$451,$H$451:$K$451,0))*HLOOKUP(AS$450,$J$447:$R$448,2)</f>
        <v>0</v>
      </c>
      <c r="AT467" s="752" cm="1">
        <f t="array" ref="AT467">INDEX($H467:$K467,0,MATCH(AT$451,$H$451:$K$451,0))*HLOOKUP(AT$450,$J$447:$R$448,2)</f>
        <v>0</v>
      </c>
      <c r="AU467" s="752"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2" cm="1">
        <f t="array" ref="L468">INDEX($H468:$K468,0,MATCH(L$451,$H$451:$K$451,0))*HLOOKUP(L$450,$J$447:$R$448,2)</f>
        <v>1</v>
      </c>
      <c r="M468" s="752" cm="1">
        <f t="array" ref="M468">INDEX($H468:$K468,0,MATCH(M$451,$H$451:$K$451,0))*HLOOKUP(M$450,$J$447:$R$448,2)</f>
        <v>1</v>
      </c>
      <c r="N468" s="752" cm="1">
        <f t="array" ref="N468">INDEX($H468:$K468,0,MATCH(N$451,$H$451:$K$451,0))*HLOOKUP(N$450,$J$447:$R$448,2)</f>
        <v>1</v>
      </c>
      <c r="O468" s="752" cm="1">
        <f t="array" ref="O468">INDEX($H468:$K468,0,MATCH(O$451,$H$451:$K$451,0))*HLOOKUP(O$450,$J$447:$R$448,2)</f>
        <v>0</v>
      </c>
      <c r="P468" s="752" cm="1">
        <f t="array" ref="P468">INDEX($H468:$K468,0,MATCH(P$451,$H$451:$K$451,0))*HLOOKUP(P$450,$J$447:$R$448,2)</f>
        <v>1</v>
      </c>
      <c r="Q468" s="752" cm="1">
        <f t="array" ref="Q468">INDEX($H468:$K468,0,MATCH(Q$451,$H$451:$K$451,0))*HLOOKUP(Q$450,$J$447:$R$448,2)</f>
        <v>1</v>
      </c>
      <c r="R468" s="752" cm="1">
        <f t="array" ref="R468">INDEX($H468:$K468,0,MATCH(R$451,$H$451:$K$451,0))*HLOOKUP(R$450,$J$447:$R$448,2)</f>
        <v>1</v>
      </c>
      <c r="S468" s="752" cm="1">
        <f t="array" ref="S468">INDEX($H468:$K468,0,MATCH(S$451,$H$451:$K$451,0))*HLOOKUP(S$450,$J$447:$R$448,2)</f>
        <v>0</v>
      </c>
      <c r="T468" s="752" cm="1">
        <f t="array" ref="T468">INDEX($H468:$K468,0,MATCH(T$451,$H$451:$K$451,0))*HLOOKUP(T$450,$J$447:$R$448,2)</f>
        <v>1</v>
      </c>
      <c r="U468" s="752" cm="1">
        <f t="array" ref="U468">INDEX($H468:$K468,0,MATCH(U$451,$H$451:$K$451,0))*HLOOKUP(U$450,$J$447:$R$448,2)</f>
        <v>1</v>
      </c>
      <c r="V468" s="752" cm="1">
        <f t="array" ref="V468">INDEX($H468:$K468,0,MATCH(V$451,$H$451:$K$451,0))*HLOOKUP(V$450,$J$447:$R$448,2)</f>
        <v>1</v>
      </c>
      <c r="W468" s="752" cm="1">
        <f t="array" ref="W468">INDEX($H468:$K468,0,MATCH(W$451,$H$451:$K$451,0))*HLOOKUP(W$450,$J$447:$R$448,2)</f>
        <v>0</v>
      </c>
      <c r="X468" s="752" cm="1">
        <f t="array" ref="X468">INDEX($H468:$K468,0,MATCH(X$451,$H$451:$K$451,0))*HLOOKUP(X$450,$J$447:$R$448,2)</f>
        <v>1</v>
      </c>
      <c r="Y468" s="752" cm="1">
        <f t="array" ref="Y468">INDEX($H468:$K468,0,MATCH(Y$451,$H$451:$K$451,0))*HLOOKUP(Y$450,$J$447:$R$448,2)</f>
        <v>1</v>
      </c>
      <c r="Z468" s="752" cm="1">
        <f t="array" ref="Z468">INDEX($H468:$K468,0,MATCH(Z$451,$H$451:$K$451,0))*HLOOKUP(Z$450,$J$447:$R$448,2)</f>
        <v>1</v>
      </c>
      <c r="AA468" s="752" cm="1">
        <f t="array" ref="AA468">INDEX($H468:$K468,0,MATCH(AA$451,$H$451:$K$451,0))*HLOOKUP(AA$450,$J$447:$R$448,2)</f>
        <v>0</v>
      </c>
      <c r="AB468" s="752" cm="1">
        <f t="array" ref="AB468">INDEX($H468:$K468,0,MATCH(AB$451,$H$451:$K$451,0))*HLOOKUP(AB$450,$J$447:$R$448,2)</f>
        <v>1</v>
      </c>
      <c r="AC468" s="752" cm="1">
        <f t="array" ref="AC468">INDEX($H468:$K468,0,MATCH(AC$451,$H$451:$K$451,0))*HLOOKUP(AC$450,$J$447:$R$448,2)</f>
        <v>1</v>
      </c>
      <c r="AD468" s="752" cm="1">
        <f t="array" ref="AD468">INDEX($H468:$K468,0,MATCH(AD$451,$H$451:$K$451,0))*HLOOKUP(AD$450,$J$447:$R$448,2)</f>
        <v>1</v>
      </c>
      <c r="AE468" s="752" cm="1">
        <f t="array" ref="AE468">INDEX($H468:$K468,0,MATCH(AE$451,$H$451:$K$451,0))*HLOOKUP(AE$450,$J$447:$R$448,2)</f>
        <v>0</v>
      </c>
      <c r="AF468" s="752" cm="1">
        <f t="array" ref="AF468">INDEX($H468:$K468,0,MATCH(AF$451,$H$451:$K$451,0))*HLOOKUP(AF$450,$J$447:$R$448,2)</f>
        <v>1</v>
      </c>
      <c r="AG468" s="752" cm="1">
        <f t="array" ref="AG468">INDEX($H468:$K468,0,MATCH(AG$451,$H$451:$K$451,0))*HLOOKUP(AG$450,$J$447:$R$448,2)</f>
        <v>1</v>
      </c>
      <c r="AH468" s="752" cm="1">
        <f t="array" ref="AH468">INDEX($H468:$K468,0,MATCH(AH$451,$H$451:$K$451,0))*HLOOKUP(AH$450,$J$447:$R$448,2)</f>
        <v>1</v>
      </c>
      <c r="AI468" s="752" cm="1">
        <f t="array" ref="AI468">INDEX($H468:$K468,0,MATCH(AI$451,$H$451:$K$451,0))*HLOOKUP(AI$450,$J$447:$R$448,2)</f>
        <v>0</v>
      </c>
      <c r="AJ468" s="752" cm="1">
        <f t="array" ref="AJ468">INDEX($H468:$K468,0,MATCH(AJ$451,$H$451:$K$451,0))*HLOOKUP(AJ$450,$J$447:$R$448,2)</f>
        <v>1</v>
      </c>
      <c r="AK468" s="752" cm="1">
        <f t="array" ref="AK468">INDEX($H468:$K468,0,MATCH(AK$451,$H$451:$K$451,0))*HLOOKUP(AK$450,$J$447:$R$448,2)</f>
        <v>1</v>
      </c>
      <c r="AL468" s="752" cm="1">
        <f t="array" ref="AL468">INDEX($H468:$K468,0,MATCH(AL$451,$H$451:$K$451,0))*HLOOKUP(AL$450,$J$447:$R$448,2)</f>
        <v>1</v>
      </c>
      <c r="AM468" s="752" cm="1">
        <f t="array" ref="AM468">INDEX($H468:$K468,0,MATCH(AM$451,$H$451:$K$451,0))*HLOOKUP(AM$450,$J$447:$R$448,2)</f>
        <v>0</v>
      </c>
      <c r="AN468" s="752" cm="1">
        <f t="array" ref="AN468">INDEX($H468:$K468,0,MATCH(AN$451,$H$451:$K$451,0))*HLOOKUP(AN$450,$J$447:$R$448,2)</f>
        <v>1</v>
      </c>
      <c r="AO468" s="752" cm="1">
        <f t="array" ref="AO468">INDEX($H468:$K468,0,MATCH(AO$451,$H$451:$K$451,0))*HLOOKUP(AO$450,$J$447:$R$448,2)</f>
        <v>1</v>
      </c>
      <c r="AP468" s="752" cm="1">
        <f t="array" ref="AP468">INDEX($H468:$K468,0,MATCH(AP$451,$H$451:$K$451,0))*HLOOKUP(AP$450,$J$447:$R$448,2)</f>
        <v>1</v>
      </c>
      <c r="AQ468" s="752" cm="1">
        <f t="array" ref="AQ468">INDEX($H468:$K468,0,MATCH(AQ$451,$H$451:$K$451,0))*HLOOKUP(AQ$450,$J$447:$R$448,2)</f>
        <v>0</v>
      </c>
      <c r="AR468" s="752" cm="1">
        <f t="array" ref="AR468">INDEX($H468:$K468,0,MATCH(AR$451,$H$451:$K$451,0))*HLOOKUP(AR$450,$J$447:$R$448,2)</f>
        <v>1</v>
      </c>
      <c r="AS468" s="752" cm="1">
        <f t="array" ref="AS468">INDEX($H468:$K468,0,MATCH(AS$451,$H$451:$K$451,0))*HLOOKUP(AS$450,$J$447:$R$448,2)</f>
        <v>1</v>
      </c>
      <c r="AT468" s="752" cm="1">
        <f t="array" ref="AT468">INDEX($H468:$K468,0,MATCH(AT$451,$H$451:$K$451,0))*HLOOKUP(AT$450,$J$447:$R$448,2)</f>
        <v>1</v>
      </c>
      <c r="AU468" s="752"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2" cm="1">
        <f t="array" ref="L469">INDEX($H469:$K469,0,MATCH(L$451,$H$451:$K$451,0))*HLOOKUP(L$450,$J$447:$R$448,2)</f>
        <v>1</v>
      </c>
      <c r="M469" s="752" cm="1">
        <f t="array" ref="M469">INDEX($H469:$K469,0,MATCH(M$451,$H$451:$K$451,0))*HLOOKUP(M$450,$J$447:$R$448,2)</f>
        <v>1</v>
      </c>
      <c r="N469" s="752" cm="1">
        <f t="array" ref="N469">INDEX($H469:$K469,0,MATCH(N$451,$H$451:$K$451,0))*HLOOKUP(N$450,$J$447:$R$448,2)</f>
        <v>0</v>
      </c>
      <c r="O469" s="752" cm="1">
        <f t="array" ref="O469">INDEX($H469:$K469,0,MATCH(O$451,$H$451:$K$451,0))*HLOOKUP(O$450,$J$447:$R$448,2)</f>
        <v>1</v>
      </c>
      <c r="P469" s="752" cm="1">
        <f t="array" ref="P469">INDEX($H469:$K469,0,MATCH(P$451,$H$451:$K$451,0))*HLOOKUP(P$450,$J$447:$R$448,2)</f>
        <v>1</v>
      </c>
      <c r="Q469" s="752" cm="1">
        <f t="array" ref="Q469">INDEX($H469:$K469,0,MATCH(Q$451,$H$451:$K$451,0))*HLOOKUP(Q$450,$J$447:$R$448,2)</f>
        <v>1</v>
      </c>
      <c r="R469" s="752" cm="1">
        <f t="array" ref="R469">INDEX($H469:$K469,0,MATCH(R$451,$H$451:$K$451,0))*HLOOKUP(R$450,$J$447:$R$448,2)</f>
        <v>0</v>
      </c>
      <c r="S469" s="752" cm="1">
        <f t="array" ref="S469">INDEX($H469:$K469,0,MATCH(S$451,$H$451:$K$451,0))*HLOOKUP(S$450,$J$447:$R$448,2)</f>
        <v>1</v>
      </c>
      <c r="T469" s="752" cm="1">
        <f t="array" ref="T469">INDEX($H469:$K469,0,MATCH(T$451,$H$451:$K$451,0))*HLOOKUP(T$450,$J$447:$R$448,2)</f>
        <v>1</v>
      </c>
      <c r="U469" s="752" cm="1">
        <f t="array" ref="U469">INDEX($H469:$K469,0,MATCH(U$451,$H$451:$K$451,0))*HLOOKUP(U$450,$J$447:$R$448,2)</f>
        <v>1</v>
      </c>
      <c r="V469" s="752" cm="1">
        <f t="array" ref="V469">INDEX($H469:$K469,0,MATCH(V$451,$H$451:$K$451,0))*HLOOKUP(V$450,$J$447:$R$448,2)</f>
        <v>0</v>
      </c>
      <c r="W469" s="752" cm="1">
        <f t="array" ref="W469">INDEX($H469:$K469,0,MATCH(W$451,$H$451:$K$451,0))*HLOOKUP(W$450,$J$447:$R$448,2)</f>
        <v>1</v>
      </c>
      <c r="X469" s="752" cm="1">
        <f t="array" ref="X469">INDEX($H469:$K469,0,MATCH(X$451,$H$451:$K$451,0))*HLOOKUP(X$450,$J$447:$R$448,2)</f>
        <v>1</v>
      </c>
      <c r="Y469" s="752" cm="1">
        <f t="array" ref="Y469">INDEX($H469:$K469,0,MATCH(Y$451,$H$451:$K$451,0))*HLOOKUP(Y$450,$J$447:$R$448,2)</f>
        <v>1</v>
      </c>
      <c r="Z469" s="752" cm="1">
        <f t="array" ref="Z469">INDEX($H469:$K469,0,MATCH(Z$451,$H$451:$K$451,0))*HLOOKUP(Z$450,$J$447:$R$448,2)</f>
        <v>0</v>
      </c>
      <c r="AA469" s="752" cm="1">
        <f t="array" ref="AA469">INDEX($H469:$K469,0,MATCH(AA$451,$H$451:$K$451,0))*HLOOKUP(AA$450,$J$447:$R$448,2)</f>
        <v>1</v>
      </c>
      <c r="AB469" s="752" cm="1">
        <f t="array" ref="AB469">INDEX($H469:$K469,0,MATCH(AB$451,$H$451:$K$451,0))*HLOOKUP(AB$450,$J$447:$R$448,2)</f>
        <v>1</v>
      </c>
      <c r="AC469" s="752" cm="1">
        <f t="array" ref="AC469">INDEX($H469:$K469,0,MATCH(AC$451,$H$451:$K$451,0))*HLOOKUP(AC$450,$J$447:$R$448,2)</f>
        <v>1</v>
      </c>
      <c r="AD469" s="752" cm="1">
        <f t="array" ref="AD469">INDEX($H469:$K469,0,MATCH(AD$451,$H$451:$K$451,0))*HLOOKUP(AD$450,$J$447:$R$448,2)</f>
        <v>0</v>
      </c>
      <c r="AE469" s="752" cm="1">
        <f t="array" ref="AE469">INDEX($H469:$K469,0,MATCH(AE$451,$H$451:$K$451,0))*HLOOKUP(AE$450,$J$447:$R$448,2)</f>
        <v>1</v>
      </c>
      <c r="AF469" s="752" cm="1">
        <f t="array" ref="AF469">INDEX($H469:$K469,0,MATCH(AF$451,$H$451:$K$451,0))*HLOOKUP(AF$450,$J$447:$R$448,2)</f>
        <v>1</v>
      </c>
      <c r="AG469" s="752" cm="1">
        <f t="array" ref="AG469">INDEX($H469:$K469,0,MATCH(AG$451,$H$451:$K$451,0))*HLOOKUP(AG$450,$J$447:$R$448,2)</f>
        <v>1</v>
      </c>
      <c r="AH469" s="752" cm="1">
        <f t="array" ref="AH469">INDEX($H469:$K469,0,MATCH(AH$451,$H$451:$K$451,0))*HLOOKUP(AH$450,$J$447:$R$448,2)</f>
        <v>0</v>
      </c>
      <c r="AI469" s="752" cm="1">
        <f t="array" ref="AI469">INDEX($H469:$K469,0,MATCH(AI$451,$H$451:$K$451,0))*HLOOKUP(AI$450,$J$447:$R$448,2)</f>
        <v>1</v>
      </c>
      <c r="AJ469" s="752" cm="1">
        <f t="array" ref="AJ469">INDEX($H469:$K469,0,MATCH(AJ$451,$H$451:$K$451,0))*HLOOKUP(AJ$450,$J$447:$R$448,2)</f>
        <v>1</v>
      </c>
      <c r="AK469" s="752" cm="1">
        <f t="array" ref="AK469">INDEX($H469:$K469,0,MATCH(AK$451,$H$451:$K$451,0))*HLOOKUP(AK$450,$J$447:$R$448,2)</f>
        <v>1</v>
      </c>
      <c r="AL469" s="752" cm="1">
        <f t="array" ref="AL469">INDEX($H469:$K469,0,MATCH(AL$451,$H$451:$K$451,0))*HLOOKUP(AL$450,$J$447:$R$448,2)</f>
        <v>0</v>
      </c>
      <c r="AM469" s="752" cm="1">
        <f t="array" ref="AM469">INDEX($H469:$K469,0,MATCH(AM$451,$H$451:$K$451,0))*HLOOKUP(AM$450,$J$447:$R$448,2)</f>
        <v>1</v>
      </c>
      <c r="AN469" s="752" cm="1">
        <f t="array" ref="AN469">INDEX($H469:$K469,0,MATCH(AN$451,$H$451:$K$451,0))*HLOOKUP(AN$450,$J$447:$R$448,2)</f>
        <v>1</v>
      </c>
      <c r="AO469" s="752" cm="1">
        <f t="array" ref="AO469">INDEX($H469:$K469,0,MATCH(AO$451,$H$451:$K$451,0))*HLOOKUP(AO$450,$J$447:$R$448,2)</f>
        <v>1</v>
      </c>
      <c r="AP469" s="752" cm="1">
        <f t="array" ref="AP469">INDEX($H469:$K469,0,MATCH(AP$451,$H$451:$K$451,0))*HLOOKUP(AP$450,$J$447:$R$448,2)</f>
        <v>0</v>
      </c>
      <c r="AQ469" s="752" cm="1">
        <f t="array" ref="AQ469">INDEX($H469:$K469,0,MATCH(AQ$451,$H$451:$K$451,0))*HLOOKUP(AQ$450,$J$447:$R$448,2)</f>
        <v>1</v>
      </c>
      <c r="AR469" s="752" cm="1">
        <f t="array" ref="AR469">INDEX($H469:$K469,0,MATCH(AR$451,$H$451:$K$451,0))*HLOOKUP(AR$450,$J$447:$R$448,2)</f>
        <v>1</v>
      </c>
      <c r="AS469" s="752" cm="1">
        <f t="array" ref="AS469">INDEX($H469:$K469,0,MATCH(AS$451,$H$451:$K$451,0))*HLOOKUP(AS$450,$J$447:$R$448,2)</f>
        <v>1</v>
      </c>
      <c r="AT469" s="752" cm="1">
        <f t="array" ref="AT469">INDEX($H469:$K469,0,MATCH(AT$451,$H$451:$K$451,0))*HLOOKUP(AT$450,$J$447:$R$448,2)</f>
        <v>0</v>
      </c>
      <c r="AU469" s="752"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2" cm="1">
        <f t="array" ref="L470">INDEX($H470:$K470,0,MATCH(L$451,$H$451:$K$451,0))*HLOOKUP(L$450,$J$447:$R$448,2)</f>
        <v>1</v>
      </c>
      <c r="M470" s="752" cm="1">
        <f t="array" ref="M470">INDEX($H470:$K470,0,MATCH(M$451,$H$451:$K$451,0))*HLOOKUP(M$450,$J$447:$R$448,2)</f>
        <v>1</v>
      </c>
      <c r="N470" s="752" cm="1">
        <f t="array" ref="N470">INDEX($H470:$K470,0,MATCH(N$451,$H$451:$K$451,0))*HLOOKUP(N$450,$J$447:$R$448,2)</f>
        <v>0</v>
      </c>
      <c r="O470" s="752" cm="1">
        <f t="array" ref="O470">INDEX($H470:$K470,0,MATCH(O$451,$H$451:$K$451,0))*HLOOKUP(O$450,$J$447:$R$448,2)</f>
        <v>1</v>
      </c>
      <c r="P470" s="752" cm="1">
        <f t="array" ref="P470">INDEX($H470:$K470,0,MATCH(P$451,$H$451:$K$451,0))*HLOOKUP(P$450,$J$447:$R$448,2)</f>
        <v>1</v>
      </c>
      <c r="Q470" s="752" cm="1">
        <f t="array" ref="Q470">INDEX($H470:$K470,0,MATCH(Q$451,$H$451:$K$451,0))*HLOOKUP(Q$450,$J$447:$R$448,2)</f>
        <v>1</v>
      </c>
      <c r="R470" s="752" cm="1">
        <f t="array" ref="R470">INDEX($H470:$K470,0,MATCH(R$451,$H$451:$K$451,0))*HLOOKUP(R$450,$J$447:$R$448,2)</f>
        <v>0</v>
      </c>
      <c r="S470" s="752" cm="1">
        <f t="array" ref="S470">INDEX($H470:$K470,0,MATCH(S$451,$H$451:$K$451,0))*HLOOKUP(S$450,$J$447:$R$448,2)</f>
        <v>1</v>
      </c>
      <c r="T470" s="752" cm="1">
        <f t="array" ref="T470">INDEX($H470:$K470,0,MATCH(T$451,$H$451:$K$451,0))*HLOOKUP(T$450,$J$447:$R$448,2)</f>
        <v>1</v>
      </c>
      <c r="U470" s="752" cm="1">
        <f t="array" ref="U470">INDEX($H470:$K470,0,MATCH(U$451,$H$451:$K$451,0))*HLOOKUP(U$450,$J$447:$R$448,2)</f>
        <v>1</v>
      </c>
      <c r="V470" s="752" cm="1">
        <f t="array" ref="V470">INDEX($H470:$K470,0,MATCH(V$451,$H$451:$K$451,0))*HLOOKUP(V$450,$J$447:$R$448,2)</f>
        <v>0</v>
      </c>
      <c r="W470" s="752" cm="1">
        <f t="array" ref="W470">INDEX($H470:$K470,0,MATCH(W$451,$H$451:$K$451,0))*HLOOKUP(W$450,$J$447:$R$448,2)</f>
        <v>1</v>
      </c>
      <c r="X470" s="752" cm="1">
        <f t="array" ref="X470">INDEX($H470:$K470,0,MATCH(X$451,$H$451:$K$451,0))*HLOOKUP(X$450,$J$447:$R$448,2)</f>
        <v>1</v>
      </c>
      <c r="Y470" s="752" cm="1">
        <f t="array" ref="Y470">INDEX($H470:$K470,0,MATCH(Y$451,$H$451:$K$451,0))*HLOOKUP(Y$450,$J$447:$R$448,2)</f>
        <v>1</v>
      </c>
      <c r="Z470" s="752" cm="1">
        <f t="array" ref="Z470">INDEX($H470:$K470,0,MATCH(Z$451,$H$451:$K$451,0))*HLOOKUP(Z$450,$J$447:$R$448,2)</f>
        <v>0</v>
      </c>
      <c r="AA470" s="752" cm="1">
        <f t="array" ref="AA470">INDEX($H470:$K470,0,MATCH(AA$451,$H$451:$K$451,0))*HLOOKUP(AA$450,$J$447:$R$448,2)</f>
        <v>1</v>
      </c>
      <c r="AB470" s="752" cm="1">
        <f t="array" ref="AB470">INDEX($H470:$K470,0,MATCH(AB$451,$H$451:$K$451,0))*HLOOKUP(AB$450,$J$447:$R$448,2)</f>
        <v>1</v>
      </c>
      <c r="AC470" s="752" cm="1">
        <f t="array" ref="AC470">INDEX($H470:$K470,0,MATCH(AC$451,$H$451:$K$451,0))*HLOOKUP(AC$450,$J$447:$R$448,2)</f>
        <v>1</v>
      </c>
      <c r="AD470" s="752" cm="1">
        <f t="array" ref="AD470">INDEX($H470:$K470,0,MATCH(AD$451,$H$451:$K$451,0))*HLOOKUP(AD$450,$J$447:$R$448,2)</f>
        <v>0</v>
      </c>
      <c r="AE470" s="752" cm="1">
        <f t="array" ref="AE470">INDEX($H470:$K470,0,MATCH(AE$451,$H$451:$K$451,0))*HLOOKUP(AE$450,$J$447:$R$448,2)</f>
        <v>1</v>
      </c>
      <c r="AF470" s="752" cm="1">
        <f t="array" ref="AF470">INDEX($H470:$K470,0,MATCH(AF$451,$H$451:$K$451,0))*HLOOKUP(AF$450,$J$447:$R$448,2)</f>
        <v>1</v>
      </c>
      <c r="AG470" s="752" cm="1">
        <f t="array" ref="AG470">INDEX($H470:$K470,0,MATCH(AG$451,$H$451:$K$451,0))*HLOOKUP(AG$450,$J$447:$R$448,2)</f>
        <v>1</v>
      </c>
      <c r="AH470" s="752" cm="1">
        <f t="array" ref="AH470">INDEX($H470:$K470,0,MATCH(AH$451,$H$451:$K$451,0))*HLOOKUP(AH$450,$J$447:$R$448,2)</f>
        <v>0</v>
      </c>
      <c r="AI470" s="752" cm="1">
        <f t="array" ref="AI470">INDEX($H470:$K470,0,MATCH(AI$451,$H$451:$K$451,0))*HLOOKUP(AI$450,$J$447:$R$448,2)</f>
        <v>1</v>
      </c>
      <c r="AJ470" s="752" cm="1">
        <f t="array" ref="AJ470">INDEX($H470:$K470,0,MATCH(AJ$451,$H$451:$K$451,0))*HLOOKUP(AJ$450,$J$447:$R$448,2)</f>
        <v>1</v>
      </c>
      <c r="AK470" s="752" cm="1">
        <f t="array" ref="AK470">INDEX($H470:$K470,0,MATCH(AK$451,$H$451:$K$451,0))*HLOOKUP(AK$450,$J$447:$R$448,2)</f>
        <v>1</v>
      </c>
      <c r="AL470" s="752" cm="1">
        <f t="array" ref="AL470">INDEX($H470:$K470,0,MATCH(AL$451,$H$451:$K$451,0))*HLOOKUP(AL$450,$J$447:$R$448,2)</f>
        <v>0</v>
      </c>
      <c r="AM470" s="752" cm="1">
        <f t="array" ref="AM470">INDEX($H470:$K470,0,MATCH(AM$451,$H$451:$K$451,0))*HLOOKUP(AM$450,$J$447:$R$448,2)</f>
        <v>1</v>
      </c>
      <c r="AN470" s="752" cm="1">
        <f t="array" ref="AN470">INDEX($H470:$K470,0,MATCH(AN$451,$H$451:$K$451,0))*HLOOKUP(AN$450,$J$447:$R$448,2)</f>
        <v>1</v>
      </c>
      <c r="AO470" s="752" cm="1">
        <f t="array" ref="AO470">INDEX($H470:$K470,0,MATCH(AO$451,$H$451:$K$451,0))*HLOOKUP(AO$450,$J$447:$R$448,2)</f>
        <v>1</v>
      </c>
      <c r="AP470" s="752" cm="1">
        <f t="array" ref="AP470">INDEX($H470:$K470,0,MATCH(AP$451,$H$451:$K$451,0))*HLOOKUP(AP$450,$J$447:$R$448,2)</f>
        <v>0</v>
      </c>
      <c r="AQ470" s="752" cm="1">
        <f t="array" ref="AQ470">INDEX($H470:$K470,0,MATCH(AQ$451,$H$451:$K$451,0))*HLOOKUP(AQ$450,$J$447:$R$448,2)</f>
        <v>1</v>
      </c>
      <c r="AR470" s="752" cm="1">
        <f t="array" ref="AR470">INDEX($H470:$K470,0,MATCH(AR$451,$H$451:$K$451,0))*HLOOKUP(AR$450,$J$447:$R$448,2)</f>
        <v>1</v>
      </c>
      <c r="AS470" s="752" cm="1">
        <f t="array" ref="AS470">INDEX($H470:$K470,0,MATCH(AS$451,$H$451:$K$451,0))*HLOOKUP(AS$450,$J$447:$R$448,2)</f>
        <v>1</v>
      </c>
      <c r="AT470" s="752" cm="1">
        <f t="array" ref="AT470">INDEX($H470:$K470,0,MATCH(AT$451,$H$451:$K$451,0))*HLOOKUP(AT$450,$J$447:$R$448,2)</f>
        <v>0</v>
      </c>
      <c r="AU470" s="752"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2" cm="1">
        <f t="array" ref="L471">INDEX($H471:$K471,0,MATCH(L$451,$H$451:$K$451,0))*HLOOKUP(L$450,$J$447:$R$448,2)</f>
        <v>1</v>
      </c>
      <c r="M471" s="752" cm="1">
        <f t="array" ref="M471">INDEX($H471:$K471,0,MATCH(M$451,$H$451:$K$451,0))*HLOOKUP(M$450,$J$447:$R$448,2)</f>
        <v>1</v>
      </c>
      <c r="N471" s="752" cm="1">
        <f t="array" ref="N471">INDEX($H471:$K471,0,MATCH(N$451,$H$451:$K$451,0))*HLOOKUP(N$450,$J$447:$R$448,2)</f>
        <v>0</v>
      </c>
      <c r="O471" s="752" cm="1">
        <f t="array" ref="O471">INDEX($H471:$K471,0,MATCH(O$451,$H$451:$K$451,0))*HLOOKUP(O$450,$J$447:$R$448,2)</f>
        <v>1</v>
      </c>
      <c r="P471" s="752" cm="1">
        <f t="array" ref="P471">INDEX($H471:$K471,0,MATCH(P$451,$H$451:$K$451,0))*HLOOKUP(P$450,$J$447:$R$448,2)</f>
        <v>1</v>
      </c>
      <c r="Q471" s="752" cm="1">
        <f t="array" ref="Q471">INDEX($H471:$K471,0,MATCH(Q$451,$H$451:$K$451,0))*HLOOKUP(Q$450,$J$447:$R$448,2)</f>
        <v>1</v>
      </c>
      <c r="R471" s="752" cm="1">
        <f t="array" ref="R471">INDEX($H471:$K471,0,MATCH(R$451,$H$451:$K$451,0))*HLOOKUP(R$450,$J$447:$R$448,2)</f>
        <v>0</v>
      </c>
      <c r="S471" s="752" cm="1">
        <f t="array" ref="S471">INDEX($H471:$K471,0,MATCH(S$451,$H$451:$K$451,0))*HLOOKUP(S$450,$J$447:$R$448,2)</f>
        <v>1</v>
      </c>
      <c r="T471" s="752" cm="1">
        <f t="array" ref="T471">INDEX($H471:$K471,0,MATCH(T$451,$H$451:$K$451,0))*HLOOKUP(T$450,$J$447:$R$448,2)</f>
        <v>1</v>
      </c>
      <c r="U471" s="752" cm="1">
        <f t="array" ref="U471">INDEX($H471:$K471,0,MATCH(U$451,$H$451:$K$451,0))*HLOOKUP(U$450,$J$447:$R$448,2)</f>
        <v>1</v>
      </c>
      <c r="V471" s="752" cm="1">
        <f t="array" ref="V471">INDEX($H471:$K471,0,MATCH(V$451,$H$451:$K$451,0))*HLOOKUP(V$450,$J$447:$R$448,2)</f>
        <v>0</v>
      </c>
      <c r="W471" s="752" cm="1">
        <f t="array" ref="W471">INDEX($H471:$K471,0,MATCH(W$451,$H$451:$K$451,0))*HLOOKUP(W$450,$J$447:$R$448,2)</f>
        <v>1</v>
      </c>
      <c r="X471" s="752" cm="1">
        <f t="array" ref="X471">INDEX($H471:$K471,0,MATCH(X$451,$H$451:$K$451,0))*HLOOKUP(X$450,$J$447:$R$448,2)</f>
        <v>1</v>
      </c>
      <c r="Y471" s="752" cm="1">
        <f t="array" ref="Y471">INDEX($H471:$K471,0,MATCH(Y$451,$H$451:$K$451,0))*HLOOKUP(Y$450,$J$447:$R$448,2)</f>
        <v>1</v>
      </c>
      <c r="Z471" s="752" cm="1">
        <f t="array" ref="Z471">INDEX($H471:$K471,0,MATCH(Z$451,$H$451:$K$451,0))*HLOOKUP(Z$450,$J$447:$R$448,2)</f>
        <v>0</v>
      </c>
      <c r="AA471" s="752" cm="1">
        <f t="array" ref="AA471">INDEX($H471:$K471,0,MATCH(AA$451,$H$451:$K$451,0))*HLOOKUP(AA$450,$J$447:$R$448,2)</f>
        <v>1</v>
      </c>
      <c r="AB471" s="752" cm="1">
        <f t="array" ref="AB471">INDEX($H471:$K471,0,MATCH(AB$451,$H$451:$K$451,0))*HLOOKUP(AB$450,$J$447:$R$448,2)</f>
        <v>1</v>
      </c>
      <c r="AC471" s="752" cm="1">
        <f t="array" ref="AC471">INDEX($H471:$K471,0,MATCH(AC$451,$H$451:$K$451,0))*HLOOKUP(AC$450,$J$447:$R$448,2)</f>
        <v>1</v>
      </c>
      <c r="AD471" s="752" cm="1">
        <f t="array" ref="AD471">INDEX($H471:$K471,0,MATCH(AD$451,$H$451:$K$451,0))*HLOOKUP(AD$450,$J$447:$R$448,2)</f>
        <v>0</v>
      </c>
      <c r="AE471" s="752" cm="1">
        <f t="array" ref="AE471">INDEX($H471:$K471,0,MATCH(AE$451,$H$451:$K$451,0))*HLOOKUP(AE$450,$J$447:$R$448,2)</f>
        <v>1</v>
      </c>
      <c r="AF471" s="752" cm="1">
        <f t="array" ref="AF471">INDEX($H471:$K471,0,MATCH(AF$451,$H$451:$K$451,0))*HLOOKUP(AF$450,$J$447:$R$448,2)</f>
        <v>1</v>
      </c>
      <c r="AG471" s="752" cm="1">
        <f t="array" ref="AG471">INDEX($H471:$K471,0,MATCH(AG$451,$H$451:$K$451,0))*HLOOKUP(AG$450,$J$447:$R$448,2)</f>
        <v>1</v>
      </c>
      <c r="AH471" s="752" cm="1">
        <f t="array" ref="AH471">INDEX($H471:$K471,0,MATCH(AH$451,$H$451:$K$451,0))*HLOOKUP(AH$450,$J$447:$R$448,2)</f>
        <v>0</v>
      </c>
      <c r="AI471" s="752" cm="1">
        <f t="array" ref="AI471">INDEX($H471:$K471,0,MATCH(AI$451,$H$451:$K$451,0))*HLOOKUP(AI$450,$J$447:$R$448,2)</f>
        <v>1</v>
      </c>
      <c r="AJ471" s="752" cm="1">
        <f t="array" ref="AJ471">INDEX($H471:$K471,0,MATCH(AJ$451,$H$451:$K$451,0))*HLOOKUP(AJ$450,$J$447:$R$448,2)</f>
        <v>1</v>
      </c>
      <c r="AK471" s="752" cm="1">
        <f t="array" ref="AK471">INDEX($H471:$K471,0,MATCH(AK$451,$H$451:$K$451,0))*HLOOKUP(AK$450,$J$447:$R$448,2)</f>
        <v>1</v>
      </c>
      <c r="AL471" s="752" cm="1">
        <f t="array" ref="AL471">INDEX($H471:$K471,0,MATCH(AL$451,$H$451:$K$451,0))*HLOOKUP(AL$450,$J$447:$R$448,2)</f>
        <v>0</v>
      </c>
      <c r="AM471" s="752" cm="1">
        <f t="array" ref="AM471">INDEX($H471:$K471,0,MATCH(AM$451,$H$451:$K$451,0))*HLOOKUP(AM$450,$J$447:$R$448,2)</f>
        <v>1</v>
      </c>
      <c r="AN471" s="752" cm="1">
        <f t="array" ref="AN471">INDEX($H471:$K471,0,MATCH(AN$451,$H$451:$K$451,0))*HLOOKUP(AN$450,$J$447:$R$448,2)</f>
        <v>1</v>
      </c>
      <c r="AO471" s="752" cm="1">
        <f t="array" ref="AO471">INDEX($H471:$K471,0,MATCH(AO$451,$H$451:$K$451,0))*HLOOKUP(AO$450,$J$447:$R$448,2)</f>
        <v>1</v>
      </c>
      <c r="AP471" s="752" cm="1">
        <f t="array" ref="AP471">INDEX($H471:$K471,0,MATCH(AP$451,$H$451:$K$451,0))*HLOOKUP(AP$450,$J$447:$R$448,2)</f>
        <v>0</v>
      </c>
      <c r="AQ471" s="752" cm="1">
        <f t="array" ref="AQ471">INDEX($H471:$K471,0,MATCH(AQ$451,$H$451:$K$451,0))*HLOOKUP(AQ$450,$J$447:$R$448,2)</f>
        <v>1</v>
      </c>
      <c r="AR471" s="752" cm="1">
        <f t="array" ref="AR471">INDEX($H471:$K471,0,MATCH(AR$451,$H$451:$K$451,0))*HLOOKUP(AR$450,$J$447:$R$448,2)</f>
        <v>1</v>
      </c>
      <c r="AS471" s="752" cm="1">
        <f t="array" ref="AS471">INDEX($H471:$K471,0,MATCH(AS$451,$H$451:$K$451,0))*HLOOKUP(AS$450,$J$447:$R$448,2)</f>
        <v>1</v>
      </c>
      <c r="AT471" s="752" cm="1">
        <f t="array" ref="AT471">INDEX($H471:$K471,0,MATCH(AT$451,$H$451:$K$451,0))*HLOOKUP(AT$450,$J$447:$R$448,2)</f>
        <v>0</v>
      </c>
      <c r="AU471" s="752"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2" cm="1">
        <f t="array" ref="L472">INDEX($H472:$K472,0,MATCH(L$451,$H$451:$K$451,0))*HLOOKUP(L$450,$J$447:$R$448,2)</f>
        <v>1</v>
      </c>
      <c r="M472" s="752" cm="1">
        <f t="array" ref="M472">INDEX($H472:$K472,0,MATCH(M$451,$H$451:$K$451,0))*HLOOKUP(M$450,$J$447:$R$448,2)</f>
        <v>1</v>
      </c>
      <c r="N472" s="752" cm="1">
        <f t="array" ref="N472">INDEX($H472:$K472,0,MATCH(N$451,$H$451:$K$451,0))*HLOOKUP(N$450,$J$447:$R$448,2)</f>
        <v>1</v>
      </c>
      <c r="O472" s="752" cm="1">
        <f t="array" ref="O472">INDEX($H472:$K472,0,MATCH(O$451,$H$451:$K$451,0))*HLOOKUP(O$450,$J$447:$R$448,2)</f>
        <v>0</v>
      </c>
      <c r="P472" s="752" cm="1">
        <f t="array" ref="P472">INDEX($H472:$K472,0,MATCH(P$451,$H$451:$K$451,0))*HLOOKUP(P$450,$J$447:$R$448,2)</f>
        <v>1</v>
      </c>
      <c r="Q472" s="752" cm="1">
        <f t="array" ref="Q472">INDEX($H472:$K472,0,MATCH(Q$451,$H$451:$K$451,0))*HLOOKUP(Q$450,$J$447:$R$448,2)</f>
        <v>1</v>
      </c>
      <c r="R472" s="752" cm="1">
        <f t="array" ref="R472">INDEX($H472:$K472,0,MATCH(R$451,$H$451:$K$451,0))*HLOOKUP(R$450,$J$447:$R$448,2)</f>
        <v>1</v>
      </c>
      <c r="S472" s="752" cm="1">
        <f t="array" ref="S472">INDEX($H472:$K472,0,MATCH(S$451,$H$451:$K$451,0))*HLOOKUP(S$450,$J$447:$R$448,2)</f>
        <v>0</v>
      </c>
      <c r="T472" s="752" cm="1">
        <f t="array" ref="T472">INDEX($H472:$K472,0,MATCH(T$451,$H$451:$K$451,0))*HLOOKUP(T$450,$J$447:$R$448,2)</f>
        <v>1</v>
      </c>
      <c r="U472" s="752" cm="1">
        <f t="array" ref="U472">INDEX($H472:$K472,0,MATCH(U$451,$H$451:$K$451,0))*HLOOKUP(U$450,$J$447:$R$448,2)</f>
        <v>1</v>
      </c>
      <c r="V472" s="752" cm="1">
        <f t="array" ref="V472">INDEX($H472:$K472,0,MATCH(V$451,$H$451:$K$451,0))*HLOOKUP(V$450,$J$447:$R$448,2)</f>
        <v>1</v>
      </c>
      <c r="W472" s="752" cm="1">
        <f t="array" ref="W472">INDEX($H472:$K472,0,MATCH(W$451,$H$451:$K$451,0))*HLOOKUP(W$450,$J$447:$R$448,2)</f>
        <v>0</v>
      </c>
      <c r="X472" s="752" cm="1">
        <f t="array" ref="X472">INDEX($H472:$K472,0,MATCH(X$451,$H$451:$K$451,0))*HLOOKUP(X$450,$J$447:$R$448,2)</f>
        <v>1</v>
      </c>
      <c r="Y472" s="752" cm="1">
        <f t="array" ref="Y472">INDEX($H472:$K472,0,MATCH(Y$451,$H$451:$K$451,0))*HLOOKUP(Y$450,$J$447:$R$448,2)</f>
        <v>1</v>
      </c>
      <c r="Z472" s="752" cm="1">
        <f t="array" ref="Z472">INDEX($H472:$K472,0,MATCH(Z$451,$H$451:$K$451,0))*HLOOKUP(Z$450,$J$447:$R$448,2)</f>
        <v>1</v>
      </c>
      <c r="AA472" s="752" cm="1">
        <f t="array" ref="AA472">INDEX($H472:$K472,0,MATCH(AA$451,$H$451:$K$451,0))*HLOOKUP(AA$450,$J$447:$R$448,2)</f>
        <v>0</v>
      </c>
      <c r="AB472" s="752" cm="1">
        <f t="array" ref="AB472">INDEX($H472:$K472,0,MATCH(AB$451,$H$451:$K$451,0))*HLOOKUP(AB$450,$J$447:$R$448,2)</f>
        <v>1</v>
      </c>
      <c r="AC472" s="752" cm="1">
        <f t="array" ref="AC472">INDEX($H472:$K472,0,MATCH(AC$451,$H$451:$K$451,0))*HLOOKUP(AC$450,$J$447:$R$448,2)</f>
        <v>1</v>
      </c>
      <c r="AD472" s="752" cm="1">
        <f t="array" ref="AD472">INDEX($H472:$K472,0,MATCH(AD$451,$H$451:$K$451,0))*HLOOKUP(AD$450,$J$447:$R$448,2)</f>
        <v>1</v>
      </c>
      <c r="AE472" s="752" cm="1">
        <f t="array" ref="AE472">INDEX($H472:$K472,0,MATCH(AE$451,$H$451:$K$451,0))*HLOOKUP(AE$450,$J$447:$R$448,2)</f>
        <v>0</v>
      </c>
      <c r="AF472" s="752" cm="1">
        <f t="array" ref="AF472">INDEX($H472:$K472,0,MATCH(AF$451,$H$451:$K$451,0))*HLOOKUP(AF$450,$J$447:$R$448,2)</f>
        <v>1</v>
      </c>
      <c r="AG472" s="752" cm="1">
        <f t="array" ref="AG472">INDEX($H472:$K472,0,MATCH(AG$451,$H$451:$K$451,0))*HLOOKUP(AG$450,$J$447:$R$448,2)</f>
        <v>1</v>
      </c>
      <c r="AH472" s="752" cm="1">
        <f t="array" ref="AH472">INDEX($H472:$K472,0,MATCH(AH$451,$H$451:$K$451,0))*HLOOKUP(AH$450,$J$447:$R$448,2)</f>
        <v>1</v>
      </c>
      <c r="AI472" s="752" cm="1">
        <f t="array" ref="AI472">INDEX($H472:$K472,0,MATCH(AI$451,$H$451:$K$451,0))*HLOOKUP(AI$450,$J$447:$R$448,2)</f>
        <v>0</v>
      </c>
      <c r="AJ472" s="752" cm="1">
        <f t="array" ref="AJ472">INDEX($H472:$K472,0,MATCH(AJ$451,$H$451:$K$451,0))*HLOOKUP(AJ$450,$J$447:$R$448,2)</f>
        <v>1</v>
      </c>
      <c r="AK472" s="752" cm="1">
        <f t="array" ref="AK472">INDEX($H472:$K472,0,MATCH(AK$451,$H$451:$K$451,0))*HLOOKUP(AK$450,$J$447:$R$448,2)</f>
        <v>1</v>
      </c>
      <c r="AL472" s="752" cm="1">
        <f t="array" ref="AL472">INDEX($H472:$K472,0,MATCH(AL$451,$H$451:$K$451,0))*HLOOKUP(AL$450,$J$447:$R$448,2)</f>
        <v>1</v>
      </c>
      <c r="AM472" s="752" cm="1">
        <f t="array" ref="AM472">INDEX($H472:$K472,0,MATCH(AM$451,$H$451:$K$451,0))*HLOOKUP(AM$450,$J$447:$R$448,2)</f>
        <v>0</v>
      </c>
      <c r="AN472" s="752" cm="1">
        <f t="array" ref="AN472">INDEX($H472:$K472,0,MATCH(AN$451,$H$451:$K$451,0))*HLOOKUP(AN$450,$J$447:$R$448,2)</f>
        <v>1</v>
      </c>
      <c r="AO472" s="752" cm="1">
        <f t="array" ref="AO472">INDEX($H472:$K472,0,MATCH(AO$451,$H$451:$K$451,0))*HLOOKUP(AO$450,$J$447:$R$448,2)</f>
        <v>1</v>
      </c>
      <c r="AP472" s="752" cm="1">
        <f t="array" ref="AP472">INDEX($H472:$K472,0,MATCH(AP$451,$H$451:$K$451,0))*HLOOKUP(AP$450,$J$447:$R$448,2)</f>
        <v>1</v>
      </c>
      <c r="AQ472" s="752" cm="1">
        <f t="array" ref="AQ472">INDEX($H472:$K472,0,MATCH(AQ$451,$H$451:$K$451,0))*HLOOKUP(AQ$450,$J$447:$R$448,2)</f>
        <v>0</v>
      </c>
      <c r="AR472" s="752" cm="1">
        <f t="array" ref="AR472">INDEX($H472:$K472,0,MATCH(AR$451,$H$451:$K$451,0))*HLOOKUP(AR$450,$J$447:$R$448,2)</f>
        <v>1</v>
      </c>
      <c r="AS472" s="752" cm="1">
        <f t="array" ref="AS472">INDEX($H472:$K472,0,MATCH(AS$451,$H$451:$K$451,0))*HLOOKUP(AS$450,$J$447:$R$448,2)</f>
        <v>1</v>
      </c>
      <c r="AT472" s="752" cm="1">
        <f t="array" ref="AT472">INDEX($H472:$K472,0,MATCH(AT$451,$H$451:$K$451,0))*HLOOKUP(AT$450,$J$447:$R$448,2)</f>
        <v>1</v>
      </c>
      <c r="AU472" s="752"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2" cm="1">
        <f t="array" ref="L473">INDEX($H473:$K473,0,MATCH(L$451,$H$451:$K$451,0))*HLOOKUP(L$450,$J$447:$R$448,2)</f>
        <v>1</v>
      </c>
      <c r="M473" s="752" cm="1">
        <f t="array" ref="M473">INDEX($H473:$K473,0,MATCH(M$451,$H$451:$K$451,0))*HLOOKUP(M$450,$J$447:$R$448,2)</f>
        <v>1</v>
      </c>
      <c r="N473" s="752" cm="1">
        <f t="array" ref="N473">INDEX($H473:$K473,0,MATCH(N$451,$H$451:$K$451,0))*HLOOKUP(N$450,$J$447:$R$448,2)</f>
        <v>1</v>
      </c>
      <c r="O473" s="752" cm="1">
        <f t="array" ref="O473">INDEX($H473:$K473,0,MATCH(O$451,$H$451:$K$451,0))*HLOOKUP(O$450,$J$447:$R$448,2)</f>
        <v>0</v>
      </c>
      <c r="P473" s="752" cm="1">
        <f t="array" ref="P473">INDEX($H473:$K473,0,MATCH(P$451,$H$451:$K$451,0))*HLOOKUP(P$450,$J$447:$R$448,2)</f>
        <v>1</v>
      </c>
      <c r="Q473" s="752" cm="1">
        <f t="array" ref="Q473">INDEX($H473:$K473,0,MATCH(Q$451,$H$451:$K$451,0))*HLOOKUP(Q$450,$J$447:$R$448,2)</f>
        <v>1</v>
      </c>
      <c r="R473" s="752" cm="1">
        <f t="array" ref="R473">INDEX($H473:$K473,0,MATCH(R$451,$H$451:$K$451,0))*HLOOKUP(R$450,$J$447:$R$448,2)</f>
        <v>1</v>
      </c>
      <c r="S473" s="752" cm="1">
        <f t="array" ref="S473">INDEX($H473:$K473,0,MATCH(S$451,$H$451:$K$451,0))*HLOOKUP(S$450,$J$447:$R$448,2)</f>
        <v>0</v>
      </c>
      <c r="T473" s="752" cm="1">
        <f t="array" ref="T473">INDEX($H473:$K473,0,MATCH(T$451,$H$451:$K$451,0))*HLOOKUP(T$450,$J$447:$R$448,2)</f>
        <v>1</v>
      </c>
      <c r="U473" s="752" cm="1">
        <f t="array" ref="U473">INDEX($H473:$K473,0,MATCH(U$451,$H$451:$K$451,0))*HLOOKUP(U$450,$J$447:$R$448,2)</f>
        <v>1</v>
      </c>
      <c r="V473" s="752" cm="1">
        <f t="array" ref="V473">INDEX($H473:$K473,0,MATCH(V$451,$H$451:$K$451,0))*HLOOKUP(V$450,$J$447:$R$448,2)</f>
        <v>1</v>
      </c>
      <c r="W473" s="752" cm="1">
        <f t="array" ref="W473">INDEX($H473:$K473,0,MATCH(W$451,$H$451:$K$451,0))*HLOOKUP(W$450,$J$447:$R$448,2)</f>
        <v>0</v>
      </c>
      <c r="X473" s="752" cm="1">
        <f t="array" ref="X473">INDEX($H473:$K473,0,MATCH(X$451,$H$451:$K$451,0))*HLOOKUP(X$450,$J$447:$R$448,2)</f>
        <v>1</v>
      </c>
      <c r="Y473" s="752" cm="1">
        <f t="array" ref="Y473">INDEX($H473:$K473,0,MATCH(Y$451,$H$451:$K$451,0))*HLOOKUP(Y$450,$J$447:$R$448,2)</f>
        <v>1</v>
      </c>
      <c r="Z473" s="752" cm="1">
        <f t="array" ref="Z473">INDEX($H473:$K473,0,MATCH(Z$451,$H$451:$K$451,0))*HLOOKUP(Z$450,$J$447:$R$448,2)</f>
        <v>1</v>
      </c>
      <c r="AA473" s="752" cm="1">
        <f t="array" ref="AA473">INDEX($H473:$K473,0,MATCH(AA$451,$H$451:$K$451,0))*HLOOKUP(AA$450,$J$447:$R$448,2)</f>
        <v>0</v>
      </c>
      <c r="AB473" s="752" cm="1">
        <f t="array" ref="AB473">INDEX($H473:$K473,0,MATCH(AB$451,$H$451:$K$451,0))*HLOOKUP(AB$450,$J$447:$R$448,2)</f>
        <v>1</v>
      </c>
      <c r="AC473" s="752" cm="1">
        <f t="array" ref="AC473">INDEX($H473:$K473,0,MATCH(AC$451,$H$451:$K$451,0))*HLOOKUP(AC$450,$J$447:$R$448,2)</f>
        <v>1</v>
      </c>
      <c r="AD473" s="752" cm="1">
        <f t="array" ref="AD473">INDEX($H473:$K473,0,MATCH(AD$451,$H$451:$K$451,0))*HLOOKUP(AD$450,$J$447:$R$448,2)</f>
        <v>1</v>
      </c>
      <c r="AE473" s="752" cm="1">
        <f t="array" ref="AE473">INDEX($H473:$K473,0,MATCH(AE$451,$H$451:$K$451,0))*HLOOKUP(AE$450,$J$447:$R$448,2)</f>
        <v>0</v>
      </c>
      <c r="AF473" s="752" cm="1">
        <f t="array" ref="AF473">INDEX($H473:$K473,0,MATCH(AF$451,$H$451:$K$451,0))*HLOOKUP(AF$450,$J$447:$R$448,2)</f>
        <v>1</v>
      </c>
      <c r="AG473" s="752" cm="1">
        <f t="array" ref="AG473">INDEX($H473:$K473,0,MATCH(AG$451,$H$451:$K$451,0))*HLOOKUP(AG$450,$J$447:$R$448,2)</f>
        <v>1</v>
      </c>
      <c r="AH473" s="752" cm="1">
        <f t="array" ref="AH473">INDEX($H473:$K473,0,MATCH(AH$451,$H$451:$K$451,0))*HLOOKUP(AH$450,$J$447:$R$448,2)</f>
        <v>1</v>
      </c>
      <c r="AI473" s="752" cm="1">
        <f t="array" ref="AI473">INDEX($H473:$K473,0,MATCH(AI$451,$H$451:$K$451,0))*HLOOKUP(AI$450,$J$447:$R$448,2)</f>
        <v>0</v>
      </c>
      <c r="AJ473" s="752" cm="1">
        <f t="array" ref="AJ473">INDEX($H473:$K473,0,MATCH(AJ$451,$H$451:$K$451,0))*HLOOKUP(AJ$450,$J$447:$R$448,2)</f>
        <v>1</v>
      </c>
      <c r="AK473" s="752" cm="1">
        <f t="array" ref="AK473">INDEX($H473:$K473,0,MATCH(AK$451,$H$451:$K$451,0))*HLOOKUP(AK$450,$J$447:$R$448,2)</f>
        <v>1</v>
      </c>
      <c r="AL473" s="752" cm="1">
        <f t="array" ref="AL473">INDEX($H473:$K473,0,MATCH(AL$451,$H$451:$K$451,0))*HLOOKUP(AL$450,$J$447:$R$448,2)</f>
        <v>1</v>
      </c>
      <c r="AM473" s="752" cm="1">
        <f t="array" ref="AM473">INDEX($H473:$K473,0,MATCH(AM$451,$H$451:$K$451,0))*HLOOKUP(AM$450,$J$447:$R$448,2)</f>
        <v>0</v>
      </c>
      <c r="AN473" s="752" cm="1">
        <f t="array" ref="AN473">INDEX($H473:$K473,0,MATCH(AN$451,$H$451:$K$451,0))*HLOOKUP(AN$450,$J$447:$R$448,2)</f>
        <v>1</v>
      </c>
      <c r="AO473" s="752" cm="1">
        <f t="array" ref="AO473">INDEX($H473:$K473,0,MATCH(AO$451,$H$451:$K$451,0))*HLOOKUP(AO$450,$J$447:$R$448,2)</f>
        <v>1</v>
      </c>
      <c r="AP473" s="752" cm="1">
        <f t="array" ref="AP473">INDEX($H473:$K473,0,MATCH(AP$451,$H$451:$K$451,0))*HLOOKUP(AP$450,$J$447:$R$448,2)</f>
        <v>1</v>
      </c>
      <c r="AQ473" s="752" cm="1">
        <f t="array" ref="AQ473">INDEX($H473:$K473,0,MATCH(AQ$451,$H$451:$K$451,0))*HLOOKUP(AQ$450,$J$447:$R$448,2)</f>
        <v>0</v>
      </c>
      <c r="AR473" s="752" cm="1">
        <f t="array" ref="AR473">INDEX($H473:$K473,0,MATCH(AR$451,$H$451:$K$451,0))*HLOOKUP(AR$450,$J$447:$R$448,2)</f>
        <v>1</v>
      </c>
      <c r="AS473" s="752" cm="1">
        <f t="array" ref="AS473">INDEX($H473:$K473,0,MATCH(AS$451,$H$451:$K$451,0))*HLOOKUP(AS$450,$J$447:$R$448,2)</f>
        <v>1</v>
      </c>
      <c r="AT473" s="752" cm="1">
        <f t="array" ref="AT473">INDEX($H473:$K473,0,MATCH(AT$451,$H$451:$K$451,0))*HLOOKUP(AT$450,$J$447:$R$448,2)</f>
        <v>1</v>
      </c>
      <c r="AU473" s="752"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2" cm="1">
        <f t="array" ref="L474">INDEX($H474:$K474,0,MATCH(L$451,$H$451:$K$451,0))*HLOOKUP(L$450,$J$447:$R$448,2)</f>
        <v>1</v>
      </c>
      <c r="M474" s="752" cm="1">
        <f t="array" ref="M474">INDEX($H474:$K474,0,MATCH(M$451,$H$451:$K$451,0))*HLOOKUP(M$450,$J$447:$R$448,2)</f>
        <v>1</v>
      </c>
      <c r="N474" s="752" cm="1">
        <f t="array" ref="N474">INDEX($H474:$K474,0,MATCH(N$451,$H$451:$K$451,0))*HLOOKUP(N$450,$J$447:$R$448,2)</f>
        <v>0</v>
      </c>
      <c r="O474" s="752" cm="1">
        <f t="array" ref="O474">INDEX($H474:$K474,0,MATCH(O$451,$H$451:$K$451,0))*HLOOKUP(O$450,$J$447:$R$448,2)</f>
        <v>1</v>
      </c>
      <c r="P474" s="752" cm="1">
        <f t="array" ref="P474">INDEX($H474:$K474,0,MATCH(P$451,$H$451:$K$451,0))*HLOOKUP(P$450,$J$447:$R$448,2)</f>
        <v>1</v>
      </c>
      <c r="Q474" s="752" cm="1">
        <f t="array" ref="Q474">INDEX($H474:$K474,0,MATCH(Q$451,$H$451:$K$451,0))*HLOOKUP(Q$450,$J$447:$R$448,2)</f>
        <v>1</v>
      </c>
      <c r="R474" s="752" cm="1">
        <f t="array" ref="R474">INDEX($H474:$K474,0,MATCH(R$451,$H$451:$K$451,0))*HLOOKUP(R$450,$J$447:$R$448,2)</f>
        <v>0</v>
      </c>
      <c r="S474" s="752" cm="1">
        <f t="array" ref="S474">INDEX($H474:$K474,0,MATCH(S$451,$H$451:$K$451,0))*HLOOKUP(S$450,$J$447:$R$448,2)</f>
        <v>1</v>
      </c>
      <c r="T474" s="752" cm="1">
        <f t="array" ref="T474">INDEX($H474:$K474,0,MATCH(T$451,$H$451:$K$451,0))*HLOOKUP(T$450,$J$447:$R$448,2)</f>
        <v>1</v>
      </c>
      <c r="U474" s="752" cm="1">
        <f t="array" ref="U474">INDEX($H474:$K474,0,MATCH(U$451,$H$451:$K$451,0))*HLOOKUP(U$450,$J$447:$R$448,2)</f>
        <v>1</v>
      </c>
      <c r="V474" s="752" cm="1">
        <f t="array" ref="V474">INDEX($H474:$K474,0,MATCH(V$451,$H$451:$K$451,0))*HLOOKUP(V$450,$J$447:$R$448,2)</f>
        <v>0</v>
      </c>
      <c r="W474" s="752" cm="1">
        <f t="array" ref="W474">INDEX($H474:$K474,0,MATCH(W$451,$H$451:$K$451,0))*HLOOKUP(W$450,$J$447:$R$448,2)</f>
        <v>1</v>
      </c>
      <c r="X474" s="752" cm="1">
        <f t="array" ref="X474">INDEX($H474:$K474,0,MATCH(X$451,$H$451:$K$451,0))*HLOOKUP(X$450,$J$447:$R$448,2)</f>
        <v>1</v>
      </c>
      <c r="Y474" s="752" cm="1">
        <f t="array" ref="Y474">INDEX($H474:$K474,0,MATCH(Y$451,$H$451:$K$451,0))*HLOOKUP(Y$450,$J$447:$R$448,2)</f>
        <v>1</v>
      </c>
      <c r="Z474" s="752" cm="1">
        <f t="array" ref="Z474">INDEX($H474:$K474,0,MATCH(Z$451,$H$451:$K$451,0))*HLOOKUP(Z$450,$J$447:$R$448,2)</f>
        <v>0</v>
      </c>
      <c r="AA474" s="752" cm="1">
        <f t="array" ref="AA474">INDEX($H474:$K474,0,MATCH(AA$451,$H$451:$K$451,0))*HLOOKUP(AA$450,$J$447:$R$448,2)</f>
        <v>1</v>
      </c>
      <c r="AB474" s="752" cm="1">
        <f t="array" ref="AB474">INDEX($H474:$K474,0,MATCH(AB$451,$H$451:$K$451,0))*HLOOKUP(AB$450,$J$447:$R$448,2)</f>
        <v>1</v>
      </c>
      <c r="AC474" s="752" cm="1">
        <f t="array" ref="AC474">INDEX($H474:$K474,0,MATCH(AC$451,$H$451:$K$451,0))*HLOOKUP(AC$450,$J$447:$R$448,2)</f>
        <v>1</v>
      </c>
      <c r="AD474" s="752" cm="1">
        <f t="array" ref="AD474">INDEX($H474:$K474,0,MATCH(AD$451,$H$451:$K$451,0))*HLOOKUP(AD$450,$J$447:$R$448,2)</f>
        <v>0</v>
      </c>
      <c r="AE474" s="752" cm="1">
        <f t="array" ref="AE474">INDEX($H474:$K474,0,MATCH(AE$451,$H$451:$K$451,0))*HLOOKUP(AE$450,$J$447:$R$448,2)</f>
        <v>1</v>
      </c>
      <c r="AF474" s="752" cm="1">
        <f t="array" ref="AF474">INDEX($H474:$K474,0,MATCH(AF$451,$H$451:$K$451,0))*HLOOKUP(AF$450,$J$447:$R$448,2)</f>
        <v>1</v>
      </c>
      <c r="AG474" s="752" cm="1">
        <f t="array" ref="AG474">INDEX($H474:$K474,0,MATCH(AG$451,$H$451:$K$451,0))*HLOOKUP(AG$450,$J$447:$R$448,2)</f>
        <v>1</v>
      </c>
      <c r="AH474" s="752" cm="1">
        <f t="array" ref="AH474">INDEX($H474:$K474,0,MATCH(AH$451,$H$451:$K$451,0))*HLOOKUP(AH$450,$J$447:$R$448,2)</f>
        <v>0</v>
      </c>
      <c r="AI474" s="752" cm="1">
        <f t="array" ref="AI474">INDEX($H474:$K474,0,MATCH(AI$451,$H$451:$K$451,0))*HLOOKUP(AI$450,$J$447:$R$448,2)</f>
        <v>1</v>
      </c>
      <c r="AJ474" s="752" cm="1">
        <f t="array" ref="AJ474">INDEX($H474:$K474,0,MATCH(AJ$451,$H$451:$K$451,0))*HLOOKUP(AJ$450,$J$447:$R$448,2)</f>
        <v>1</v>
      </c>
      <c r="AK474" s="752" cm="1">
        <f t="array" ref="AK474">INDEX($H474:$K474,0,MATCH(AK$451,$H$451:$K$451,0))*HLOOKUP(AK$450,$J$447:$R$448,2)</f>
        <v>1</v>
      </c>
      <c r="AL474" s="752" cm="1">
        <f t="array" ref="AL474">INDEX($H474:$K474,0,MATCH(AL$451,$H$451:$K$451,0))*HLOOKUP(AL$450,$J$447:$R$448,2)</f>
        <v>0</v>
      </c>
      <c r="AM474" s="752" cm="1">
        <f t="array" ref="AM474">INDEX($H474:$K474,0,MATCH(AM$451,$H$451:$K$451,0))*HLOOKUP(AM$450,$J$447:$R$448,2)</f>
        <v>1</v>
      </c>
      <c r="AN474" s="752" cm="1">
        <f t="array" ref="AN474">INDEX($H474:$K474,0,MATCH(AN$451,$H$451:$K$451,0))*HLOOKUP(AN$450,$J$447:$R$448,2)</f>
        <v>1</v>
      </c>
      <c r="AO474" s="752" cm="1">
        <f t="array" ref="AO474">INDEX($H474:$K474,0,MATCH(AO$451,$H$451:$K$451,0))*HLOOKUP(AO$450,$J$447:$R$448,2)</f>
        <v>1</v>
      </c>
      <c r="AP474" s="752" cm="1">
        <f t="array" ref="AP474">INDEX($H474:$K474,0,MATCH(AP$451,$H$451:$K$451,0))*HLOOKUP(AP$450,$J$447:$R$448,2)</f>
        <v>0</v>
      </c>
      <c r="AQ474" s="752" cm="1">
        <f t="array" ref="AQ474">INDEX($H474:$K474,0,MATCH(AQ$451,$H$451:$K$451,0))*HLOOKUP(AQ$450,$J$447:$R$448,2)</f>
        <v>1</v>
      </c>
      <c r="AR474" s="752" cm="1">
        <f t="array" ref="AR474">INDEX($H474:$K474,0,MATCH(AR$451,$H$451:$K$451,0))*HLOOKUP(AR$450,$J$447:$R$448,2)</f>
        <v>1</v>
      </c>
      <c r="AS474" s="752" cm="1">
        <f t="array" ref="AS474">INDEX($H474:$K474,0,MATCH(AS$451,$H$451:$K$451,0))*HLOOKUP(AS$450,$J$447:$R$448,2)</f>
        <v>1</v>
      </c>
      <c r="AT474" s="752" cm="1">
        <f t="array" ref="AT474">INDEX($H474:$K474,0,MATCH(AT$451,$H$451:$K$451,0))*HLOOKUP(AT$450,$J$447:$R$448,2)</f>
        <v>0</v>
      </c>
      <c r="AU474" s="752"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2" cm="1">
        <f t="array" ref="L475">INDEX($H475:$K475,0,MATCH(L$451,$H$451:$K$451,0))*HLOOKUP(L$450,$J$447:$R$448,2)</f>
        <v>1</v>
      </c>
      <c r="M475" s="752" cm="1">
        <f t="array" ref="M475">INDEX($H475:$K475,0,MATCH(M$451,$H$451:$K$451,0))*HLOOKUP(M$450,$J$447:$R$448,2)</f>
        <v>1</v>
      </c>
      <c r="N475" s="752" cm="1">
        <f t="array" ref="N475">INDEX($H475:$K475,0,MATCH(N$451,$H$451:$K$451,0))*HLOOKUP(N$450,$J$447:$R$448,2)</f>
        <v>1</v>
      </c>
      <c r="O475" s="752" cm="1">
        <f t="array" ref="O475">INDEX($H475:$K475,0,MATCH(O$451,$H$451:$K$451,0))*HLOOKUP(O$450,$J$447:$R$448,2)</f>
        <v>0</v>
      </c>
      <c r="P475" s="752" cm="1">
        <f t="array" ref="P475">INDEX($H475:$K475,0,MATCH(P$451,$H$451:$K$451,0))*HLOOKUP(P$450,$J$447:$R$448,2)</f>
        <v>1</v>
      </c>
      <c r="Q475" s="752" cm="1">
        <f t="array" ref="Q475">INDEX($H475:$K475,0,MATCH(Q$451,$H$451:$K$451,0))*HLOOKUP(Q$450,$J$447:$R$448,2)</f>
        <v>1</v>
      </c>
      <c r="R475" s="752" cm="1">
        <f t="array" ref="R475">INDEX($H475:$K475,0,MATCH(R$451,$H$451:$K$451,0))*HLOOKUP(R$450,$J$447:$R$448,2)</f>
        <v>1</v>
      </c>
      <c r="S475" s="752" cm="1">
        <f t="array" ref="S475">INDEX($H475:$K475,0,MATCH(S$451,$H$451:$K$451,0))*HLOOKUP(S$450,$J$447:$R$448,2)</f>
        <v>0</v>
      </c>
      <c r="T475" s="752" cm="1">
        <f t="array" ref="T475">INDEX($H475:$K475,0,MATCH(T$451,$H$451:$K$451,0))*HLOOKUP(T$450,$J$447:$R$448,2)</f>
        <v>1</v>
      </c>
      <c r="U475" s="752" cm="1">
        <f t="array" ref="U475">INDEX($H475:$K475,0,MATCH(U$451,$H$451:$K$451,0))*HLOOKUP(U$450,$J$447:$R$448,2)</f>
        <v>1</v>
      </c>
      <c r="V475" s="752" cm="1">
        <f t="array" ref="V475">INDEX($H475:$K475,0,MATCH(V$451,$H$451:$K$451,0))*HLOOKUP(V$450,$J$447:$R$448,2)</f>
        <v>1</v>
      </c>
      <c r="W475" s="752" cm="1">
        <f t="array" ref="W475">INDEX($H475:$K475,0,MATCH(W$451,$H$451:$K$451,0))*HLOOKUP(W$450,$J$447:$R$448,2)</f>
        <v>0</v>
      </c>
      <c r="X475" s="752" cm="1">
        <f t="array" ref="X475">INDEX($H475:$K475,0,MATCH(X$451,$H$451:$K$451,0))*HLOOKUP(X$450,$J$447:$R$448,2)</f>
        <v>1</v>
      </c>
      <c r="Y475" s="752" cm="1">
        <f t="array" ref="Y475">INDEX($H475:$K475,0,MATCH(Y$451,$H$451:$K$451,0))*HLOOKUP(Y$450,$J$447:$R$448,2)</f>
        <v>1</v>
      </c>
      <c r="Z475" s="752" cm="1">
        <f t="array" ref="Z475">INDEX($H475:$K475,0,MATCH(Z$451,$H$451:$K$451,0))*HLOOKUP(Z$450,$J$447:$R$448,2)</f>
        <v>1</v>
      </c>
      <c r="AA475" s="752" cm="1">
        <f t="array" ref="AA475">INDEX($H475:$K475,0,MATCH(AA$451,$H$451:$K$451,0))*HLOOKUP(AA$450,$J$447:$R$448,2)</f>
        <v>0</v>
      </c>
      <c r="AB475" s="752" cm="1">
        <f t="array" ref="AB475">INDEX($H475:$K475,0,MATCH(AB$451,$H$451:$K$451,0))*HLOOKUP(AB$450,$J$447:$R$448,2)</f>
        <v>1</v>
      </c>
      <c r="AC475" s="752" cm="1">
        <f t="array" ref="AC475">INDEX($H475:$K475,0,MATCH(AC$451,$H$451:$K$451,0))*HLOOKUP(AC$450,$J$447:$R$448,2)</f>
        <v>1</v>
      </c>
      <c r="AD475" s="752" cm="1">
        <f t="array" ref="AD475">INDEX($H475:$K475,0,MATCH(AD$451,$H$451:$K$451,0))*HLOOKUP(AD$450,$J$447:$R$448,2)</f>
        <v>1</v>
      </c>
      <c r="AE475" s="752" cm="1">
        <f t="array" ref="AE475">INDEX($H475:$K475,0,MATCH(AE$451,$H$451:$K$451,0))*HLOOKUP(AE$450,$J$447:$R$448,2)</f>
        <v>0</v>
      </c>
      <c r="AF475" s="752" cm="1">
        <f t="array" ref="AF475">INDEX($H475:$K475,0,MATCH(AF$451,$H$451:$K$451,0))*HLOOKUP(AF$450,$J$447:$R$448,2)</f>
        <v>1</v>
      </c>
      <c r="AG475" s="752" cm="1">
        <f t="array" ref="AG475">INDEX($H475:$K475,0,MATCH(AG$451,$H$451:$K$451,0))*HLOOKUP(AG$450,$J$447:$R$448,2)</f>
        <v>1</v>
      </c>
      <c r="AH475" s="752" cm="1">
        <f t="array" ref="AH475">INDEX($H475:$K475,0,MATCH(AH$451,$H$451:$K$451,0))*HLOOKUP(AH$450,$J$447:$R$448,2)</f>
        <v>1</v>
      </c>
      <c r="AI475" s="752" cm="1">
        <f t="array" ref="AI475">INDEX($H475:$K475,0,MATCH(AI$451,$H$451:$K$451,0))*HLOOKUP(AI$450,$J$447:$R$448,2)</f>
        <v>0</v>
      </c>
      <c r="AJ475" s="752" cm="1">
        <f t="array" ref="AJ475">INDEX($H475:$K475,0,MATCH(AJ$451,$H$451:$K$451,0))*HLOOKUP(AJ$450,$J$447:$R$448,2)</f>
        <v>1</v>
      </c>
      <c r="AK475" s="752" cm="1">
        <f t="array" ref="AK475">INDEX($H475:$K475,0,MATCH(AK$451,$H$451:$K$451,0))*HLOOKUP(AK$450,$J$447:$R$448,2)</f>
        <v>1</v>
      </c>
      <c r="AL475" s="752" cm="1">
        <f t="array" ref="AL475">INDEX($H475:$K475,0,MATCH(AL$451,$H$451:$K$451,0))*HLOOKUP(AL$450,$J$447:$R$448,2)</f>
        <v>1</v>
      </c>
      <c r="AM475" s="752" cm="1">
        <f t="array" ref="AM475">INDEX($H475:$K475,0,MATCH(AM$451,$H$451:$K$451,0))*HLOOKUP(AM$450,$J$447:$R$448,2)</f>
        <v>0</v>
      </c>
      <c r="AN475" s="752" cm="1">
        <f t="array" ref="AN475">INDEX($H475:$K475,0,MATCH(AN$451,$H$451:$K$451,0))*HLOOKUP(AN$450,$J$447:$R$448,2)</f>
        <v>1</v>
      </c>
      <c r="AO475" s="752" cm="1">
        <f t="array" ref="AO475">INDEX($H475:$K475,0,MATCH(AO$451,$H$451:$K$451,0))*HLOOKUP(AO$450,$J$447:$R$448,2)</f>
        <v>1</v>
      </c>
      <c r="AP475" s="752" cm="1">
        <f t="array" ref="AP475">INDEX($H475:$K475,0,MATCH(AP$451,$H$451:$K$451,0))*HLOOKUP(AP$450,$J$447:$R$448,2)</f>
        <v>1</v>
      </c>
      <c r="AQ475" s="752" cm="1">
        <f t="array" ref="AQ475">INDEX($H475:$K475,0,MATCH(AQ$451,$H$451:$K$451,0))*HLOOKUP(AQ$450,$J$447:$R$448,2)</f>
        <v>0</v>
      </c>
      <c r="AR475" s="752" cm="1">
        <f t="array" ref="AR475">INDEX($H475:$K475,0,MATCH(AR$451,$H$451:$K$451,0))*HLOOKUP(AR$450,$J$447:$R$448,2)</f>
        <v>1</v>
      </c>
      <c r="AS475" s="752" cm="1">
        <f t="array" ref="AS475">INDEX($H475:$K475,0,MATCH(AS$451,$H$451:$K$451,0))*HLOOKUP(AS$450,$J$447:$R$448,2)</f>
        <v>1</v>
      </c>
      <c r="AT475" s="752" cm="1">
        <f t="array" ref="AT475">INDEX($H475:$K475,0,MATCH(AT$451,$H$451:$K$451,0))*HLOOKUP(AT$450,$J$447:$R$448,2)</f>
        <v>1</v>
      </c>
      <c r="AU475" s="752"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2" cm="1">
        <f t="array" ref="L476">INDEX($H476:$K476,0,MATCH(L$451,$H$451:$K$451,0))*HLOOKUP(L$450,$J$447:$R$448,2)</f>
        <v>1</v>
      </c>
      <c r="M476" s="752" cm="1">
        <f t="array" ref="M476">INDEX($H476:$K476,0,MATCH(M$451,$H$451:$K$451,0))*HLOOKUP(M$450,$J$447:$R$448,2)</f>
        <v>1</v>
      </c>
      <c r="N476" s="752" cm="1">
        <f t="array" ref="N476">INDEX($H476:$K476,0,MATCH(N$451,$H$451:$K$451,0))*HLOOKUP(N$450,$J$447:$R$448,2)</f>
        <v>1</v>
      </c>
      <c r="O476" s="752" cm="1">
        <f t="array" ref="O476">INDEX($H476:$K476,0,MATCH(O$451,$H$451:$K$451,0))*HLOOKUP(O$450,$J$447:$R$448,2)</f>
        <v>0</v>
      </c>
      <c r="P476" s="752" cm="1">
        <f t="array" ref="P476">INDEX($H476:$K476,0,MATCH(P$451,$H$451:$K$451,0))*HLOOKUP(P$450,$J$447:$R$448,2)</f>
        <v>1</v>
      </c>
      <c r="Q476" s="752" cm="1">
        <f t="array" ref="Q476">INDEX($H476:$K476,0,MATCH(Q$451,$H$451:$K$451,0))*HLOOKUP(Q$450,$J$447:$R$448,2)</f>
        <v>1</v>
      </c>
      <c r="R476" s="752" cm="1">
        <f t="array" ref="R476">INDEX($H476:$K476,0,MATCH(R$451,$H$451:$K$451,0))*HLOOKUP(R$450,$J$447:$R$448,2)</f>
        <v>1</v>
      </c>
      <c r="S476" s="752" cm="1">
        <f t="array" ref="S476">INDEX($H476:$K476,0,MATCH(S$451,$H$451:$K$451,0))*HLOOKUP(S$450,$J$447:$R$448,2)</f>
        <v>0</v>
      </c>
      <c r="T476" s="752" cm="1">
        <f t="array" ref="T476">INDEX($H476:$K476,0,MATCH(T$451,$H$451:$K$451,0))*HLOOKUP(T$450,$J$447:$R$448,2)</f>
        <v>1</v>
      </c>
      <c r="U476" s="752" cm="1">
        <f t="array" ref="U476">INDEX($H476:$K476,0,MATCH(U$451,$H$451:$K$451,0))*HLOOKUP(U$450,$J$447:$R$448,2)</f>
        <v>1</v>
      </c>
      <c r="V476" s="752" cm="1">
        <f t="array" ref="V476">INDEX($H476:$K476,0,MATCH(V$451,$H$451:$K$451,0))*HLOOKUP(V$450,$J$447:$R$448,2)</f>
        <v>1</v>
      </c>
      <c r="W476" s="752" cm="1">
        <f t="array" ref="W476">INDEX($H476:$K476,0,MATCH(W$451,$H$451:$K$451,0))*HLOOKUP(W$450,$J$447:$R$448,2)</f>
        <v>0</v>
      </c>
      <c r="X476" s="752" cm="1">
        <f t="array" ref="X476">INDEX($H476:$K476,0,MATCH(X$451,$H$451:$K$451,0))*HLOOKUP(X$450,$J$447:$R$448,2)</f>
        <v>1</v>
      </c>
      <c r="Y476" s="752" cm="1">
        <f t="array" ref="Y476">INDEX($H476:$K476,0,MATCH(Y$451,$H$451:$K$451,0))*HLOOKUP(Y$450,$J$447:$R$448,2)</f>
        <v>1</v>
      </c>
      <c r="Z476" s="752" cm="1">
        <f t="array" ref="Z476">INDEX($H476:$K476,0,MATCH(Z$451,$H$451:$K$451,0))*HLOOKUP(Z$450,$J$447:$R$448,2)</f>
        <v>1</v>
      </c>
      <c r="AA476" s="752" cm="1">
        <f t="array" ref="AA476">INDEX($H476:$K476,0,MATCH(AA$451,$H$451:$K$451,0))*HLOOKUP(AA$450,$J$447:$R$448,2)</f>
        <v>0</v>
      </c>
      <c r="AB476" s="752" cm="1">
        <f t="array" ref="AB476">INDEX($H476:$K476,0,MATCH(AB$451,$H$451:$K$451,0))*HLOOKUP(AB$450,$J$447:$R$448,2)</f>
        <v>1</v>
      </c>
      <c r="AC476" s="752" cm="1">
        <f t="array" ref="AC476">INDEX($H476:$K476,0,MATCH(AC$451,$H$451:$K$451,0))*HLOOKUP(AC$450,$J$447:$R$448,2)</f>
        <v>1</v>
      </c>
      <c r="AD476" s="752" cm="1">
        <f t="array" ref="AD476">INDEX($H476:$K476,0,MATCH(AD$451,$H$451:$K$451,0))*HLOOKUP(AD$450,$J$447:$R$448,2)</f>
        <v>1</v>
      </c>
      <c r="AE476" s="752" cm="1">
        <f t="array" ref="AE476">INDEX($H476:$K476,0,MATCH(AE$451,$H$451:$K$451,0))*HLOOKUP(AE$450,$J$447:$R$448,2)</f>
        <v>0</v>
      </c>
      <c r="AF476" s="752" cm="1">
        <f t="array" ref="AF476">INDEX($H476:$K476,0,MATCH(AF$451,$H$451:$K$451,0))*HLOOKUP(AF$450,$J$447:$R$448,2)</f>
        <v>1</v>
      </c>
      <c r="AG476" s="752" cm="1">
        <f t="array" ref="AG476">INDEX($H476:$K476,0,MATCH(AG$451,$H$451:$K$451,0))*HLOOKUP(AG$450,$J$447:$R$448,2)</f>
        <v>1</v>
      </c>
      <c r="AH476" s="752" cm="1">
        <f t="array" ref="AH476">INDEX($H476:$K476,0,MATCH(AH$451,$H$451:$K$451,0))*HLOOKUP(AH$450,$J$447:$R$448,2)</f>
        <v>1</v>
      </c>
      <c r="AI476" s="752" cm="1">
        <f t="array" ref="AI476">INDEX($H476:$K476,0,MATCH(AI$451,$H$451:$K$451,0))*HLOOKUP(AI$450,$J$447:$R$448,2)</f>
        <v>0</v>
      </c>
      <c r="AJ476" s="752" cm="1">
        <f t="array" ref="AJ476">INDEX($H476:$K476,0,MATCH(AJ$451,$H$451:$K$451,0))*HLOOKUP(AJ$450,$J$447:$R$448,2)</f>
        <v>1</v>
      </c>
      <c r="AK476" s="752" cm="1">
        <f t="array" ref="AK476">INDEX($H476:$K476,0,MATCH(AK$451,$H$451:$K$451,0))*HLOOKUP(AK$450,$J$447:$R$448,2)</f>
        <v>1</v>
      </c>
      <c r="AL476" s="752" cm="1">
        <f t="array" ref="AL476">INDEX($H476:$K476,0,MATCH(AL$451,$H$451:$K$451,0))*HLOOKUP(AL$450,$J$447:$R$448,2)</f>
        <v>1</v>
      </c>
      <c r="AM476" s="752" cm="1">
        <f t="array" ref="AM476">INDEX($H476:$K476,0,MATCH(AM$451,$H$451:$K$451,0))*HLOOKUP(AM$450,$J$447:$R$448,2)</f>
        <v>0</v>
      </c>
      <c r="AN476" s="752" cm="1">
        <f t="array" ref="AN476">INDEX($H476:$K476,0,MATCH(AN$451,$H$451:$K$451,0))*HLOOKUP(AN$450,$J$447:$R$448,2)</f>
        <v>1</v>
      </c>
      <c r="AO476" s="752" cm="1">
        <f t="array" ref="AO476">INDEX($H476:$K476,0,MATCH(AO$451,$H$451:$K$451,0))*HLOOKUP(AO$450,$J$447:$R$448,2)</f>
        <v>1</v>
      </c>
      <c r="AP476" s="752" cm="1">
        <f t="array" ref="AP476">INDEX($H476:$K476,0,MATCH(AP$451,$H$451:$K$451,0))*HLOOKUP(AP$450,$J$447:$R$448,2)</f>
        <v>1</v>
      </c>
      <c r="AQ476" s="752" cm="1">
        <f t="array" ref="AQ476">INDEX($H476:$K476,0,MATCH(AQ$451,$H$451:$K$451,0))*HLOOKUP(AQ$450,$J$447:$R$448,2)</f>
        <v>0</v>
      </c>
      <c r="AR476" s="752" cm="1">
        <f t="array" ref="AR476">INDEX($H476:$K476,0,MATCH(AR$451,$H$451:$K$451,0))*HLOOKUP(AR$450,$J$447:$R$448,2)</f>
        <v>1</v>
      </c>
      <c r="AS476" s="752" cm="1">
        <f t="array" ref="AS476">INDEX($H476:$K476,0,MATCH(AS$451,$H$451:$K$451,0))*HLOOKUP(AS$450,$J$447:$R$448,2)</f>
        <v>1</v>
      </c>
      <c r="AT476" s="752" cm="1">
        <f t="array" ref="AT476">INDEX($H476:$K476,0,MATCH(AT$451,$H$451:$K$451,0))*HLOOKUP(AT$450,$J$447:$R$448,2)</f>
        <v>1</v>
      </c>
      <c r="AU476" s="752"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2" cm="1">
        <f t="array" ref="L477">INDEX($H477:$K477,0,MATCH(L$451,$H$451:$K$451,0))*HLOOKUP(L$450,$J$447:$R$448,2)</f>
        <v>0</v>
      </c>
      <c r="M477" s="752" cm="1">
        <f t="array" ref="M477">INDEX($H477:$K477,0,MATCH(M$451,$H$451:$K$451,0))*HLOOKUP(M$450,$J$447:$R$448,2)</f>
        <v>0</v>
      </c>
      <c r="N477" s="752" cm="1">
        <f t="array" ref="N477">INDEX($H477:$K477,0,MATCH(N$451,$H$451:$K$451,0))*HLOOKUP(N$450,$J$447:$R$448,2)</f>
        <v>0</v>
      </c>
      <c r="O477" s="752" cm="1">
        <f t="array" ref="O477">INDEX($H477:$K477,0,MATCH(O$451,$H$451:$K$451,0))*HLOOKUP(O$450,$J$447:$R$448,2)</f>
        <v>0</v>
      </c>
      <c r="P477" s="752" cm="1">
        <f t="array" ref="P477">INDEX($H477:$K477,0,MATCH(P$451,$H$451:$K$451,0))*HLOOKUP(P$450,$J$447:$R$448,2)</f>
        <v>0</v>
      </c>
      <c r="Q477" s="752" cm="1">
        <f t="array" ref="Q477">INDEX($H477:$K477,0,MATCH(Q$451,$H$451:$K$451,0))*HLOOKUP(Q$450,$J$447:$R$448,2)</f>
        <v>0</v>
      </c>
      <c r="R477" s="752" cm="1">
        <f t="array" ref="R477">INDEX($H477:$K477,0,MATCH(R$451,$H$451:$K$451,0))*HLOOKUP(R$450,$J$447:$R$448,2)</f>
        <v>0</v>
      </c>
      <c r="S477" s="752" cm="1">
        <f t="array" ref="S477">INDEX($H477:$K477,0,MATCH(S$451,$H$451:$K$451,0))*HLOOKUP(S$450,$J$447:$R$448,2)</f>
        <v>0</v>
      </c>
      <c r="T477" s="752" cm="1">
        <f t="array" ref="T477">INDEX($H477:$K477,0,MATCH(T$451,$H$451:$K$451,0))*HLOOKUP(T$450,$J$447:$R$448,2)</f>
        <v>0</v>
      </c>
      <c r="U477" s="752" cm="1">
        <f t="array" ref="U477">INDEX($H477:$K477,0,MATCH(U$451,$H$451:$K$451,0))*HLOOKUP(U$450,$J$447:$R$448,2)</f>
        <v>0</v>
      </c>
      <c r="V477" s="752" cm="1">
        <f t="array" ref="V477">INDEX($H477:$K477,0,MATCH(V$451,$H$451:$K$451,0))*HLOOKUP(V$450,$J$447:$R$448,2)</f>
        <v>0</v>
      </c>
      <c r="W477" s="752" cm="1">
        <f t="array" ref="W477">INDEX($H477:$K477,0,MATCH(W$451,$H$451:$K$451,0))*HLOOKUP(W$450,$J$447:$R$448,2)</f>
        <v>0</v>
      </c>
      <c r="X477" s="752" cm="1">
        <f t="array" ref="X477">INDEX($H477:$K477,0,MATCH(X$451,$H$451:$K$451,0))*HLOOKUP(X$450,$J$447:$R$448,2)</f>
        <v>0</v>
      </c>
      <c r="Y477" s="752" cm="1">
        <f t="array" ref="Y477">INDEX($H477:$K477,0,MATCH(Y$451,$H$451:$K$451,0))*HLOOKUP(Y$450,$J$447:$R$448,2)</f>
        <v>0</v>
      </c>
      <c r="Z477" s="752" cm="1">
        <f t="array" ref="Z477">INDEX($H477:$K477,0,MATCH(Z$451,$H$451:$K$451,0))*HLOOKUP(Z$450,$J$447:$R$448,2)</f>
        <v>0</v>
      </c>
      <c r="AA477" s="752" cm="1">
        <f t="array" ref="AA477">INDEX($H477:$K477,0,MATCH(AA$451,$H$451:$K$451,0))*HLOOKUP(AA$450,$J$447:$R$448,2)</f>
        <v>0</v>
      </c>
      <c r="AB477" s="752" cm="1">
        <f t="array" ref="AB477">INDEX($H477:$K477,0,MATCH(AB$451,$H$451:$K$451,0))*HLOOKUP(AB$450,$J$447:$R$448,2)</f>
        <v>0</v>
      </c>
      <c r="AC477" s="752" cm="1">
        <f t="array" ref="AC477">INDEX($H477:$K477,0,MATCH(AC$451,$H$451:$K$451,0))*HLOOKUP(AC$450,$J$447:$R$448,2)</f>
        <v>0</v>
      </c>
      <c r="AD477" s="752" cm="1">
        <f t="array" ref="AD477">INDEX($H477:$K477,0,MATCH(AD$451,$H$451:$K$451,0))*HLOOKUP(AD$450,$J$447:$R$448,2)</f>
        <v>0</v>
      </c>
      <c r="AE477" s="752" cm="1">
        <f t="array" ref="AE477">INDEX($H477:$K477,0,MATCH(AE$451,$H$451:$K$451,0))*HLOOKUP(AE$450,$J$447:$R$448,2)</f>
        <v>0</v>
      </c>
      <c r="AF477" s="752" cm="1">
        <f t="array" ref="AF477">INDEX($H477:$K477,0,MATCH(AF$451,$H$451:$K$451,0))*HLOOKUP(AF$450,$J$447:$R$448,2)</f>
        <v>0</v>
      </c>
      <c r="AG477" s="752" cm="1">
        <f t="array" ref="AG477">INDEX($H477:$K477,0,MATCH(AG$451,$H$451:$K$451,0))*HLOOKUP(AG$450,$J$447:$R$448,2)</f>
        <v>0</v>
      </c>
      <c r="AH477" s="752" cm="1">
        <f t="array" ref="AH477">INDEX($H477:$K477,0,MATCH(AH$451,$H$451:$K$451,0))*HLOOKUP(AH$450,$J$447:$R$448,2)</f>
        <v>0</v>
      </c>
      <c r="AI477" s="752" cm="1">
        <f t="array" ref="AI477">INDEX($H477:$K477,0,MATCH(AI$451,$H$451:$K$451,0))*HLOOKUP(AI$450,$J$447:$R$448,2)</f>
        <v>0</v>
      </c>
      <c r="AJ477" s="752" cm="1">
        <f t="array" ref="AJ477">INDEX($H477:$K477,0,MATCH(AJ$451,$H$451:$K$451,0))*HLOOKUP(AJ$450,$J$447:$R$448,2)</f>
        <v>0</v>
      </c>
      <c r="AK477" s="752" cm="1">
        <f t="array" ref="AK477">INDEX($H477:$K477,0,MATCH(AK$451,$H$451:$K$451,0))*HLOOKUP(AK$450,$J$447:$R$448,2)</f>
        <v>0</v>
      </c>
      <c r="AL477" s="752" cm="1">
        <f t="array" ref="AL477">INDEX($H477:$K477,0,MATCH(AL$451,$H$451:$K$451,0))*HLOOKUP(AL$450,$J$447:$R$448,2)</f>
        <v>0</v>
      </c>
      <c r="AM477" s="752" cm="1">
        <f t="array" ref="AM477">INDEX($H477:$K477,0,MATCH(AM$451,$H$451:$K$451,0))*HLOOKUP(AM$450,$J$447:$R$448,2)</f>
        <v>0</v>
      </c>
      <c r="AN477" s="752" cm="1">
        <f t="array" ref="AN477">INDEX($H477:$K477,0,MATCH(AN$451,$H$451:$K$451,0))*HLOOKUP(AN$450,$J$447:$R$448,2)</f>
        <v>0</v>
      </c>
      <c r="AO477" s="752" cm="1">
        <f t="array" ref="AO477">INDEX($H477:$K477,0,MATCH(AO$451,$H$451:$K$451,0))*HLOOKUP(AO$450,$J$447:$R$448,2)</f>
        <v>0</v>
      </c>
      <c r="AP477" s="752" cm="1">
        <f t="array" ref="AP477">INDEX($H477:$K477,0,MATCH(AP$451,$H$451:$K$451,0))*HLOOKUP(AP$450,$J$447:$R$448,2)</f>
        <v>0</v>
      </c>
      <c r="AQ477" s="752" cm="1">
        <f t="array" ref="AQ477">INDEX($H477:$K477,0,MATCH(AQ$451,$H$451:$K$451,0))*HLOOKUP(AQ$450,$J$447:$R$448,2)</f>
        <v>0</v>
      </c>
      <c r="AR477" s="752" cm="1">
        <f t="array" ref="AR477">INDEX($H477:$K477,0,MATCH(AR$451,$H$451:$K$451,0))*HLOOKUP(AR$450,$J$447:$R$448,2)</f>
        <v>0</v>
      </c>
      <c r="AS477" s="752" cm="1">
        <f t="array" ref="AS477">INDEX($H477:$K477,0,MATCH(AS$451,$H$451:$K$451,0))*HLOOKUP(AS$450,$J$447:$R$448,2)</f>
        <v>0</v>
      </c>
      <c r="AT477" s="752" cm="1">
        <f t="array" ref="AT477">INDEX($H477:$K477,0,MATCH(AT$451,$H$451:$K$451,0))*HLOOKUP(AT$450,$J$447:$R$448,2)</f>
        <v>0</v>
      </c>
      <c r="AU477" s="752"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2" cm="1">
        <f t="array" ref="L478">INDEX($H478:$K478,0,MATCH(L$451,$H$451:$K$451,0))*HLOOKUP(L$450,$J$447:$R$448,2)</f>
        <v>0</v>
      </c>
      <c r="M478" s="752" cm="1">
        <f t="array" ref="M478">INDEX($H478:$K478,0,MATCH(M$451,$H$451:$K$451,0))*HLOOKUP(M$450,$J$447:$R$448,2)</f>
        <v>0</v>
      </c>
      <c r="N478" s="752" cm="1">
        <f t="array" ref="N478">INDEX($H478:$K478,0,MATCH(N$451,$H$451:$K$451,0))*HLOOKUP(N$450,$J$447:$R$448,2)</f>
        <v>0</v>
      </c>
      <c r="O478" s="752" cm="1">
        <f t="array" ref="O478">INDEX($H478:$K478,0,MATCH(O$451,$H$451:$K$451,0))*HLOOKUP(O$450,$J$447:$R$448,2)</f>
        <v>0</v>
      </c>
      <c r="P478" s="752" cm="1">
        <f t="array" ref="P478">INDEX($H478:$K478,0,MATCH(P$451,$H$451:$K$451,0))*HLOOKUP(P$450,$J$447:$R$448,2)</f>
        <v>0</v>
      </c>
      <c r="Q478" s="752" cm="1">
        <f t="array" ref="Q478">INDEX($H478:$K478,0,MATCH(Q$451,$H$451:$K$451,0))*HLOOKUP(Q$450,$J$447:$R$448,2)</f>
        <v>0</v>
      </c>
      <c r="R478" s="752" cm="1">
        <f t="array" ref="R478">INDEX($H478:$K478,0,MATCH(R$451,$H$451:$K$451,0))*HLOOKUP(R$450,$J$447:$R$448,2)</f>
        <v>0</v>
      </c>
      <c r="S478" s="752" cm="1">
        <f t="array" ref="S478">INDEX($H478:$K478,0,MATCH(S$451,$H$451:$K$451,0))*HLOOKUP(S$450,$J$447:$R$448,2)</f>
        <v>0</v>
      </c>
      <c r="T478" s="752" cm="1">
        <f t="array" ref="T478">INDEX($H478:$K478,0,MATCH(T$451,$H$451:$K$451,0))*HLOOKUP(T$450,$J$447:$R$448,2)</f>
        <v>0</v>
      </c>
      <c r="U478" s="752" cm="1">
        <f t="array" ref="U478">INDEX($H478:$K478,0,MATCH(U$451,$H$451:$K$451,0))*HLOOKUP(U$450,$J$447:$R$448,2)</f>
        <v>0</v>
      </c>
      <c r="V478" s="752" cm="1">
        <f t="array" ref="V478">INDEX($H478:$K478,0,MATCH(V$451,$H$451:$K$451,0))*HLOOKUP(V$450,$J$447:$R$448,2)</f>
        <v>0</v>
      </c>
      <c r="W478" s="752" cm="1">
        <f t="array" ref="W478">INDEX($H478:$K478,0,MATCH(W$451,$H$451:$K$451,0))*HLOOKUP(W$450,$J$447:$R$448,2)</f>
        <v>0</v>
      </c>
      <c r="X478" s="752" cm="1">
        <f t="array" ref="X478">INDEX($H478:$K478,0,MATCH(X$451,$H$451:$K$451,0))*HLOOKUP(X$450,$J$447:$R$448,2)</f>
        <v>0</v>
      </c>
      <c r="Y478" s="752" cm="1">
        <f t="array" ref="Y478">INDEX($H478:$K478,0,MATCH(Y$451,$H$451:$K$451,0))*HLOOKUP(Y$450,$J$447:$R$448,2)</f>
        <v>0</v>
      </c>
      <c r="Z478" s="752" cm="1">
        <f t="array" ref="Z478">INDEX($H478:$K478,0,MATCH(Z$451,$H$451:$K$451,0))*HLOOKUP(Z$450,$J$447:$R$448,2)</f>
        <v>0</v>
      </c>
      <c r="AA478" s="752" cm="1">
        <f t="array" ref="AA478">INDEX($H478:$K478,0,MATCH(AA$451,$H$451:$K$451,0))*HLOOKUP(AA$450,$J$447:$R$448,2)</f>
        <v>0</v>
      </c>
      <c r="AB478" s="752" cm="1">
        <f t="array" ref="AB478">INDEX($H478:$K478,0,MATCH(AB$451,$H$451:$K$451,0))*HLOOKUP(AB$450,$J$447:$R$448,2)</f>
        <v>0</v>
      </c>
      <c r="AC478" s="752" cm="1">
        <f t="array" ref="AC478">INDEX($H478:$K478,0,MATCH(AC$451,$H$451:$K$451,0))*HLOOKUP(AC$450,$J$447:$R$448,2)</f>
        <v>0</v>
      </c>
      <c r="AD478" s="752" cm="1">
        <f t="array" ref="AD478">INDEX($H478:$K478,0,MATCH(AD$451,$H$451:$K$451,0))*HLOOKUP(AD$450,$J$447:$R$448,2)</f>
        <v>0</v>
      </c>
      <c r="AE478" s="752" cm="1">
        <f t="array" ref="AE478">INDEX($H478:$K478,0,MATCH(AE$451,$H$451:$K$451,0))*HLOOKUP(AE$450,$J$447:$R$448,2)</f>
        <v>0</v>
      </c>
      <c r="AF478" s="752" cm="1">
        <f t="array" ref="AF478">INDEX($H478:$K478,0,MATCH(AF$451,$H$451:$K$451,0))*HLOOKUP(AF$450,$J$447:$R$448,2)</f>
        <v>0</v>
      </c>
      <c r="AG478" s="752" cm="1">
        <f t="array" ref="AG478">INDEX($H478:$K478,0,MATCH(AG$451,$H$451:$K$451,0))*HLOOKUP(AG$450,$J$447:$R$448,2)</f>
        <v>0</v>
      </c>
      <c r="AH478" s="752" cm="1">
        <f t="array" ref="AH478">INDEX($H478:$K478,0,MATCH(AH$451,$H$451:$K$451,0))*HLOOKUP(AH$450,$J$447:$R$448,2)</f>
        <v>0</v>
      </c>
      <c r="AI478" s="752" cm="1">
        <f t="array" ref="AI478">INDEX($H478:$K478,0,MATCH(AI$451,$H$451:$K$451,0))*HLOOKUP(AI$450,$J$447:$R$448,2)</f>
        <v>0</v>
      </c>
      <c r="AJ478" s="752" cm="1">
        <f t="array" ref="AJ478">INDEX($H478:$K478,0,MATCH(AJ$451,$H$451:$K$451,0))*HLOOKUP(AJ$450,$J$447:$R$448,2)</f>
        <v>0</v>
      </c>
      <c r="AK478" s="752" cm="1">
        <f t="array" ref="AK478">INDEX($H478:$K478,0,MATCH(AK$451,$H$451:$K$451,0))*HLOOKUP(AK$450,$J$447:$R$448,2)</f>
        <v>0</v>
      </c>
      <c r="AL478" s="752" cm="1">
        <f t="array" ref="AL478">INDEX($H478:$K478,0,MATCH(AL$451,$H$451:$K$451,0))*HLOOKUP(AL$450,$J$447:$R$448,2)</f>
        <v>0</v>
      </c>
      <c r="AM478" s="752" cm="1">
        <f t="array" ref="AM478">INDEX($H478:$K478,0,MATCH(AM$451,$H$451:$K$451,0))*HLOOKUP(AM$450,$J$447:$R$448,2)</f>
        <v>0</v>
      </c>
      <c r="AN478" s="752" cm="1">
        <f t="array" ref="AN478">INDEX($H478:$K478,0,MATCH(AN$451,$H$451:$K$451,0))*HLOOKUP(AN$450,$J$447:$R$448,2)</f>
        <v>0</v>
      </c>
      <c r="AO478" s="752" cm="1">
        <f t="array" ref="AO478">INDEX($H478:$K478,0,MATCH(AO$451,$H$451:$K$451,0))*HLOOKUP(AO$450,$J$447:$R$448,2)</f>
        <v>0</v>
      </c>
      <c r="AP478" s="752" cm="1">
        <f t="array" ref="AP478">INDEX($H478:$K478,0,MATCH(AP$451,$H$451:$K$451,0))*HLOOKUP(AP$450,$J$447:$R$448,2)</f>
        <v>0</v>
      </c>
      <c r="AQ478" s="752" cm="1">
        <f t="array" ref="AQ478">INDEX($H478:$K478,0,MATCH(AQ$451,$H$451:$K$451,0))*HLOOKUP(AQ$450,$J$447:$R$448,2)</f>
        <v>0</v>
      </c>
      <c r="AR478" s="752" cm="1">
        <f t="array" ref="AR478">INDEX($H478:$K478,0,MATCH(AR$451,$H$451:$K$451,0))*HLOOKUP(AR$450,$J$447:$R$448,2)</f>
        <v>0</v>
      </c>
      <c r="AS478" s="752" cm="1">
        <f t="array" ref="AS478">INDEX($H478:$K478,0,MATCH(AS$451,$H$451:$K$451,0))*HLOOKUP(AS$450,$J$447:$R$448,2)</f>
        <v>0</v>
      </c>
      <c r="AT478" s="752" cm="1">
        <f t="array" ref="AT478">INDEX($H478:$K478,0,MATCH(AT$451,$H$451:$K$451,0))*HLOOKUP(AT$450,$J$447:$R$448,2)</f>
        <v>0</v>
      </c>
      <c r="AU478" s="752"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2" cm="1">
        <f t="array" ref="L479">INDEX($H479:$K479,0,MATCH(L$451,$H$451:$K$451,0))*HLOOKUP(L$450,$J$447:$R$448,2)</f>
        <v>0</v>
      </c>
      <c r="M479" s="752" cm="1">
        <f t="array" ref="M479">INDEX($H479:$K479,0,MATCH(M$451,$H$451:$K$451,0))*HLOOKUP(M$450,$J$447:$R$448,2)</f>
        <v>0</v>
      </c>
      <c r="N479" s="752" cm="1">
        <f t="array" ref="N479">INDEX($H479:$K479,0,MATCH(N$451,$H$451:$K$451,0))*HLOOKUP(N$450,$J$447:$R$448,2)</f>
        <v>0</v>
      </c>
      <c r="O479" s="752" cm="1">
        <f t="array" ref="O479">INDEX($H479:$K479,0,MATCH(O$451,$H$451:$K$451,0))*HLOOKUP(O$450,$J$447:$R$448,2)</f>
        <v>0</v>
      </c>
      <c r="P479" s="752" cm="1">
        <f t="array" ref="P479">INDEX($H479:$K479,0,MATCH(P$451,$H$451:$K$451,0))*HLOOKUP(P$450,$J$447:$R$448,2)</f>
        <v>0</v>
      </c>
      <c r="Q479" s="752" cm="1">
        <f t="array" ref="Q479">INDEX($H479:$K479,0,MATCH(Q$451,$H$451:$K$451,0))*HLOOKUP(Q$450,$J$447:$R$448,2)</f>
        <v>0</v>
      </c>
      <c r="R479" s="752" cm="1">
        <f t="array" ref="R479">INDEX($H479:$K479,0,MATCH(R$451,$H$451:$K$451,0))*HLOOKUP(R$450,$J$447:$R$448,2)</f>
        <v>0</v>
      </c>
      <c r="S479" s="752" cm="1">
        <f t="array" ref="S479">INDEX($H479:$K479,0,MATCH(S$451,$H$451:$K$451,0))*HLOOKUP(S$450,$J$447:$R$448,2)</f>
        <v>0</v>
      </c>
      <c r="T479" s="752" cm="1">
        <f t="array" ref="T479">INDEX($H479:$K479,0,MATCH(T$451,$H$451:$K$451,0))*HLOOKUP(T$450,$J$447:$R$448,2)</f>
        <v>0</v>
      </c>
      <c r="U479" s="752" cm="1">
        <f t="array" ref="U479">INDEX($H479:$K479,0,MATCH(U$451,$H$451:$K$451,0))*HLOOKUP(U$450,$J$447:$R$448,2)</f>
        <v>0</v>
      </c>
      <c r="V479" s="752" cm="1">
        <f t="array" ref="V479">INDEX($H479:$K479,0,MATCH(V$451,$H$451:$K$451,0))*HLOOKUP(V$450,$J$447:$R$448,2)</f>
        <v>0</v>
      </c>
      <c r="W479" s="752" cm="1">
        <f t="array" ref="W479">INDEX($H479:$K479,0,MATCH(W$451,$H$451:$K$451,0))*HLOOKUP(W$450,$J$447:$R$448,2)</f>
        <v>0</v>
      </c>
      <c r="X479" s="752" cm="1">
        <f t="array" ref="X479">INDEX($H479:$K479,0,MATCH(X$451,$H$451:$K$451,0))*HLOOKUP(X$450,$J$447:$R$448,2)</f>
        <v>0</v>
      </c>
      <c r="Y479" s="752" cm="1">
        <f t="array" ref="Y479">INDEX($H479:$K479,0,MATCH(Y$451,$H$451:$K$451,0))*HLOOKUP(Y$450,$J$447:$R$448,2)</f>
        <v>0</v>
      </c>
      <c r="Z479" s="752" cm="1">
        <f t="array" ref="Z479">INDEX($H479:$K479,0,MATCH(Z$451,$H$451:$K$451,0))*HLOOKUP(Z$450,$J$447:$R$448,2)</f>
        <v>0</v>
      </c>
      <c r="AA479" s="752" cm="1">
        <f t="array" ref="AA479">INDEX($H479:$K479,0,MATCH(AA$451,$H$451:$K$451,0))*HLOOKUP(AA$450,$J$447:$R$448,2)</f>
        <v>0</v>
      </c>
      <c r="AB479" s="752" cm="1">
        <f t="array" ref="AB479">INDEX($H479:$K479,0,MATCH(AB$451,$H$451:$K$451,0))*HLOOKUP(AB$450,$J$447:$R$448,2)</f>
        <v>0</v>
      </c>
      <c r="AC479" s="752" cm="1">
        <f t="array" ref="AC479">INDEX($H479:$K479,0,MATCH(AC$451,$H$451:$K$451,0))*HLOOKUP(AC$450,$J$447:$R$448,2)</f>
        <v>0</v>
      </c>
      <c r="AD479" s="752" cm="1">
        <f t="array" ref="AD479">INDEX($H479:$K479,0,MATCH(AD$451,$H$451:$K$451,0))*HLOOKUP(AD$450,$J$447:$R$448,2)</f>
        <v>0</v>
      </c>
      <c r="AE479" s="752" cm="1">
        <f t="array" ref="AE479">INDEX($H479:$K479,0,MATCH(AE$451,$H$451:$K$451,0))*HLOOKUP(AE$450,$J$447:$R$448,2)</f>
        <v>0</v>
      </c>
      <c r="AF479" s="752" cm="1">
        <f t="array" ref="AF479">INDEX($H479:$K479,0,MATCH(AF$451,$H$451:$K$451,0))*HLOOKUP(AF$450,$J$447:$R$448,2)</f>
        <v>0</v>
      </c>
      <c r="AG479" s="752" cm="1">
        <f t="array" ref="AG479">INDEX($H479:$K479,0,MATCH(AG$451,$H$451:$K$451,0))*HLOOKUP(AG$450,$J$447:$R$448,2)</f>
        <v>0</v>
      </c>
      <c r="AH479" s="752" cm="1">
        <f t="array" ref="AH479">INDEX($H479:$K479,0,MATCH(AH$451,$H$451:$K$451,0))*HLOOKUP(AH$450,$J$447:$R$448,2)</f>
        <v>0</v>
      </c>
      <c r="AI479" s="752" cm="1">
        <f t="array" ref="AI479">INDEX($H479:$K479,0,MATCH(AI$451,$H$451:$K$451,0))*HLOOKUP(AI$450,$J$447:$R$448,2)</f>
        <v>0</v>
      </c>
      <c r="AJ479" s="752" cm="1">
        <f t="array" ref="AJ479">INDEX($H479:$K479,0,MATCH(AJ$451,$H$451:$K$451,0))*HLOOKUP(AJ$450,$J$447:$R$448,2)</f>
        <v>0</v>
      </c>
      <c r="AK479" s="752" cm="1">
        <f t="array" ref="AK479">INDEX($H479:$K479,0,MATCH(AK$451,$H$451:$K$451,0))*HLOOKUP(AK$450,$J$447:$R$448,2)</f>
        <v>0</v>
      </c>
      <c r="AL479" s="752" cm="1">
        <f t="array" ref="AL479">INDEX($H479:$K479,0,MATCH(AL$451,$H$451:$K$451,0))*HLOOKUP(AL$450,$J$447:$R$448,2)</f>
        <v>0</v>
      </c>
      <c r="AM479" s="752" cm="1">
        <f t="array" ref="AM479">INDEX($H479:$K479,0,MATCH(AM$451,$H$451:$K$451,0))*HLOOKUP(AM$450,$J$447:$R$448,2)</f>
        <v>0</v>
      </c>
      <c r="AN479" s="752" cm="1">
        <f t="array" ref="AN479">INDEX($H479:$K479,0,MATCH(AN$451,$H$451:$K$451,0))*HLOOKUP(AN$450,$J$447:$R$448,2)</f>
        <v>0</v>
      </c>
      <c r="AO479" s="752" cm="1">
        <f t="array" ref="AO479">INDEX($H479:$K479,0,MATCH(AO$451,$H$451:$K$451,0))*HLOOKUP(AO$450,$J$447:$R$448,2)</f>
        <v>0</v>
      </c>
      <c r="AP479" s="752" cm="1">
        <f t="array" ref="AP479">INDEX($H479:$K479,0,MATCH(AP$451,$H$451:$K$451,0))*HLOOKUP(AP$450,$J$447:$R$448,2)</f>
        <v>0</v>
      </c>
      <c r="AQ479" s="752" cm="1">
        <f t="array" ref="AQ479">INDEX($H479:$K479,0,MATCH(AQ$451,$H$451:$K$451,0))*HLOOKUP(AQ$450,$J$447:$R$448,2)</f>
        <v>0</v>
      </c>
      <c r="AR479" s="752" cm="1">
        <f t="array" ref="AR479">INDEX($H479:$K479,0,MATCH(AR$451,$H$451:$K$451,0))*HLOOKUP(AR$450,$J$447:$R$448,2)</f>
        <v>0</v>
      </c>
      <c r="AS479" s="752" cm="1">
        <f t="array" ref="AS479">INDEX($H479:$K479,0,MATCH(AS$451,$H$451:$K$451,0))*HLOOKUP(AS$450,$J$447:$R$448,2)</f>
        <v>0</v>
      </c>
      <c r="AT479" s="752" cm="1">
        <f t="array" ref="AT479">INDEX($H479:$K479,0,MATCH(AT$451,$H$451:$K$451,0))*HLOOKUP(AT$450,$J$447:$R$448,2)</f>
        <v>0</v>
      </c>
      <c r="AU479" s="752"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2" cm="1">
        <f t="array" ref="L480">INDEX($H480:$K480,0,MATCH(L$451,$H$451:$K$451,0))*HLOOKUP(L$450,$J$447:$R$448,2)</f>
        <v>0</v>
      </c>
      <c r="M480" s="752" cm="1">
        <f t="array" ref="M480">INDEX($H480:$K480,0,MATCH(M$451,$H$451:$K$451,0))*HLOOKUP(M$450,$J$447:$R$448,2)</f>
        <v>0</v>
      </c>
      <c r="N480" s="752" cm="1">
        <f t="array" ref="N480">INDEX($H480:$K480,0,MATCH(N$451,$H$451:$K$451,0))*HLOOKUP(N$450,$J$447:$R$448,2)</f>
        <v>0</v>
      </c>
      <c r="O480" s="752" cm="1">
        <f t="array" ref="O480">INDEX($H480:$K480,0,MATCH(O$451,$H$451:$K$451,0))*HLOOKUP(O$450,$J$447:$R$448,2)</f>
        <v>0</v>
      </c>
      <c r="P480" s="752" cm="1">
        <f t="array" ref="P480">INDEX($H480:$K480,0,MATCH(P$451,$H$451:$K$451,0))*HLOOKUP(P$450,$J$447:$R$448,2)</f>
        <v>0</v>
      </c>
      <c r="Q480" s="752" cm="1">
        <f t="array" ref="Q480">INDEX($H480:$K480,0,MATCH(Q$451,$H$451:$K$451,0))*HLOOKUP(Q$450,$J$447:$R$448,2)</f>
        <v>0</v>
      </c>
      <c r="R480" s="752" cm="1">
        <f t="array" ref="R480">INDEX($H480:$K480,0,MATCH(R$451,$H$451:$K$451,0))*HLOOKUP(R$450,$J$447:$R$448,2)</f>
        <v>0</v>
      </c>
      <c r="S480" s="752" cm="1">
        <f t="array" ref="S480">INDEX($H480:$K480,0,MATCH(S$451,$H$451:$K$451,0))*HLOOKUP(S$450,$J$447:$R$448,2)</f>
        <v>0</v>
      </c>
      <c r="T480" s="752" cm="1">
        <f t="array" ref="T480">INDEX($H480:$K480,0,MATCH(T$451,$H$451:$K$451,0))*HLOOKUP(T$450,$J$447:$R$448,2)</f>
        <v>0</v>
      </c>
      <c r="U480" s="752" cm="1">
        <f t="array" ref="U480">INDEX($H480:$K480,0,MATCH(U$451,$H$451:$K$451,0))*HLOOKUP(U$450,$J$447:$R$448,2)</f>
        <v>0</v>
      </c>
      <c r="V480" s="752" cm="1">
        <f t="array" ref="V480">INDEX($H480:$K480,0,MATCH(V$451,$H$451:$K$451,0))*HLOOKUP(V$450,$J$447:$R$448,2)</f>
        <v>0</v>
      </c>
      <c r="W480" s="752" cm="1">
        <f t="array" ref="W480">INDEX($H480:$K480,0,MATCH(W$451,$H$451:$K$451,0))*HLOOKUP(W$450,$J$447:$R$448,2)</f>
        <v>0</v>
      </c>
      <c r="X480" s="752" cm="1">
        <f t="array" ref="X480">INDEX($H480:$K480,0,MATCH(X$451,$H$451:$K$451,0))*HLOOKUP(X$450,$J$447:$R$448,2)</f>
        <v>0</v>
      </c>
      <c r="Y480" s="752" cm="1">
        <f t="array" ref="Y480">INDEX($H480:$K480,0,MATCH(Y$451,$H$451:$K$451,0))*HLOOKUP(Y$450,$J$447:$R$448,2)</f>
        <v>0</v>
      </c>
      <c r="Z480" s="752" cm="1">
        <f t="array" ref="Z480">INDEX($H480:$K480,0,MATCH(Z$451,$H$451:$K$451,0))*HLOOKUP(Z$450,$J$447:$R$448,2)</f>
        <v>0</v>
      </c>
      <c r="AA480" s="752" cm="1">
        <f t="array" ref="AA480">INDEX($H480:$K480,0,MATCH(AA$451,$H$451:$K$451,0))*HLOOKUP(AA$450,$J$447:$R$448,2)</f>
        <v>0</v>
      </c>
      <c r="AB480" s="752" cm="1">
        <f t="array" ref="AB480">INDEX($H480:$K480,0,MATCH(AB$451,$H$451:$K$451,0))*HLOOKUP(AB$450,$J$447:$R$448,2)</f>
        <v>0</v>
      </c>
      <c r="AC480" s="752" cm="1">
        <f t="array" ref="AC480">INDEX($H480:$K480,0,MATCH(AC$451,$H$451:$K$451,0))*HLOOKUP(AC$450,$J$447:$R$448,2)</f>
        <v>0</v>
      </c>
      <c r="AD480" s="752" cm="1">
        <f t="array" ref="AD480">INDEX($H480:$K480,0,MATCH(AD$451,$H$451:$K$451,0))*HLOOKUP(AD$450,$J$447:$R$448,2)</f>
        <v>0</v>
      </c>
      <c r="AE480" s="752" cm="1">
        <f t="array" ref="AE480">INDEX($H480:$K480,0,MATCH(AE$451,$H$451:$K$451,0))*HLOOKUP(AE$450,$J$447:$R$448,2)</f>
        <v>0</v>
      </c>
      <c r="AF480" s="752" cm="1">
        <f t="array" ref="AF480">INDEX($H480:$K480,0,MATCH(AF$451,$H$451:$K$451,0))*HLOOKUP(AF$450,$J$447:$R$448,2)</f>
        <v>0</v>
      </c>
      <c r="AG480" s="752" cm="1">
        <f t="array" ref="AG480">INDEX($H480:$K480,0,MATCH(AG$451,$H$451:$K$451,0))*HLOOKUP(AG$450,$J$447:$R$448,2)</f>
        <v>0</v>
      </c>
      <c r="AH480" s="752" cm="1">
        <f t="array" ref="AH480">INDEX($H480:$K480,0,MATCH(AH$451,$H$451:$K$451,0))*HLOOKUP(AH$450,$J$447:$R$448,2)</f>
        <v>0</v>
      </c>
      <c r="AI480" s="752" cm="1">
        <f t="array" ref="AI480">INDEX($H480:$K480,0,MATCH(AI$451,$H$451:$K$451,0))*HLOOKUP(AI$450,$J$447:$R$448,2)</f>
        <v>0</v>
      </c>
      <c r="AJ480" s="752" cm="1">
        <f t="array" ref="AJ480">INDEX($H480:$K480,0,MATCH(AJ$451,$H$451:$K$451,0))*HLOOKUP(AJ$450,$J$447:$R$448,2)</f>
        <v>0</v>
      </c>
      <c r="AK480" s="752" cm="1">
        <f t="array" ref="AK480">INDEX($H480:$K480,0,MATCH(AK$451,$H$451:$K$451,0))*HLOOKUP(AK$450,$J$447:$R$448,2)</f>
        <v>0</v>
      </c>
      <c r="AL480" s="752" cm="1">
        <f t="array" ref="AL480">INDEX($H480:$K480,0,MATCH(AL$451,$H$451:$K$451,0))*HLOOKUP(AL$450,$J$447:$R$448,2)</f>
        <v>0</v>
      </c>
      <c r="AM480" s="752" cm="1">
        <f t="array" ref="AM480">INDEX($H480:$K480,0,MATCH(AM$451,$H$451:$K$451,0))*HLOOKUP(AM$450,$J$447:$R$448,2)</f>
        <v>0</v>
      </c>
      <c r="AN480" s="752" cm="1">
        <f t="array" ref="AN480">INDEX($H480:$K480,0,MATCH(AN$451,$H$451:$K$451,0))*HLOOKUP(AN$450,$J$447:$R$448,2)</f>
        <v>0</v>
      </c>
      <c r="AO480" s="752" cm="1">
        <f t="array" ref="AO480">INDEX($H480:$K480,0,MATCH(AO$451,$H$451:$K$451,0))*HLOOKUP(AO$450,$J$447:$R$448,2)</f>
        <v>0</v>
      </c>
      <c r="AP480" s="752" cm="1">
        <f t="array" ref="AP480">INDEX($H480:$K480,0,MATCH(AP$451,$H$451:$K$451,0))*HLOOKUP(AP$450,$J$447:$R$448,2)</f>
        <v>0</v>
      </c>
      <c r="AQ480" s="752" cm="1">
        <f t="array" ref="AQ480">INDEX($H480:$K480,0,MATCH(AQ$451,$H$451:$K$451,0))*HLOOKUP(AQ$450,$J$447:$R$448,2)</f>
        <v>0</v>
      </c>
      <c r="AR480" s="752" cm="1">
        <f t="array" ref="AR480">INDEX($H480:$K480,0,MATCH(AR$451,$H$451:$K$451,0))*HLOOKUP(AR$450,$J$447:$R$448,2)</f>
        <v>0</v>
      </c>
      <c r="AS480" s="752" cm="1">
        <f t="array" ref="AS480">INDEX($H480:$K480,0,MATCH(AS$451,$H$451:$K$451,0))*HLOOKUP(AS$450,$J$447:$R$448,2)</f>
        <v>0</v>
      </c>
      <c r="AT480" s="752" cm="1">
        <f t="array" ref="AT480">INDEX($H480:$K480,0,MATCH(AT$451,$H$451:$K$451,0))*HLOOKUP(AT$450,$J$447:$R$448,2)</f>
        <v>0</v>
      </c>
      <c r="AU480" s="752"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2" cm="1">
        <f t="array" ref="L481">INDEX($H481:$K481,0,MATCH(L$451,$H$451:$K$451,0))*HLOOKUP(L$450,$J$447:$R$448,2)</f>
        <v>0</v>
      </c>
      <c r="M481" s="752" cm="1">
        <f t="array" ref="M481">INDEX($H481:$K481,0,MATCH(M$451,$H$451:$K$451,0))*HLOOKUP(M$450,$J$447:$R$448,2)</f>
        <v>0</v>
      </c>
      <c r="N481" s="752" cm="1">
        <f t="array" ref="N481">INDEX($H481:$K481,0,MATCH(N$451,$H$451:$K$451,0))*HLOOKUP(N$450,$J$447:$R$448,2)</f>
        <v>0</v>
      </c>
      <c r="O481" s="752" cm="1">
        <f t="array" ref="O481">INDEX($H481:$K481,0,MATCH(O$451,$H$451:$K$451,0))*HLOOKUP(O$450,$J$447:$R$448,2)</f>
        <v>0</v>
      </c>
      <c r="P481" s="752" cm="1">
        <f t="array" ref="P481">INDEX($H481:$K481,0,MATCH(P$451,$H$451:$K$451,0))*HLOOKUP(P$450,$J$447:$R$448,2)</f>
        <v>0</v>
      </c>
      <c r="Q481" s="752" cm="1">
        <f t="array" ref="Q481">INDEX($H481:$K481,0,MATCH(Q$451,$H$451:$K$451,0))*HLOOKUP(Q$450,$J$447:$R$448,2)</f>
        <v>0</v>
      </c>
      <c r="R481" s="752" cm="1">
        <f t="array" ref="R481">INDEX($H481:$K481,0,MATCH(R$451,$H$451:$K$451,0))*HLOOKUP(R$450,$J$447:$R$448,2)</f>
        <v>0</v>
      </c>
      <c r="S481" s="752" cm="1">
        <f t="array" ref="S481">INDEX($H481:$K481,0,MATCH(S$451,$H$451:$K$451,0))*HLOOKUP(S$450,$J$447:$R$448,2)</f>
        <v>0</v>
      </c>
      <c r="T481" s="752" cm="1">
        <f t="array" ref="T481">INDEX($H481:$K481,0,MATCH(T$451,$H$451:$K$451,0))*HLOOKUP(T$450,$J$447:$R$448,2)</f>
        <v>0</v>
      </c>
      <c r="U481" s="752" cm="1">
        <f t="array" ref="U481">INDEX($H481:$K481,0,MATCH(U$451,$H$451:$K$451,0))*HLOOKUP(U$450,$J$447:$R$448,2)</f>
        <v>0</v>
      </c>
      <c r="V481" s="752" cm="1">
        <f t="array" ref="V481">INDEX($H481:$K481,0,MATCH(V$451,$H$451:$K$451,0))*HLOOKUP(V$450,$J$447:$R$448,2)</f>
        <v>0</v>
      </c>
      <c r="W481" s="752" cm="1">
        <f t="array" ref="W481">INDEX($H481:$K481,0,MATCH(W$451,$H$451:$K$451,0))*HLOOKUP(W$450,$J$447:$R$448,2)</f>
        <v>0</v>
      </c>
      <c r="X481" s="752" cm="1">
        <f t="array" ref="X481">INDEX($H481:$K481,0,MATCH(X$451,$H$451:$K$451,0))*HLOOKUP(X$450,$J$447:$R$448,2)</f>
        <v>0</v>
      </c>
      <c r="Y481" s="752" cm="1">
        <f t="array" ref="Y481">INDEX($H481:$K481,0,MATCH(Y$451,$H$451:$K$451,0))*HLOOKUP(Y$450,$J$447:$R$448,2)</f>
        <v>0</v>
      </c>
      <c r="Z481" s="752" cm="1">
        <f t="array" ref="Z481">INDEX($H481:$K481,0,MATCH(Z$451,$H$451:$K$451,0))*HLOOKUP(Z$450,$J$447:$R$448,2)</f>
        <v>0</v>
      </c>
      <c r="AA481" s="752" cm="1">
        <f t="array" ref="AA481">INDEX($H481:$K481,0,MATCH(AA$451,$H$451:$K$451,0))*HLOOKUP(AA$450,$J$447:$R$448,2)</f>
        <v>0</v>
      </c>
      <c r="AB481" s="752" cm="1">
        <f t="array" ref="AB481">INDEX($H481:$K481,0,MATCH(AB$451,$H$451:$K$451,0))*HLOOKUP(AB$450,$J$447:$R$448,2)</f>
        <v>0</v>
      </c>
      <c r="AC481" s="752" cm="1">
        <f t="array" ref="AC481">INDEX($H481:$K481,0,MATCH(AC$451,$H$451:$K$451,0))*HLOOKUP(AC$450,$J$447:$R$448,2)</f>
        <v>0</v>
      </c>
      <c r="AD481" s="752" cm="1">
        <f t="array" ref="AD481">INDEX($H481:$K481,0,MATCH(AD$451,$H$451:$K$451,0))*HLOOKUP(AD$450,$J$447:$R$448,2)</f>
        <v>0</v>
      </c>
      <c r="AE481" s="752" cm="1">
        <f t="array" ref="AE481">INDEX($H481:$K481,0,MATCH(AE$451,$H$451:$K$451,0))*HLOOKUP(AE$450,$J$447:$R$448,2)</f>
        <v>0</v>
      </c>
      <c r="AF481" s="752" cm="1">
        <f t="array" ref="AF481">INDEX($H481:$K481,0,MATCH(AF$451,$H$451:$K$451,0))*HLOOKUP(AF$450,$J$447:$R$448,2)</f>
        <v>0</v>
      </c>
      <c r="AG481" s="752" cm="1">
        <f t="array" ref="AG481">INDEX($H481:$K481,0,MATCH(AG$451,$H$451:$K$451,0))*HLOOKUP(AG$450,$J$447:$R$448,2)</f>
        <v>0</v>
      </c>
      <c r="AH481" s="752" cm="1">
        <f t="array" ref="AH481">INDEX($H481:$K481,0,MATCH(AH$451,$H$451:$K$451,0))*HLOOKUP(AH$450,$J$447:$R$448,2)</f>
        <v>0</v>
      </c>
      <c r="AI481" s="752" cm="1">
        <f t="array" ref="AI481">INDEX($H481:$K481,0,MATCH(AI$451,$H$451:$K$451,0))*HLOOKUP(AI$450,$J$447:$R$448,2)</f>
        <v>0</v>
      </c>
      <c r="AJ481" s="752" cm="1">
        <f t="array" ref="AJ481">INDEX($H481:$K481,0,MATCH(AJ$451,$H$451:$K$451,0))*HLOOKUP(AJ$450,$J$447:$R$448,2)</f>
        <v>0</v>
      </c>
      <c r="AK481" s="752" cm="1">
        <f t="array" ref="AK481">INDEX($H481:$K481,0,MATCH(AK$451,$H$451:$K$451,0))*HLOOKUP(AK$450,$J$447:$R$448,2)</f>
        <v>0</v>
      </c>
      <c r="AL481" s="752" cm="1">
        <f t="array" ref="AL481">INDEX($H481:$K481,0,MATCH(AL$451,$H$451:$K$451,0))*HLOOKUP(AL$450,$J$447:$R$448,2)</f>
        <v>0</v>
      </c>
      <c r="AM481" s="752" cm="1">
        <f t="array" ref="AM481">INDEX($H481:$K481,0,MATCH(AM$451,$H$451:$K$451,0))*HLOOKUP(AM$450,$J$447:$R$448,2)</f>
        <v>0</v>
      </c>
      <c r="AN481" s="752" cm="1">
        <f t="array" ref="AN481">INDEX($H481:$K481,0,MATCH(AN$451,$H$451:$K$451,0))*HLOOKUP(AN$450,$J$447:$R$448,2)</f>
        <v>0</v>
      </c>
      <c r="AO481" s="752" cm="1">
        <f t="array" ref="AO481">INDEX($H481:$K481,0,MATCH(AO$451,$H$451:$K$451,0))*HLOOKUP(AO$450,$J$447:$R$448,2)</f>
        <v>0</v>
      </c>
      <c r="AP481" s="752" cm="1">
        <f t="array" ref="AP481">INDEX($H481:$K481,0,MATCH(AP$451,$H$451:$K$451,0))*HLOOKUP(AP$450,$J$447:$R$448,2)</f>
        <v>0</v>
      </c>
      <c r="AQ481" s="752" cm="1">
        <f t="array" ref="AQ481">INDEX($H481:$K481,0,MATCH(AQ$451,$H$451:$K$451,0))*HLOOKUP(AQ$450,$J$447:$R$448,2)</f>
        <v>0</v>
      </c>
      <c r="AR481" s="752" cm="1">
        <f t="array" ref="AR481">INDEX($H481:$K481,0,MATCH(AR$451,$H$451:$K$451,0))*HLOOKUP(AR$450,$J$447:$R$448,2)</f>
        <v>0</v>
      </c>
      <c r="AS481" s="752" cm="1">
        <f t="array" ref="AS481">INDEX($H481:$K481,0,MATCH(AS$451,$H$451:$K$451,0))*HLOOKUP(AS$450,$J$447:$R$448,2)</f>
        <v>0</v>
      </c>
      <c r="AT481" s="752" cm="1">
        <f t="array" ref="AT481">INDEX($H481:$K481,0,MATCH(AT$451,$H$451:$K$451,0))*HLOOKUP(AT$450,$J$447:$R$448,2)</f>
        <v>0</v>
      </c>
      <c r="AU481" s="752"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2" cm="1">
        <f t="array" ref="L482">INDEX($H482:$K482,0,MATCH(L$451,$H$451:$K$451,0))*HLOOKUP(L$450,$J$447:$R$448,2)</f>
        <v>1</v>
      </c>
      <c r="M482" s="752" cm="1">
        <f t="array" ref="M482">INDEX($H482:$K482,0,MATCH(M$451,$H$451:$K$451,0))*HLOOKUP(M$450,$J$447:$R$448,2)</f>
        <v>1</v>
      </c>
      <c r="N482" s="752" cm="1">
        <f t="array" ref="N482">INDEX($H482:$K482,0,MATCH(N$451,$H$451:$K$451,0))*HLOOKUP(N$450,$J$447:$R$448,2)</f>
        <v>0</v>
      </c>
      <c r="O482" s="752" cm="1">
        <f t="array" ref="O482">INDEX($H482:$K482,0,MATCH(O$451,$H$451:$K$451,0))*HLOOKUP(O$450,$J$447:$R$448,2)</f>
        <v>1</v>
      </c>
      <c r="P482" s="752" cm="1">
        <f t="array" ref="P482">INDEX($H482:$K482,0,MATCH(P$451,$H$451:$K$451,0))*HLOOKUP(P$450,$J$447:$R$448,2)</f>
        <v>1</v>
      </c>
      <c r="Q482" s="752" cm="1">
        <f t="array" ref="Q482">INDEX($H482:$K482,0,MATCH(Q$451,$H$451:$K$451,0))*HLOOKUP(Q$450,$J$447:$R$448,2)</f>
        <v>1</v>
      </c>
      <c r="R482" s="752" cm="1">
        <f t="array" ref="R482">INDEX($H482:$K482,0,MATCH(R$451,$H$451:$K$451,0))*HLOOKUP(R$450,$J$447:$R$448,2)</f>
        <v>0</v>
      </c>
      <c r="S482" s="752" cm="1">
        <f t="array" ref="S482">INDEX($H482:$K482,0,MATCH(S$451,$H$451:$K$451,0))*HLOOKUP(S$450,$J$447:$R$448,2)</f>
        <v>1</v>
      </c>
      <c r="T482" s="752" cm="1">
        <f t="array" ref="T482">INDEX($H482:$K482,0,MATCH(T$451,$H$451:$K$451,0))*HLOOKUP(T$450,$J$447:$R$448,2)</f>
        <v>1</v>
      </c>
      <c r="U482" s="752" cm="1">
        <f t="array" ref="U482">INDEX($H482:$K482,0,MATCH(U$451,$H$451:$K$451,0))*HLOOKUP(U$450,$J$447:$R$448,2)</f>
        <v>1</v>
      </c>
      <c r="V482" s="752" cm="1">
        <f t="array" ref="V482">INDEX($H482:$K482,0,MATCH(V$451,$H$451:$K$451,0))*HLOOKUP(V$450,$J$447:$R$448,2)</f>
        <v>0</v>
      </c>
      <c r="W482" s="752" cm="1">
        <f t="array" ref="W482">INDEX($H482:$K482,0,MATCH(W$451,$H$451:$K$451,0))*HLOOKUP(W$450,$J$447:$R$448,2)</f>
        <v>1</v>
      </c>
      <c r="X482" s="752" cm="1">
        <f t="array" ref="X482">INDEX($H482:$K482,0,MATCH(X$451,$H$451:$K$451,0))*HLOOKUP(X$450,$J$447:$R$448,2)</f>
        <v>1</v>
      </c>
      <c r="Y482" s="752" cm="1">
        <f t="array" ref="Y482">INDEX($H482:$K482,0,MATCH(Y$451,$H$451:$K$451,0))*HLOOKUP(Y$450,$J$447:$R$448,2)</f>
        <v>1</v>
      </c>
      <c r="Z482" s="752" cm="1">
        <f t="array" ref="Z482">INDEX($H482:$K482,0,MATCH(Z$451,$H$451:$K$451,0))*HLOOKUP(Z$450,$J$447:$R$448,2)</f>
        <v>0</v>
      </c>
      <c r="AA482" s="752" cm="1">
        <f t="array" ref="AA482">INDEX($H482:$K482,0,MATCH(AA$451,$H$451:$K$451,0))*HLOOKUP(AA$450,$J$447:$R$448,2)</f>
        <v>1</v>
      </c>
      <c r="AB482" s="752" cm="1">
        <f t="array" ref="AB482">INDEX($H482:$K482,0,MATCH(AB$451,$H$451:$K$451,0))*HLOOKUP(AB$450,$J$447:$R$448,2)</f>
        <v>1</v>
      </c>
      <c r="AC482" s="752" cm="1">
        <f t="array" ref="AC482">INDEX($H482:$K482,0,MATCH(AC$451,$H$451:$K$451,0))*HLOOKUP(AC$450,$J$447:$R$448,2)</f>
        <v>1</v>
      </c>
      <c r="AD482" s="752" cm="1">
        <f t="array" ref="AD482">INDEX($H482:$K482,0,MATCH(AD$451,$H$451:$K$451,0))*HLOOKUP(AD$450,$J$447:$R$448,2)</f>
        <v>0</v>
      </c>
      <c r="AE482" s="752" cm="1">
        <f t="array" ref="AE482">INDEX($H482:$K482,0,MATCH(AE$451,$H$451:$K$451,0))*HLOOKUP(AE$450,$J$447:$R$448,2)</f>
        <v>1</v>
      </c>
      <c r="AF482" s="752" cm="1">
        <f t="array" ref="AF482">INDEX($H482:$K482,0,MATCH(AF$451,$H$451:$K$451,0))*HLOOKUP(AF$450,$J$447:$R$448,2)</f>
        <v>1</v>
      </c>
      <c r="AG482" s="752" cm="1">
        <f t="array" ref="AG482">INDEX($H482:$K482,0,MATCH(AG$451,$H$451:$K$451,0))*HLOOKUP(AG$450,$J$447:$R$448,2)</f>
        <v>1</v>
      </c>
      <c r="AH482" s="752" cm="1">
        <f t="array" ref="AH482">INDEX($H482:$K482,0,MATCH(AH$451,$H$451:$K$451,0))*HLOOKUP(AH$450,$J$447:$R$448,2)</f>
        <v>0</v>
      </c>
      <c r="AI482" s="752" cm="1">
        <f t="array" ref="AI482">INDEX($H482:$K482,0,MATCH(AI$451,$H$451:$K$451,0))*HLOOKUP(AI$450,$J$447:$R$448,2)</f>
        <v>1</v>
      </c>
      <c r="AJ482" s="752" cm="1">
        <f t="array" ref="AJ482">INDEX($H482:$K482,0,MATCH(AJ$451,$H$451:$K$451,0))*HLOOKUP(AJ$450,$J$447:$R$448,2)</f>
        <v>1</v>
      </c>
      <c r="AK482" s="752" cm="1">
        <f t="array" ref="AK482">INDEX($H482:$K482,0,MATCH(AK$451,$H$451:$K$451,0))*HLOOKUP(AK$450,$J$447:$R$448,2)</f>
        <v>1</v>
      </c>
      <c r="AL482" s="752" cm="1">
        <f t="array" ref="AL482">INDEX($H482:$K482,0,MATCH(AL$451,$H$451:$K$451,0))*HLOOKUP(AL$450,$J$447:$R$448,2)</f>
        <v>0</v>
      </c>
      <c r="AM482" s="752" cm="1">
        <f t="array" ref="AM482">INDEX($H482:$K482,0,MATCH(AM$451,$H$451:$K$451,0))*HLOOKUP(AM$450,$J$447:$R$448,2)</f>
        <v>1</v>
      </c>
      <c r="AN482" s="752" cm="1">
        <f t="array" ref="AN482">INDEX($H482:$K482,0,MATCH(AN$451,$H$451:$K$451,0))*HLOOKUP(AN$450,$J$447:$R$448,2)</f>
        <v>1</v>
      </c>
      <c r="AO482" s="752" cm="1">
        <f t="array" ref="AO482">INDEX($H482:$K482,0,MATCH(AO$451,$H$451:$K$451,0))*HLOOKUP(AO$450,$J$447:$R$448,2)</f>
        <v>1</v>
      </c>
      <c r="AP482" s="752" cm="1">
        <f t="array" ref="AP482">INDEX($H482:$K482,0,MATCH(AP$451,$H$451:$K$451,0))*HLOOKUP(AP$450,$J$447:$R$448,2)</f>
        <v>0</v>
      </c>
      <c r="AQ482" s="752" cm="1">
        <f t="array" ref="AQ482">INDEX($H482:$K482,0,MATCH(AQ$451,$H$451:$K$451,0))*HLOOKUP(AQ$450,$J$447:$R$448,2)</f>
        <v>1</v>
      </c>
      <c r="AR482" s="752" cm="1">
        <f t="array" ref="AR482">INDEX($H482:$K482,0,MATCH(AR$451,$H$451:$K$451,0))*HLOOKUP(AR$450,$J$447:$R$448,2)</f>
        <v>1</v>
      </c>
      <c r="AS482" s="752" cm="1">
        <f t="array" ref="AS482">INDEX($H482:$K482,0,MATCH(AS$451,$H$451:$K$451,0))*HLOOKUP(AS$450,$J$447:$R$448,2)</f>
        <v>1</v>
      </c>
      <c r="AT482" s="752" cm="1">
        <f t="array" ref="AT482">INDEX($H482:$K482,0,MATCH(AT$451,$H$451:$K$451,0))*HLOOKUP(AT$450,$J$447:$R$448,2)</f>
        <v>0</v>
      </c>
      <c r="AU482" s="752"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2" cm="1">
        <f t="array" ref="L483">INDEX($H483:$K483,0,MATCH(L$451,$H$451:$K$451,0))*HLOOKUP(L$450,$J$447:$R$448,2)</f>
        <v>1</v>
      </c>
      <c r="M483" s="752" cm="1">
        <f t="array" ref="M483">INDEX($H483:$K483,0,MATCH(M$451,$H$451:$K$451,0))*HLOOKUP(M$450,$J$447:$R$448,2)</f>
        <v>0</v>
      </c>
      <c r="N483" s="752" cm="1">
        <f t="array" ref="N483">INDEX($H483:$K483,0,MATCH(N$451,$H$451:$K$451,0))*HLOOKUP(N$450,$J$447:$R$448,2)</f>
        <v>0</v>
      </c>
      <c r="O483" s="752" cm="1">
        <f t="array" ref="O483">INDEX($H483:$K483,0,MATCH(O$451,$H$451:$K$451,0))*HLOOKUP(O$450,$J$447:$R$448,2)</f>
        <v>0</v>
      </c>
      <c r="P483" s="752" cm="1">
        <f t="array" ref="P483">INDEX($H483:$K483,0,MATCH(P$451,$H$451:$K$451,0))*HLOOKUP(P$450,$J$447:$R$448,2)</f>
        <v>1</v>
      </c>
      <c r="Q483" s="752" cm="1">
        <f t="array" ref="Q483">INDEX($H483:$K483,0,MATCH(Q$451,$H$451:$K$451,0))*HLOOKUP(Q$450,$J$447:$R$448,2)</f>
        <v>0</v>
      </c>
      <c r="R483" s="752" cm="1">
        <f t="array" ref="R483">INDEX($H483:$K483,0,MATCH(R$451,$H$451:$K$451,0))*HLOOKUP(R$450,$J$447:$R$448,2)</f>
        <v>0</v>
      </c>
      <c r="S483" s="752" cm="1">
        <f t="array" ref="S483">INDEX($H483:$K483,0,MATCH(S$451,$H$451:$K$451,0))*HLOOKUP(S$450,$J$447:$R$448,2)</f>
        <v>0</v>
      </c>
      <c r="T483" s="752" cm="1">
        <f t="array" ref="T483">INDEX($H483:$K483,0,MATCH(T$451,$H$451:$K$451,0))*HLOOKUP(T$450,$J$447:$R$448,2)</f>
        <v>1</v>
      </c>
      <c r="U483" s="752" cm="1">
        <f t="array" ref="U483">INDEX($H483:$K483,0,MATCH(U$451,$H$451:$K$451,0))*HLOOKUP(U$450,$J$447:$R$448,2)</f>
        <v>0</v>
      </c>
      <c r="V483" s="752" cm="1">
        <f t="array" ref="V483">INDEX($H483:$K483,0,MATCH(V$451,$H$451:$K$451,0))*HLOOKUP(V$450,$J$447:$R$448,2)</f>
        <v>0</v>
      </c>
      <c r="W483" s="752" cm="1">
        <f t="array" ref="W483">INDEX($H483:$K483,0,MATCH(W$451,$H$451:$K$451,0))*HLOOKUP(W$450,$J$447:$R$448,2)</f>
        <v>0</v>
      </c>
      <c r="X483" s="752" cm="1">
        <f t="array" ref="X483">INDEX($H483:$K483,0,MATCH(X$451,$H$451:$K$451,0))*HLOOKUP(X$450,$J$447:$R$448,2)</f>
        <v>1</v>
      </c>
      <c r="Y483" s="752" cm="1">
        <f t="array" ref="Y483">INDEX($H483:$K483,0,MATCH(Y$451,$H$451:$K$451,0))*HLOOKUP(Y$450,$J$447:$R$448,2)</f>
        <v>0</v>
      </c>
      <c r="Z483" s="752" cm="1">
        <f t="array" ref="Z483">INDEX($H483:$K483,0,MATCH(Z$451,$H$451:$K$451,0))*HLOOKUP(Z$450,$J$447:$R$448,2)</f>
        <v>0</v>
      </c>
      <c r="AA483" s="752" cm="1">
        <f t="array" ref="AA483">INDEX($H483:$K483,0,MATCH(AA$451,$H$451:$K$451,0))*HLOOKUP(AA$450,$J$447:$R$448,2)</f>
        <v>0</v>
      </c>
      <c r="AB483" s="752" cm="1">
        <f t="array" ref="AB483">INDEX($H483:$K483,0,MATCH(AB$451,$H$451:$K$451,0))*HLOOKUP(AB$450,$J$447:$R$448,2)</f>
        <v>1</v>
      </c>
      <c r="AC483" s="752" cm="1">
        <f t="array" ref="AC483">INDEX($H483:$K483,0,MATCH(AC$451,$H$451:$K$451,0))*HLOOKUP(AC$450,$J$447:$R$448,2)</f>
        <v>0</v>
      </c>
      <c r="AD483" s="752" cm="1">
        <f t="array" ref="AD483">INDEX($H483:$K483,0,MATCH(AD$451,$H$451:$K$451,0))*HLOOKUP(AD$450,$J$447:$R$448,2)</f>
        <v>0</v>
      </c>
      <c r="AE483" s="752" cm="1">
        <f t="array" ref="AE483">INDEX($H483:$K483,0,MATCH(AE$451,$H$451:$K$451,0))*HLOOKUP(AE$450,$J$447:$R$448,2)</f>
        <v>0</v>
      </c>
      <c r="AF483" s="752" cm="1">
        <f t="array" ref="AF483">INDEX($H483:$K483,0,MATCH(AF$451,$H$451:$K$451,0))*HLOOKUP(AF$450,$J$447:$R$448,2)</f>
        <v>1</v>
      </c>
      <c r="AG483" s="752" cm="1">
        <f t="array" ref="AG483">INDEX($H483:$K483,0,MATCH(AG$451,$H$451:$K$451,0))*HLOOKUP(AG$450,$J$447:$R$448,2)</f>
        <v>0</v>
      </c>
      <c r="AH483" s="752" cm="1">
        <f t="array" ref="AH483">INDEX($H483:$K483,0,MATCH(AH$451,$H$451:$K$451,0))*HLOOKUP(AH$450,$J$447:$R$448,2)</f>
        <v>0</v>
      </c>
      <c r="AI483" s="752" cm="1">
        <f t="array" ref="AI483">INDEX($H483:$K483,0,MATCH(AI$451,$H$451:$K$451,0))*HLOOKUP(AI$450,$J$447:$R$448,2)</f>
        <v>0</v>
      </c>
      <c r="AJ483" s="752" cm="1">
        <f t="array" ref="AJ483">INDEX($H483:$K483,0,MATCH(AJ$451,$H$451:$K$451,0))*HLOOKUP(AJ$450,$J$447:$R$448,2)</f>
        <v>1</v>
      </c>
      <c r="AK483" s="752" cm="1">
        <f t="array" ref="AK483">INDEX($H483:$K483,0,MATCH(AK$451,$H$451:$K$451,0))*HLOOKUP(AK$450,$J$447:$R$448,2)</f>
        <v>0</v>
      </c>
      <c r="AL483" s="752" cm="1">
        <f t="array" ref="AL483">INDEX($H483:$K483,0,MATCH(AL$451,$H$451:$K$451,0))*HLOOKUP(AL$450,$J$447:$R$448,2)</f>
        <v>0</v>
      </c>
      <c r="AM483" s="752" cm="1">
        <f t="array" ref="AM483">INDEX($H483:$K483,0,MATCH(AM$451,$H$451:$K$451,0))*HLOOKUP(AM$450,$J$447:$R$448,2)</f>
        <v>0</v>
      </c>
      <c r="AN483" s="752" cm="1">
        <f t="array" ref="AN483">INDEX($H483:$K483,0,MATCH(AN$451,$H$451:$K$451,0))*HLOOKUP(AN$450,$J$447:$R$448,2)</f>
        <v>1</v>
      </c>
      <c r="AO483" s="752" cm="1">
        <f t="array" ref="AO483">INDEX($H483:$K483,0,MATCH(AO$451,$H$451:$K$451,0))*HLOOKUP(AO$450,$J$447:$R$448,2)</f>
        <v>0</v>
      </c>
      <c r="AP483" s="752" cm="1">
        <f t="array" ref="AP483">INDEX($H483:$K483,0,MATCH(AP$451,$H$451:$K$451,0))*HLOOKUP(AP$450,$J$447:$R$448,2)</f>
        <v>0</v>
      </c>
      <c r="AQ483" s="752" cm="1">
        <f t="array" ref="AQ483">INDEX($H483:$K483,0,MATCH(AQ$451,$H$451:$K$451,0))*HLOOKUP(AQ$450,$J$447:$R$448,2)</f>
        <v>0</v>
      </c>
      <c r="AR483" s="752" cm="1">
        <f t="array" ref="AR483">INDEX($H483:$K483,0,MATCH(AR$451,$H$451:$K$451,0))*HLOOKUP(AR$450,$J$447:$R$448,2)</f>
        <v>1</v>
      </c>
      <c r="AS483" s="752" cm="1">
        <f t="array" ref="AS483">INDEX($H483:$K483,0,MATCH(AS$451,$H$451:$K$451,0))*HLOOKUP(AS$450,$J$447:$R$448,2)</f>
        <v>0</v>
      </c>
      <c r="AT483" s="752" cm="1">
        <f t="array" ref="AT483">INDEX($H483:$K483,0,MATCH(AT$451,$H$451:$K$451,0))*HLOOKUP(AT$450,$J$447:$R$448,2)</f>
        <v>0</v>
      </c>
      <c r="AU483" s="752"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2" cm="1">
        <f t="array" ref="L484">INDEX($H484:$K484,0,MATCH(L$451,$H$451:$K$451,0))*HLOOKUP(L$450,$J$447:$R$448,2)</f>
        <v>1</v>
      </c>
      <c r="M484" s="752" cm="1">
        <f t="array" ref="M484">INDEX($H484:$K484,0,MATCH(M$451,$H$451:$K$451,0))*HLOOKUP(M$450,$J$447:$R$448,2)</f>
        <v>1</v>
      </c>
      <c r="N484" s="752" cm="1">
        <f t="array" ref="N484">INDEX($H484:$K484,0,MATCH(N$451,$H$451:$K$451,0))*HLOOKUP(N$450,$J$447:$R$448,2)</f>
        <v>1</v>
      </c>
      <c r="O484" s="752" cm="1">
        <f t="array" ref="O484">INDEX($H484:$K484,0,MATCH(O$451,$H$451:$K$451,0))*HLOOKUP(O$450,$J$447:$R$448,2)</f>
        <v>0</v>
      </c>
      <c r="P484" s="752" cm="1">
        <f t="array" ref="P484">INDEX($H484:$K484,0,MATCH(P$451,$H$451:$K$451,0))*HLOOKUP(P$450,$J$447:$R$448,2)</f>
        <v>1</v>
      </c>
      <c r="Q484" s="752" cm="1">
        <f t="array" ref="Q484">INDEX($H484:$K484,0,MATCH(Q$451,$H$451:$K$451,0))*HLOOKUP(Q$450,$J$447:$R$448,2)</f>
        <v>1</v>
      </c>
      <c r="R484" s="752" cm="1">
        <f t="array" ref="R484">INDEX($H484:$K484,0,MATCH(R$451,$H$451:$K$451,0))*HLOOKUP(R$450,$J$447:$R$448,2)</f>
        <v>1</v>
      </c>
      <c r="S484" s="752" cm="1">
        <f t="array" ref="S484">INDEX($H484:$K484,0,MATCH(S$451,$H$451:$K$451,0))*HLOOKUP(S$450,$J$447:$R$448,2)</f>
        <v>0</v>
      </c>
      <c r="T484" s="752" cm="1">
        <f t="array" ref="T484">INDEX($H484:$K484,0,MATCH(T$451,$H$451:$K$451,0))*HLOOKUP(T$450,$J$447:$R$448,2)</f>
        <v>1</v>
      </c>
      <c r="U484" s="752" cm="1">
        <f t="array" ref="U484">INDEX($H484:$K484,0,MATCH(U$451,$H$451:$K$451,0))*HLOOKUP(U$450,$J$447:$R$448,2)</f>
        <v>1</v>
      </c>
      <c r="V484" s="752" cm="1">
        <f t="array" ref="V484">INDEX($H484:$K484,0,MATCH(V$451,$H$451:$K$451,0))*HLOOKUP(V$450,$J$447:$R$448,2)</f>
        <v>1</v>
      </c>
      <c r="W484" s="752" cm="1">
        <f t="array" ref="W484">INDEX($H484:$K484,0,MATCH(W$451,$H$451:$K$451,0))*HLOOKUP(W$450,$J$447:$R$448,2)</f>
        <v>0</v>
      </c>
      <c r="X484" s="752" cm="1">
        <f t="array" ref="X484">INDEX($H484:$K484,0,MATCH(X$451,$H$451:$K$451,0))*HLOOKUP(X$450,$J$447:$R$448,2)</f>
        <v>1</v>
      </c>
      <c r="Y484" s="752" cm="1">
        <f t="array" ref="Y484">INDEX($H484:$K484,0,MATCH(Y$451,$H$451:$K$451,0))*HLOOKUP(Y$450,$J$447:$R$448,2)</f>
        <v>1</v>
      </c>
      <c r="Z484" s="752" cm="1">
        <f t="array" ref="Z484">INDEX($H484:$K484,0,MATCH(Z$451,$H$451:$K$451,0))*HLOOKUP(Z$450,$J$447:$R$448,2)</f>
        <v>1</v>
      </c>
      <c r="AA484" s="752" cm="1">
        <f t="array" ref="AA484">INDEX($H484:$K484,0,MATCH(AA$451,$H$451:$K$451,0))*HLOOKUP(AA$450,$J$447:$R$448,2)</f>
        <v>0</v>
      </c>
      <c r="AB484" s="752" cm="1">
        <f t="array" ref="AB484">INDEX($H484:$K484,0,MATCH(AB$451,$H$451:$K$451,0))*HLOOKUP(AB$450,$J$447:$R$448,2)</f>
        <v>1</v>
      </c>
      <c r="AC484" s="752" cm="1">
        <f t="array" ref="AC484">INDEX($H484:$K484,0,MATCH(AC$451,$H$451:$K$451,0))*HLOOKUP(AC$450,$J$447:$R$448,2)</f>
        <v>1</v>
      </c>
      <c r="AD484" s="752" cm="1">
        <f t="array" ref="AD484">INDEX($H484:$K484,0,MATCH(AD$451,$H$451:$K$451,0))*HLOOKUP(AD$450,$J$447:$R$448,2)</f>
        <v>1</v>
      </c>
      <c r="AE484" s="752" cm="1">
        <f t="array" ref="AE484">INDEX($H484:$K484,0,MATCH(AE$451,$H$451:$K$451,0))*HLOOKUP(AE$450,$J$447:$R$448,2)</f>
        <v>0</v>
      </c>
      <c r="AF484" s="752" cm="1">
        <f t="array" ref="AF484">INDEX($H484:$K484,0,MATCH(AF$451,$H$451:$K$451,0))*HLOOKUP(AF$450,$J$447:$R$448,2)</f>
        <v>1</v>
      </c>
      <c r="AG484" s="752" cm="1">
        <f t="array" ref="AG484">INDEX($H484:$K484,0,MATCH(AG$451,$H$451:$K$451,0))*HLOOKUP(AG$450,$J$447:$R$448,2)</f>
        <v>1</v>
      </c>
      <c r="AH484" s="752" cm="1">
        <f t="array" ref="AH484">INDEX($H484:$K484,0,MATCH(AH$451,$H$451:$K$451,0))*HLOOKUP(AH$450,$J$447:$R$448,2)</f>
        <v>1</v>
      </c>
      <c r="AI484" s="752" cm="1">
        <f t="array" ref="AI484">INDEX($H484:$K484,0,MATCH(AI$451,$H$451:$K$451,0))*HLOOKUP(AI$450,$J$447:$R$448,2)</f>
        <v>0</v>
      </c>
      <c r="AJ484" s="752" cm="1">
        <f t="array" ref="AJ484">INDEX($H484:$K484,0,MATCH(AJ$451,$H$451:$K$451,0))*HLOOKUP(AJ$450,$J$447:$R$448,2)</f>
        <v>1</v>
      </c>
      <c r="AK484" s="752" cm="1">
        <f t="array" ref="AK484">INDEX($H484:$K484,0,MATCH(AK$451,$H$451:$K$451,0))*HLOOKUP(AK$450,$J$447:$R$448,2)</f>
        <v>1</v>
      </c>
      <c r="AL484" s="752" cm="1">
        <f t="array" ref="AL484">INDEX($H484:$K484,0,MATCH(AL$451,$H$451:$K$451,0))*HLOOKUP(AL$450,$J$447:$R$448,2)</f>
        <v>1</v>
      </c>
      <c r="AM484" s="752" cm="1">
        <f t="array" ref="AM484">INDEX($H484:$K484,0,MATCH(AM$451,$H$451:$K$451,0))*HLOOKUP(AM$450,$J$447:$R$448,2)</f>
        <v>0</v>
      </c>
      <c r="AN484" s="752" cm="1">
        <f t="array" ref="AN484">INDEX($H484:$K484,0,MATCH(AN$451,$H$451:$K$451,0))*HLOOKUP(AN$450,$J$447:$R$448,2)</f>
        <v>1</v>
      </c>
      <c r="AO484" s="752" cm="1">
        <f t="array" ref="AO484">INDEX($H484:$K484,0,MATCH(AO$451,$H$451:$K$451,0))*HLOOKUP(AO$450,$J$447:$R$448,2)</f>
        <v>1</v>
      </c>
      <c r="AP484" s="752" cm="1">
        <f t="array" ref="AP484">INDEX($H484:$K484,0,MATCH(AP$451,$H$451:$K$451,0))*HLOOKUP(AP$450,$J$447:$R$448,2)</f>
        <v>1</v>
      </c>
      <c r="AQ484" s="752" cm="1">
        <f t="array" ref="AQ484">INDEX($H484:$K484,0,MATCH(AQ$451,$H$451:$K$451,0))*HLOOKUP(AQ$450,$J$447:$R$448,2)</f>
        <v>0</v>
      </c>
      <c r="AR484" s="752" cm="1">
        <f t="array" ref="AR484">INDEX($H484:$K484,0,MATCH(AR$451,$H$451:$K$451,0))*HLOOKUP(AR$450,$J$447:$R$448,2)</f>
        <v>1</v>
      </c>
      <c r="AS484" s="752" cm="1">
        <f t="array" ref="AS484">INDEX($H484:$K484,0,MATCH(AS$451,$H$451:$K$451,0))*HLOOKUP(AS$450,$J$447:$R$448,2)</f>
        <v>1</v>
      </c>
      <c r="AT484" s="752" cm="1">
        <f t="array" ref="AT484">INDEX($H484:$K484,0,MATCH(AT$451,$H$451:$K$451,0))*HLOOKUP(AT$450,$J$447:$R$448,2)</f>
        <v>1</v>
      </c>
      <c r="AU484" s="752"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2" cm="1">
        <f t="array" ref="L485">INDEX($H485:$K485,0,MATCH(L$451,$H$451:$K$451,0))*HLOOKUP(L$450,$J$447:$R$448,2)</f>
        <v>1</v>
      </c>
      <c r="M485" s="752" cm="1">
        <f t="array" ref="M485">INDEX($H485:$K485,0,MATCH(M$451,$H$451:$K$451,0))*HLOOKUP(M$450,$J$447:$R$448,2)</f>
        <v>1</v>
      </c>
      <c r="N485" s="752" cm="1">
        <f t="array" ref="N485">INDEX($H485:$K485,0,MATCH(N$451,$H$451:$K$451,0))*HLOOKUP(N$450,$J$447:$R$448,2)</f>
        <v>1</v>
      </c>
      <c r="O485" s="752" cm="1">
        <f t="array" ref="O485">INDEX($H485:$K485,0,MATCH(O$451,$H$451:$K$451,0))*HLOOKUP(O$450,$J$447:$R$448,2)</f>
        <v>0</v>
      </c>
      <c r="P485" s="752" cm="1">
        <f t="array" ref="P485">INDEX($H485:$K485,0,MATCH(P$451,$H$451:$K$451,0))*HLOOKUP(P$450,$J$447:$R$448,2)</f>
        <v>1</v>
      </c>
      <c r="Q485" s="752" cm="1">
        <f t="array" ref="Q485">INDEX($H485:$K485,0,MATCH(Q$451,$H$451:$K$451,0))*HLOOKUP(Q$450,$J$447:$R$448,2)</f>
        <v>1</v>
      </c>
      <c r="R485" s="752" cm="1">
        <f t="array" ref="R485">INDEX($H485:$K485,0,MATCH(R$451,$H$451:$K$451,0))*HLOOKUP(R$450,$J$447:$R$448,2)</f>
        <v>1</v>
      </c>
      <c r="S485" s="752" cm="1">
        <f t="array" ref="S485">INDEX($H485:$K485,0,MATCH(S$451,$H$451:$K$451,0))*HLOOKUP(S$450,$J$447:$R$448,2)</f>
        <v>0</v>
      </c>
      <c r="T485" s="752" cm="1">
        <f t="array" ref="T485">INDEX($H485:$K485,0,MATCH(T$451,$H$451:$K$451,0))*HLOOKUP(T$450,$J$447:$R$448,2)</f>
        <v>1</v>
      </c>
      <c r="U485" s="752" cm="1">
        <f t="array" ref="U485">INDEX($H485:$K485,0,MATCH(U$451,$H$451:$K$451,0))*HLOOKUP(U$450,$J$447:$R$448,2)</f>
        <v>1</v>
      </c>
      <c r="V485" s="752" cm="1">
        <f t="array" ref="V485">INDEX($H485:$K485,0,MATCH(V$451,$H$451:$K$451,0))*HLOOKUP(V$450,$J$447:$R$448,2)</f>
        <v>1</v>
      </c>
      <c r="W485" s="752" cm="1">
        <f t="array" ref="W485">INDEX($H485:$K485,0,MATCH(W$451,$H$451:$K$451,0))*HLOOKUP(W$450,$J$447:$R$448,2)</f>
        <v>0</v>
      </c>
      <c r="X485" s="752" cm="1">
        <f t="array" ref="X485">INDEX($H485:$K485,0,MATCH(X$451,$H$451:$K$451,0))*HLOOKUP(X$450,$J$447:$R$448,2)</f>
        <v>1</v>
      </c>
      <c r="Y485" s="752" cm="1">
        <f t="array" ref="Y485">INDEX($H485:$K485,0,MATCH(Y$451,$H$451:$K$451,0))*HLOOKUP(Y$450,$J$447:$R$448,2)</f>
        <v>1</v>
      </c>
      <c r="Z485" s="752" cm="1">
        <f t="array" ref="Z485">INDEX($H485:$K485,0,MATCH(Z$451,$H$451:$K$451,0))*HLOOKUP(Z$450,$J$447:$R$448,2)</f>
        <v>1</v>
      </c>
      <c r="AA485" s="752" cm="1">
        <f t="array" ref="AA485">INDEX($H485:$K485,0,MATCH(AA$451,$H$451:$K$451,0))*HLOOKUP(AA$450,$J$447:$R$448,2)</f>
        <v>0</v>
      </c>
      <c r="AB485" s="752" cm="1">
        <f t="array" ref="AB485">INDEX($H485:$K485,0,MATCH(AB$451,$H$451:$K$451,0))*HLOOKUP(AB$450,$J$447:$R$448,2)</f>
        <v>1</v>
      </c>
      <c r="AC485" s="752" cm="1">
        <f t="array" ref="AC485">INDEX($H485:$K485,0,MATCH(AC$451,$H$451:$K$451,0))*HLOOKUP(AC$450,$J$447:$R$448,2)</f>
        <v>1</v>
      </c>
      <c r="AD485" s="752" cm="1">
        <f t="array" ref="AD485">INDEX($H485:$K485,0,MATCH(AD$451,$H$451:$K$451,0))*HLOOKUP(AD$450,$J$447:$R$448,2)</f>
        <v>1</v>
      </c>
      <c r="AE485" s="752" cm="1">
        <f t="array" ref="AE485">INDEX($H485:$K485,0,MATCH(AE$451,$H$451:$K$451,0))*HLOOKUP(AE$450,$J$447:$R$448,2)</f>
        <v>0</v>
      </c>
      <c r="AF485" s="752" cm="1">
        <f t="array" ref="AF485">INDEX($H485:$K485,0,MATCH(AF$451,$H$451:$K$451,0))*HLOOKUP(AF$450,$J$447:$R$448,2)</f>
        <v>1</v>
      </c>
      <c r="AG485" s="752" cm="1">
        <f t="array" ref="AG485">INDEX($H485:$K485,0,MATCH(AG$451,$H$451:$K$451,0))*HLOOKUP(AG$450,$J$447:$R$448,2)</f>
        <v>1</v>
      </c>
      <c r="AH485" s="752" cm="1">
        <f t="array" ref="AH485">INDEX($H485:$K485,0,MATCH(AH$451,$H$451:$K$451,0))*HLOOKUP(AH$450,$J$447:$R$448,2)</f>
        <v>1</v>
      </c>
      <c r="AI485" s="752" cm="1">
        <f t="array" ref="AI485">INDEX($H485:$K485,0,MATCH(AI$451,$H$451:$K$451,0))*HLOOKUP(AI$450,$J$447:$R$448,2)</f>
        <v>0</v>
      </c>
      <c r="AJ485" s="752" cm="1">
        <f t="array" ref="AJ485">INDEX($H485:$K485,0,MATCH(AJ$451,$H$451:$K$451,0))*HLOOKUP(AJ$450,$J$447:$R$448,2)</f>
        <v>1</v>
      </c>
      <c r="AK485" s="752" cm="1">
        <f t="array" ref="AK485">INDEX($H485:$K485,0,MATCH(AK$451,$H$451:$K$451,0))*HLOOKUP(AK$450,$J$447:$R$448,2)</f>
        <v>1</v>
      </c>
      <c r="AL485" s="752" cm="1">
        <f t="array" ref="AL485">INDEX($H485:$K485,0,MATCH(AL$451,$H$451:$K$451,0))*HLOOKUP(AL$450,$J$447:$R$448,2)</f>
        <v>1</v>
      </c>
      <c r="AM485" s="752" cm="1">
        <f t="array" ref="AM485">INDEX($H485:$K485,0,MATCH(AM$451,$H$451:$K$451,0))*HLOOKUP(AM$450,$J$447:$R$448,2)</f>
        <v>0</v>
      </c>
      <c r="AN485" s="752" cm="1">
        <f t="array" ref="AN485">INDEX($H485:$K485,0,MATCH(AN$451,$H$451:$K$451,0))*HLOOKUP(AN$450,$J$447:$R$448,2)</f>
        <v>1</v>
      </c>
      <c r="AO485" s="752" cm="1">
        <f t="array" ref="AO485">INDEX($H485:$K485,0,MATCH(AO$451,$H$451:$K$451,0))*HLOOKUP(AO$450,$J$447:$R$448,2)</f>
        <v>1</v>
      </c>
      <c r="AP485" s="752" cm="1">
        <f t="array" ref="AP485">INDEX($H485:$K485,0,MATCH(AP$451,$H$451:$K$451,0))*HLOOKUP(AP$450,$J$447:$R$448,2)</f>
        <v>1</v>
      </c>
      <c r="AQ485" s="752" cm="1">
        <f t="array" ref="AQ485">INDEX($H485:$K485,0,MATCH(AQ$451,$H$451:$K$451,0))*HLOOKUP(AQ$450,$J$447:$R$448,2)</f>
        <v>0</v>
      </c>
      <c r="AR485" s="752" cm="1">
        <f t="array" ref="AR485">INDEX($H485:$K485,0,MATCH(AR$451,$H$451:$K$451,0))*HLOOKUP(AR$450,$J$447:$R$448,2)</f>
        <v>1</v>
      </c>
      <c r="AS485" s="752" cm="1">
        <f t="array" ref="AS485">INDEX($H485:$K485,0,MATCH(AS$451,$H$451:$K$451,0))*HLOOKUP(AS$450,$J$447:$R$448,2)</f>
        <v>1</v>
      </c>
      <c r="AT485" s="752" cm="1">
        <f t="array" ref="AT485">INDEX($H485:$K485,0,MATCH(AT$451,$H$451:$K$451,0))*HLOOKUP(AT$450,$J$447:$R$448,2)</f>
        <v>1</v>
      </c>
      <c r="AU485" s="752"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2" cm="1">
        <f t="array" ref="L486">INDEX($H486:$K486,0,MATCH(L$451,$H$451:$K$451,0))*HLOOKUP(L$450,$J$447:$R$448,2)</f>
        <v>0</v>
      </c>
      <c r="M486" s="752" cm="1">
        <f t="array" ref="M486">INDEX($H486:$K486,0,MATCH(M$451,$H$451:$K$451,0))*HLOOKUP(M$450,$J$447:$R$448,2)</f>
        <v>0</v>
      </c>
      <c r="N486" s="752" cm="1">
        <f t="array" ref="N486">INDEX($H486:$K486,0,MATCH(N$451,$H$451:$K$451,0))*HLOOKUP(N$450,$J$447:$R$448,2)</f>
        <v>0</v>
      </c>
      <c r="O486" s="752" cm="1">
        <f t="array" ref="O486">INDEX($H486:$K486,0,MATCH(O$451,$H$451:$K$451,0))*HLOOKUP(O$450,$J$447:$R$448,2)</f>
        <v>0</v>
      </c>
      <c r="P486" s="752" cm="1">
        <f t="array" ref="P486">INDEX($H486:$K486,0,MATCH(P$451,$H$451:$K$451,0))*HLOOKUP(P$450,$J$447:$R$448,2)</f>
        <v>0</v>
      </c>
      <c r="Q486" s="752" cm="1">
        <f t="array" ref="Q486">INDEX($H486:$K486,0,MATCH(Q$451,$H$451:$K$451,0))*HLOOKUP(Q$450,$J$447:$R$448,2)</f>
        <v>0</v>
      </c>
      <c r="R486" s="752" cm="1">
        <f t="array" ref="R486">INDEX($H486:$K486,0,MATCH(R$451,$H$451:$K$451,0))*HLOOKUP(R$450,$J$447:$R$448,2)</f>
        <v>0</v>
      </c>
      <c r="S486" s="752" cm="1">
        <f t="array" ref="S486">INDEX($H486:$K486,0,MATCH(S$451,$H$451:$K$451,0))*HLOOKUP(S$450,$J$447:$R$448,2)</f>
        <v>0</v>
      </c>
      <c r="T486" s="752" cm="1">
        <f t="array" ref="T486">INDEX($H486:$K486,0,MATCH(T$451,$H$451:$K$451,0))*HLOOKUP(T$450,$J$447:$R$448,2)</f>
        <v>0</v>
      </c>
      <c r="U486" s="752" cm="1">
        <f t="array" ref="U486">INDEX($H486:$K486,0,MATCH(U$451,$H$451:$K$451,0))*HLOOKUP(U$450,$J$447:$R$448,2)</f>
        <v>0</v>
      </c>
      <c r="V486" s="752" cm="1">
        <f t="array" ref="V486">INDEX($H486:$K486,0,MATCH(V$451,$H$451:$K$451,0))*HLOOKUP(V$450,$J$447:$R$448,2)</f>
        <v>0</v>
      </c>
      <c r="W486" s="752" cm="1">
        <f t="array" ref="W486">INDEX($H486:$K486,0,MATCH(W$451,$H$451:$K$451,0))*HLOOKUP(W$450,$J$447:$R$448,2)</f>
        <v>0</v>
      </c>
      <c r="X486" s="752" cm="1">
        <f t="array" ref="X486">INDEX($H486:$K486,0,MATCH(X$451,$H$451:$K$451,0))*HLOOKUP(X$450,$J$447:$R$448,2)</f>
        <v>0</v>
      </c>
      <c r="Y486" s="752" cm="1">
        <f t="array" ref="Y486">INDEX($H486:$K486,0,MATCH(Y$451,$H$451:$K$451,0))*HLOOKUP(Y$450,$J$447:$R$448,2)</f>
        <v>0</v>
      </c>
      <c r="Z486" s="752" cm="1">
        <f t="array" ref="Z486">INDEX($H486:$K486,0,MATCH(Z$451,$H$451:$K$451,0))*HLOOKUP(Z$450,$J$447:$R$448,2)</f>
        <v>0</v>
      </c>
      <c r="AA486" s="752" cm="1">
        <f t="array" ref="AA486">INDEX($H486:$K486,0,MATCH(AA$451,$H$451:$K$451,0))*HLOOKUP(AA$450,$J$447:$R$448,2)</f>
        <v>0</v>
      </c>
      <c r="AB486" s="752" cm="1">
        <f t="array" ref="AB486">INDEX($H486:$K486,0,MATCH(AB$451,$H$451:$K$451,0))*HLOOKUP(AB$450,$J$447:$R$448,2)</f>
        <v>0</v>
      </c>
      <c r="AC486" s="752" cm="1">
        <f t="array" ref="AC486">INDEX($H486:$K486,0,MATCH(AC$451,$H$451:$K$451,0))*HLOOKUP(AC$450,$J$447:$R$448,2)</f>
        <v>0</v>
      </c>
      <c r="AD486" s="752" cm="1">
        <f t="array" ref="AD486">INDEX($H486:$K486,0,MATCH(AD$451,$H$451:$K$451,0))*HLOOKUP(AD$450,$J$447:$R$448,2)</f>
        <v>0</v>
      </c>
      <c r="AE486" s="752" cm="1">
        <f t="array" ref="AE486">INDEX($H486:$K486,0,MATCH(AE$451,$H$451:$K$451,0))*HLOOKUP(AE$450,$J$447:$R$448,2)</f>
        <v>0</v>
      </c>
      <c r="AF486" s="752" cm="1">
        <f t="array" ref="AF486">INDEX($H486:$K486,0,MATCH(AF$451,$H$451:$K$451,0))*HLOOKUP(AF$450,$J$447:$R$448,2)</f>
        <v>0</v>
      </c>
      <c r="AG486" s="752" cm="1">
        <f t="array" ref="AG486">INDEX($H486:$K486,0,MATCH(AG$451,$H$451:$K$451,0))*HLOOKUP(AG$450,$J$447:$R$448,2)</f>
        <v>0</v>
      </c>
      <c r="AH486" s="752" cm="1">
        <f t="array" ref="AH486">INDEX($H486:$K486,0,MATCH(AH$451,$H$451:$K$451,0))*HLOOKUP(AH$450,$J$447:$R$448,2)</f>
        <v>0</v>
      </c>
      <c r="AI486" s="752" cm="1">
        <f t="array" ref="AI486">INDEX($H486:$K486,0,MATCH(AI$451,$H$451:$K$451,0))*HLOOKUP(AI$450,$J$447:$R$448,2)</f>
        <v>0</v>
      </c>
      <c r="AJ486" s="752" cm="1">
        <f t="array" ref="AJ486">INDEX($H486:$K486,0,MATCH(AJ$451,$H$451:$K$451,0))*HLOOKUP(AJ$450,$J$447:$R$448,2)</f>
        <v>0</v>
      </c>
      <c r="AK486" s="752" cm="1">
        <f t="array" ref="AK486">INDEX($H486:$K486,0,MATCH(AK$451,$H$451:$K$451,0))*HLOOKUP(AK$450,$J$447:$R$448,2)</f>
        <v>0</v>
      </c>
      <c r="AL486" s="752" cm="1">
        <f t="array" ref="AL486">INDEX($H486:$K486,0,MATCH(AL$451,$H$451:$K$451,0))*HLOOKUP(AL$450,$J$447:$R$448,2)</f>
        <v>0</v>
      </c>
      <c r="AM486" s="752" cm="1">
        <f t="array" ref="AM486">INDEX($H486:$K486,0,MATCH(AM$451,$H$451:$K$451,0))*HLOOKUP(AM$450,$J$447:$R$448,2)</f>
        <v>0</v>
      </c>
      <c r="AN486" s="752" cm="1">
        <f t="array" ref="AN486">INDEX($H486:$K486,0,MATCH(AN$451,$H$451:$K$451,0))*HLOOKUP(AN$450,$J$447:$R$448,2)</f>
        <v>0</v>
      </c>
      <c r="AO486" s="752" cm="1">
        <f t="array" ref="AO486">INDEX($H486:$K486,0,MATCH(AO$451,$H$451:$K$451,0))*HLOOKUP(AO$450,$J$447:$R$448,2)</f>
        <v>0</v>
      </c>
      <c r="AP486" s="752" cm="1">
        <f t="array" ref="AP486">INDEX($H486:$K486,0,MATCH(AP$451,$H$451:$K$451,0))*HLOOKUP(AP$450,$J$447:$R$448,2)</f>
        <v>0</v>
      </c>
      <c r="AQ486" s="752" cm="1">
        <f t="array" ref="AQ486">INDEX($H486:$K486,0,MATCH(AQ$451,$H$451:$K$451,0))*HLOOKUP(AQ$450,$J$447:$R$448,2)</f>
        <v>0</v>
      </c>
      <c r="AR486" s="752" cm="1">
        <f t="array" ref="AR486">INDEX($H486:$K486,0,MATCH(AR$451,$H$451:$K$451,0))*HLOOKUP(AR$450,$J$447:$R$448,2)</f>
        <v>0</v>
      </c>
      <c r="AS486" s="752" cm="1">
        <f t="array" ref="AS486">INDEX($H486:$K486,0,MATCH(AS$451,$H$451:$K$451,0))*HLOOKUP(AS$450,$J$447:$R$448,2)</f>
        <v>0</v>
      </c>
      <c r="AT486" s="752" cm="1">
        <f t="array" ref="AT486">INDEX($H486:$K486,0,MATCH(AT$451,$H$451:$K$451,0))*HLOOKUP(AT$450,$J$447:$R$448,2)</f>
        <v>0</v>
      </c>
      <c r="AU486" s="752"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2" cm="1">
        <f t="array" ref="L487">INDEX($H487:$K487,0,MATCH(L$451,$H$451:$K$451,0))*HLOOKUP(L$450,$J$447:$R$448,2)</f>
        <v>0</v>
      </c>
      <c r="M487" s="752" cm="1">
        <f t="array" ref="M487">INDEX($H487:$K487,0,MATCH(M$451,$H$451:$K$451,0))*HLOOKUP(M$450,$J$447:$R$448,2)</f>
        <v>0</v>
      </c>
      <c r="N487" s="752" cm="1">
        <f t="array" ref="N487">INDEX($H487:$K487,0,MATCH(N$451,$H$451:$K$451,0))*HLOOKUP(N$450,$J$447:$R$448,2)</f>
        <v>0</v>
      </c>
      <c r="O487" s="752" cm="1">
        <f t="array" ref="O487">INDEX($H487:$K487,0,MATCH(O$451,$H$451:$K$451,0))*HLOOKUP(O$450,$J$447:$R$448,2)</f>
        <v>0</v>
      </c>
      <c r="P487" s="752" cm="1">
        <f t="array" ref="P487">INDEX($H487:$K487,0,MATCH(P$451,$H$451:$K$451,0))*HLOOKUP(P$450,$J$447:$R$448,2)</f>
        <v>0</v>
      </c>
      <c r="Q487" s="752" cm="1">
        <f t="array" ref="Q487">INDEX($H487:$K487,0,MATCH(Q$451,$H$451:$K$451,0))*HLOOKUP(Q$450,$J$447:$R$448,2)</f>
        <v>0</v>
      </c>
      <c r="R487" s="752" cm="1">
        <f t="array" ref="R487">INDEX($H487:$K487,0,MATCH(R$451,$H$451:$K$451,0))*HLOOKUP(R$450,$J$447:$R$448,2)</f>
        <v>0</v>
      </c>
      <c r="S487" s="752" cm="1">
        <f t="array" ref="S487">INDEX($H487:$K487,0,MATCH(S$451,$H$451:$K$451,0))*HLOOKUP(S$450,$J$447:$R$448,2)</f>
        <v>0</v>
      </c>
      <c r="T487" s="752" cm="1">
        <f t="array" ref="T487">INDEX($H487:$K487,0,MATCH(T$451,$H$451:$K$451,0))*HLOOKUP(T$450,$J$447:$R$448,2)</f>
        <v>0</v>
      </c>
      <c r="U487" s="752" cm="1">
        <f t="array" ref="U487">INDEX($H487:$K487,0,MATCH(U$451,$H$451:$K$451,0))*HLOOKUP(U$450,$J$447:$R$448,2)</f>
        <v>0</v>
      </c>
      <c r="V487" s="752" cm="1">
        <f t="array" ref="V487">INDEX($H487:$K487,0,MATCH(V$451,$H$451:$K$451,0))*HLOOKUP(V$450,$J$447:$R$448,2)</f>
        <v>0</v>
      </c>
      <c r="W487" s="752" cm="1">
        <f t="array" ref="W487">INDEX($H487:$K487,0,MATCH(W$451,$H$451:$K$451,0))*HLOOKUP(W$450,$J$447:$R$448,2)</f>
        <v>0</v>
      </c>
      <c r="X487" s="752" cm="1">
        <f t="array" ref="X487">INDEX($H487:$K487,0,MATCH(X$451,$H$451:$K$451,0))*HLOOKUP(X$450,$J$447:$R$448,2)</f>
        <v>0</v>
      </c>
      <c r="Y487" s="752" cm="1">
        <f t="array" ref="Y487">INDEX($H487:$K487,0,MATCH(Y$451,$H$451:$K$451,0))*HLOOKUP(Y$450,$J$447:$R$448,2)</f>
        <v>0</v>
      </c>
      <c r="Z487" s="752" cm="1">
        <f t="array" ref="Z487">INDEX($H487:$K487,0,MATCH(Z$451,$H$451:$K$451,0))*HLOOKUP(Z$450,$J$447:$R$448,2)</f>
        <v>0</v>
      </c>
      <c r="AA487" s="752" cm="1">
        <f t="array" ref="AA487">INDEX($H487:$K487,0,MATCH(AA$451,$H$451:$K$451,0))*HLOOKUP(AA$450,$J$447:$R$448,2)</f>
        <v>0</v>
      </c>
      <c r="AB487" s="752" cm="1">
        <f t="array" ref="AB487">INDEX($H487:$K487,0,MATCH(AB$451,$H$451:$K$451,0))*HLOOKUP(AB$450,$J$447:$R$448,2)</f>
        <v>0</v>
      </c>
      <c r="AC487" s="752" cm="1">
        <f t="array" ref="AC487">INDEX($H487:$K487,0,MATCH(AC$451,$H$451:$K$451,0))*HLOOKUP(AC$450,$J$447:$R$448,2)</f>
        <v>0</v>
      </c>
      <c r="AD487" s="752" cm="1">
        <f t="array" ref="AD487">INDEX($H487:$K487,0,MATCH(AD$451,$H$451:$K$451,0))*HLOOKUP(AD$450,$J$447:$R$448,2)</f>
        <v>0</v>
      </c>
      <c r="AE487" s="752" cm="1">
        <f t="array" ref="AE487">INDEX($H487:$K487,0,MATCH(AE$451,$H$451:$K$451,0))*HLOOKUP(AE$450,$J$447:$R$448,2)</f>
        <v>0</v>
      </c>
      <c r="AF487" s="752" cm="1">
        <f t="array" ref="AF487">INDEX($H487:$K487,0,MATCH(AF$451,$H$451:$K$451,0))*HLOOKUP(AF$450,$J$447:$R$448,2)</f>
        <v>0</v>
      </c>
      <c r="AG487" s="752" cm="1">
        <f t="array" ref="AG487">INDEX($H487:$K487,0,MATCH(AG$451,$H$451:$K$451,0))*HLOOKUP(AG$450,$J$447:$R$448,2)</f>
        <v>0</v>
      </c>
      <c r="AH487" s="752" cm="1">
        <f t="array" ref="AH487">INDEX($H487:$K487,0,MATCH(AH$451,$H$451:$K$451,0))*HLOOKUP(AH$450,$J$447:$R$448,2)</f>
        <v>0</v>
      </c>
      <c r="AI487" s="752" cm="1">
        <f t="array" ref="AI487">INDEX($H487:$K487,0,MATCH(AI$451,$H$451:$K$451,0))*HLOOKUP(AI$450,$J$447:$R$448,2)</f>
        <v>0</v>
      </c>
      <c r="AJ487" s="752" cm="1">
        <f t="array" ref="AJ487">INDEX($H487:$K487,0,MATCH(AJ$451,$H$451:$K$451,0))*HLOOKUP(AJ$450,$J$447:$R$448,2)</f>
        <v>0</v>
      </c>
      <c r="AK487" s="752" cm="1">
        <f t="array" ref="AK487">INDEX($H487:$K487,0,MATCH(AK$451,$H$451:$K$451,0))*HLOOKUP(AK$450,$J$447:$R$448,2)</f>
        <v>0</v>
      </c>
      <c r="AL487" s="752" cm="1">
        <f t="array" ref="AL487">INDEX($H487:$K487,0,MATCH(AL$451,$H$451:$K$451,0))*HLOOKUP(AL$450,$J$447:$R$448,2)</f>
        <v>0</v>
      </c>
      <c r="AM487" s="752" cm="1">
        <f t="array" ref="AM487">INDEX($H487:$K487,0,MATCH(AM$451,$H$451:$K$451,0))*HLOOKUP(AM$450,$J$447:$R$448,2)</f>
        <v>0</v>
      </c>
      <c r="AN487" s="752" cm="1">
        <f t="array" ref="AN487">INDEX($H487:$K487,0,MATCH(AN$451,$H$451:$K$451,0))*HLOOKUP(AN$450,$J$447:$R$448,2)</f>
        <v>0</v>
      </c>
      <c r="AO487" s="752" cm="1">
        <f t="array" ref="AO487">INDEX($H487:$K487,0,MATCH(AO$451,$H$451:$K$451,0))*HLOOKUP(AO$450,$J$447:$R$448,2)</f>
        <v>0</v>
      </c>
      <c r="AP487" s="752" cm="1">
        <f t="array" ref="AP487">INDEX($H487:$K487,0,MATCH(AP$451,$H$451:$K$451,0))*HLOOKUP(AP$450,$J$447:$R$448,2)</f>
        <v>0</v>
      </c>
      <c r="AQ487" s="752" cm="1">
        <f t="array" ref="AQ487">INDEX($H487:$K487,0,MATCH(AQ$451,$H$451:$K$451,0))*HLOOKUP(AQ$450,$J$447:$R$448,2)</f>
        <v>0</v>
      </c>
      <c r="AR487" s="752" cm="1">
        <f t="array" ref="AR487">INDEX($H487:$K487,0,MATCH(AR$451,$H$451:$K$451,0))*HLOOKUP(AR$450,$J$447:$R$448,2)</f>
        <v>0</v>
      </c>
      <c r="AS487" s="752" cm="1">
        <f t="array" ref="AS487">INDEX($H487:$K487,0,MATCH(AS$451,$H$451:$K$451,0))*HLOOKUP(AS$450,$J$447:$R$448,2)</f>
        <v>0</v>
      </c>
      <c r="AT487" s="752" cm="1">
        <f t="array" ref="AT487">INDEX($H487:$K487,0,MATCH(AT$451,$H$451:$K$451,0))*HLOOKUP(AT$450,$J$447:$R$448,2)</f>
        <v>0</v>
      </c>
      <c r="AU487" s="752"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2" cm="1">
        <f t="array" ref="L488">INDEX($H488:$K488,0,MATCH(L$451,$H$451:$K$451,0))*HLOOKUP(L$450,$J$447:$R$448,2)</f>
        <v>0</v>
      </c>
      <c r="M488" s="752" cm="1">
        <f t="array" ref="M488">INDEX($H488:$K488,0,MATCH(M$451,$H$451:$K$451,0))*HLOOKUP(M$450,$J$447:$R$448,2)</f>
        <v>0</v>
      </c>
      <c r="N488" s="752" cm="1">
        <f t="array" ref="N488">INDEX($H488:$K488,0,MATCH(N$451,$H$451:$K$451,0))*HLOOKUP(N$450,$J$447:$R$448,2)</f>
        <v>0</v>
      </c>
      <c r="O488" s="752" cm="1">
        <f t="array" ref="O488">INDEX($H488:$K488,0,MATCH(O$451,$H$451:$K$451,0))*HLOOKUP(O$450,$J$447:$R$448,2)</f>
        <v>0</v>
      </c>
      <c r="P488" s="752" cm="1">
        <f t="array" ref="P488">INDEX($H488:$K488,0,MATCH(P$451,$H$451:$K$451,0))*HLOOKUP(P$450,$J$447:$R$448,2)</f>
        <v>0</v>
      </c>
      <c r="Q488" s="752" cm="1">
        <f t="array" ref="Q488">INDEX($H488:$K488,0,MATCH(Q$451,$H$451:$K$451,0))*HLOOKUP(Q$450,$J$447:$R$448,2)</f>
        <v>0</v>
      </c>
      <c r="R488" s="752" cm="1">
        <f t="array" ref="R488">INDEX($H488:$K488,0,MATCH(R$451,$H$451:$K$451,0))*HLOOKUP(R$450,$J$447:$R$448,2)</f>
        <v>0</v>
      </c>
      <c r="S488" s="752" cm="1">
        <f t="array" ref="S488">INDEX($H488:$K488,0,MATCH(S$451,$H$451:$K$451,0))*HLOOKUP(S$450,$J$447:$R$448,2)</f>
        <v>0</v>
      </c>
      <c r="T488" s="752" cm="1">
        <f t="array" ref="T488">INDEX($H488:$K488,0,MATCH(T$451,$H$451:$K$451,0))*HLOOKUP(T$450,$J$447:$R$448,2)</f>
        <v>0</v>
      </c>
      <c r="U488" s="752" cm="1">
        <f t="array" ref="U488">INDEX($H488:$K488,0,MATCH(U$451,$H$451:$K$451,0))*HLOOKUP(U$450,$J$447:$R$448,2)</f>
        <v>0</v>
      </c>
      <c r="V488" s="752" cm="1">
        <f t="array" ref="V488">INDEX($H488:$K488,0,MATCH(V$451,$H$451:$K$451,0))*HLOOKUP(V$450,$J$447:$R$448,2)</f>
        <v>0</v>
      </c>
      <c r="W488" s="752" cm="1">
        <f t="array" ref="W488">INDEX($H488:$K488,0,MATCH(W$451,$H$451:$K$451,0))*HLOOKUP(W$450,$J$447:$R$448,2)</f>
        <v>0</v>
      </c>
      <c r="X488" s="752" cm="1">
        <f t="array" ref="X488">INDEX($H488:$K488,0,MATCH(X$451,$H$451:$K$451,0))*HLOOKUP(X$450,$J$447:$R$448,2)</f>
        <v>0</v>
      </c>
      <c r="Y488" s="752" cm="1">
        <f t="array" ref="Y488">INDEX($H488:$K488,0,MATCH(Y$451,$H$451:$K$451,0))*HLOOKUP(Y$450,$J$447:$R$448,2)</f>
        <v>0</v>
      </c>
      <c r="Z488" s="752" cm="1">
        <f t="array" ref="Z488">INDEX($H488:$K488,0,MATCH(Z$451,$H$451:$K$451,0))*HLOOKUP(Z$450,$J$447:$R$448,2)</f>
        <v>0</v>
      </c>
      <c r="AA488" s="752" cm="1">
        <f t="array" ref="AA488">INDEX($H488:$K488,0,MATCH(AA$451,$H$451:$K$451,0))*HLOOKUP(AA$450,$J$447:$R$448,2)</f>
        <v>0</v>
      </c>
      <c r="AB488" s="752" cm="1">
        <f t="array" ref="AB488">INDEX($H488:$K488,0,MATCH(AB$451,$H$451:$K$451,0))*HLOOKUP(AB$450,$J$447:$R$448,2)</f>
        <v>0</v>
      </c>
      <c r="AC488" s="752" cm="1">
        <f t="array" ref="AC488">INDEX($H488:$K488,0,MATCH(AC$451,$H$451:$K$451,0))*HLOOKUP(AC$450,$J$447:$R$448,2)</f>
        <v>0</v>
      </c>
      <c r="AD488" s="752" cm="1">
        <f t="array" ref="AD488">INDEX($H488:$K488,0,MATCH(AD$451,$H$451:$K$451,0))*HLOOKUP(AD$450,$J$447:$R$448,2)</f>
        <v>0</v>
      </c>
      <c r="AE488" s="752" cm="1">
        <f t="array" ref="AE488">INDEX($H488:$K488,0,MATCH(AE$451,$H$451:$K$451,0))*HLOOKUP(AE$450,$J$447:$R$448,2)</f>
        <v>0</v>
      </c>
      <c r="AF488" s="752" cm="1">
        <f t="array" ref="AF488">INDEX($H488:$K488,0,MATCH(AF$451,$H$451:$K$451,0))*HLOOKUP(AF$450,$J$447:$R$448,2)</f>
        <v>0</v>
      </c>
      <c r="AG488" s="752" cm="1">
        <f t="array" ref="AG488">INDEX($H488:$K488,0,MATCH(AG$451,$H$451:$K$451,0))*HLOOKUP(AG$450,$J$447:$R$448,2)</f>
        <v>0</v>
      </c>
      <c r="AH488" s="752" cm="1">
        <f t="array" ref="AH488">INDEX($H488:$K488,0,MATCH(AH$451,$H$451:$K$451,0))*HLOOKUP(AH$450,$J$447:$R$448,2)</f>
        <v>0</v>
      </c>
      <c r="AI488" s="752" cm="1">
        <f t="array" ref="AI488">INDEX($H488:$K488,0,MATCH(AI$451,$H$451:$K$451,0))*HLOOKUP(AI$450,$J$447:$R$448,2)</f>
        <v>0</v>
      </c>
      <c r="AJ488" s="752" cm="1">
        <f t="array" ref="AJ488">INDEX($H488:$K488,0,MATCH(AJ$451,$H$451:$K$451,0))*HLOOKUP(AJ$450,$J$447:$R$448,2)</f>
        <v>0</v>
      </c>
      <c r="AK488" s="752" cm="1">
        <f t="array" ref="AK488">INDEX($H488:$K488,0,MATCH(AK$451,$H$451:$K$451,0))*HLOOKUP(AK$450,$J$447:$R$448,2)</f>
        <v>0</v>
      </c>
      <c r="AL488" s="752" cm="1">
        <f t="array" ref="AL488">INDEX($H488:$K488,0,MATCH(AL$451,$H$451:$K$451,0))*HLOOKUP(AL$450,$J$447:$R$448,2)</f>
        <v>0</v>
      </c>
      <c r="AM488" s="752" cm="1">
        <f t="array" ref="AM488">INDEX($H488:$K488,0,MATCH(AM$451,$H$451:$K$451,0))*HLOOKUP(AM$450,$J$447:$R$448,2)</f>
        <v>0</v>
      </c>
      <c r="AN488" s="752" cm="1">
        <f t="array" ref="AN488">INDEX($H488:$K488,0,MATCH(AN$451,$H$451:$K$451,0))*HLOOKUP(AN$450,$J$447:$R$448,2)</f>
        <v>0</v>
      </c>
      <c r="AO488" s="752" cm="1">
        <f t="array" ref="AO488">INDEX($H488:$K488,0,MATCH(AO$451,$H$451:$K$451,0))*HLOOKUP(AO$450,$J$447:$R$448,2)</f>
        <v>0</v>
      </c>
      <c r="AP488" s="752" cm="1">
        <f t="array" ref="AP488">INDEX($H488:$K488,0,MATCH(AP$451,$H$451:$K$451,0))*HLOOKUP(AP$450,$J$447:$R$448,2)</f>
        <v>0</v>
      </c>
      <c r="AQ488" s="752" cm="1">
        <f t="array" ref="AQ488">INDEX($H488:$K488,0,MATCH(AQ$451,$H$451:$K$451,0))*HLOOKUP(AQ$450,$J$447:$R$448,2)</f>
        <v>0</v>
      </c>
      <c r="AR488" s="752" cm="1">
        <f t="array" ref="AR488">INDEX($H488:$K488,0,MATCH(AR$451,$H$451:$K$451,0))*HLOOKUP(AR$450,$J$447:$R$448,2)</f>
        <v>0</v>
      </c>
      <c r="AS488" s="752" cm="1">
        <f t="array" ref="AS488">INDEX($H488:$K488,0,MATCH(AS$451,$H$451:$K$451,0))*HLOOKUP(AS$450,$J$447:$R$448,2)</f>
        <v>0</v>
      </c>
      <c r="AT488" s="752" cm="1">
        <f t="array" ref="AT488">INDEX($H488:$K488,0,MATCH(AT$451,$H$451:$K$451,0))*HLOOKUP(AT$450,$J$447:$R$448,2)</f>
        <v>0</v>
      </c>
      <c r="AU488" s="752"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2" cm="1">
        <f t="array" ref="L489">INDEX($H489:$K489,0,MATCH(L$451,$H$451:$K$451,0))*HLOOKUP(L$450,$J$447:$R$448,2)</f>
        <v>0</v>
      </c>
      <c r="M489" s="752" cm="1">
        <f t="array" ref="M489">INDEX($H489:$K489,0,MATCH(M$451,$H$451:$K$451,0))*HLOOKUP(M$450,$J$447:$R$448,2)</f>
        <v>0</v>
      </c>
      <c r="N489" s="752" cm="1">
        <f t="array" ref="N489">INDEX($H489:$K489,0,MATCH(N$451,$H$451:$K$451,0))*HLOOKUP(N$450,$J$447:$R$448,2)</f>
        <v>0</v>
      </c>
      <c r="O489" s="752" cm="1">
        <f t="array" ref="O489">INDEX($H489:$K489,0,MATCH(O$451,$H$451:$K$451,0))*HLOOKUP(O$450,$J$447:$R$448,2)</f>
        <v>0</v>
      </c>
      <c r="P489" s="752" cm="1">
        <f t="array" ref="P489">INDEX($H489:$K489,0,MATCH(P$451,$H$451:$K$451,0))*HLOOKUP(P$450,$J$447:$R$448,2)</f>
        <v>0</v>
      </c>
      <c r="Q489" s="752" cm="1">
        <f t="array" ref="Q489">INDEX($H489:$K489,0,MATCH(Q$451,$H$451:$K$451,0))*HLOOKUP(Q$450,$J$447:$R$448,2)</f>
        <v>0</v>
      </c>
      <c r="R489" s="752" cm="1">
        <f t="array" ref="R489">INDEX($H489:$K489,0,MATCH(R$451,$H$451:$K$451,0))*HLOOKUP(R$450,$J$447:$R$448,2)</f>
        <v>0</v>
      </c>
      <c r="S489" s="752" cm="1">
        <f t="array" ref="S489">INDEX($H489:$K489,0,MATCH(S$451,$H$451:$K$451,0))*HLOOKUP(S$450,$J$447:$R$448,2)</f>
        <v>0</v>
      </c>
      <c r="T489" s="752" cm="1">
        <f t="array" ref="T489">INDEX($H489:$K489,0,MATCH(T$451,$H$451:$K$451,0))*HLOOKUP(T$450,$J$447:$R$448,2)</f>
        <v>0</v>
      </c>
      <c r="U489" s="752" cm="1">
        <f t="array" ref="U489">INDEX($H489:$K489,0,MATCH(U$451,$H$451:$K$451,0))*HLOOKUP(U$450,$J$447:$R$448,2)</f>
        <v>0</v>
      </c>
      <c r="V489" s="752" cm="1">
        <f t="array" ref="V489">INDEX($H489:$K489,0,MATCH(V$451,$H$451:$K$451,0))*HLOOKUP(V$450,$J$447:$R$448,2)</f>
        <v>0</v>
      </c>
      <c r="W489" s="752" cm="1">
        <f t="array" ref="W489">INDEX($H489:$K489,0,MATCH(W$451,$H$451:$K$451,0))*HLOOKUP(W$450,$J$447:$R$448,2)</f>
        <v>0</v>
      </c>
      <c r="X489" s="752" cm="1">
        <f t="array" ref="X489">INDEX($H489:$K489,0,MATCH(X$451,$H$451:$K$451,0))*HLOOKUP(X$450,$J$447:$R$448,2)</f>
        <v>0</v>
      </c>
      <c r="Y489" s="752" cm="1">
        <f t="array" ref="Y489">INDEX($H489:$K489,0,MATCH(Y$451,$H$451:$K$451,0))*HLOOKUP(Y$450,$J$447:$R$448,2)</f>
        <v>0</v>
      </c>
      <c r="Z489" s="752" cm="1">
        <f t="array" ref="Z489">INDEX($H489:$K489,0,MATCH(Z$451,$H$451:$K$451,0))*HLOOKUP(Z$450,$J$447:$R$448,2)</f>
        <v>0</v>
      </c>
      <c r="AA489" s="752" cm="1">
        <f t="array" ref="AA489">INDEX($H489:$K489,0,MATCH(AA$451,$H$451:$K$451,0))*HLOOKUP(AA$450,$J$447:$R$448,2)</f>
        <v>0</v>
      </c>
      <c r="AB489" s="752" cm="1">
        <f t="array" ref="AB489">INDEX($H489:$K489,0,MATCH(AB$451,$H$451:$K$451,0))*HLOOKUP(AB$450,$J$447:$R$448,2)</f>
        <v>0</v>
      </c>
      <c r="AC489" s="752" cm="1">
        <f t="array" ref="AC489">INDEX($H489:$K489,0,MATCH(AC$451,$H$451:$K$451,0))*HLOOKUP(AC$450,$J$447:$R$448,2)</f>
        <v>0</v>
      </c>
      <c r="AD489" s="752" cm="1">
        <f t="array" ref="AD489">INDEX($H489:$K489,0,MATCH(AD$451,$H$451:$K$451,0))*HLOOKUP(AD$450,$J$447:$R$448,2)</f>
        <v>0</v>
      </c>
      <c r="AE489" s="752" cm="1">
        <f t="array" ref="AE489">INDEX($H489:$K489,0,MATCH(AE$451,$H$451:$K$451,0))*HLOOKUP(AE$450,$J$447:$R$448,2)</f>
        <v>0</v>
      </c>
      <c r="AF489" s="752" cm="1">
        <f t="array" ref="AF489">INDEX($H489:$K489,0,MATCH(AF$451,$H$451:$K$451,0))*HLOOKUP(AF$450,$J$447:$R$448,2)</f>
        <v>0</v>
      </c>
      <c r="AG489" s="752" cm="1">
        <f t="array" ref="AG489">INDEX($H489:$K489,0,MATCH(AG$451,$H$451:$K$451,0))*HLOOKUP(AG$450,$J$447:$R$448,2)</f>
        <v>0</v>
      </c>
      <c r="AH489" s="752" cm="1">
        <f t="array" ref="AH489">INDEX($H489:$K489,0,MATCH(AH$451,$H$451:$K$451,0))*HLOOKUP(AH$450,$J$447:$R$448,2)</f>
        <v>0</v>
      </c>
      <c r="AI489" s="752" cm="1">
        <f t="array" ref="AI489">INDEX($H489:$K489,0,MATCH(AI$451,$H$451:$K$451,0))*HLOOKUP(AI$450,$J$447:$R$448,2)</f>
        <v>0</v>
      </c>
      <c r="AJ489" s="752" cm="1">
        <f t="array" ref="AJ489">INDEX($H489:$K489,0,MATCH(AJ$451,$H$451:$K$451,0))*HLOOKUP(AJ$450,$J$447:$R$448,2)</f>
        <v>0</v>
      </c>
      <c r="AK489" s="752" cm="1">
        <f t="array" ref="AK489">INDEX($H489:$K489,0,MATCH(AK$451,$H$451:$K$451,0))*HLOOKUP(AK$450,$J$447:$R$448,2)</f>
        <v>0</v>
      </c>
      <c r="AL489" s="752" cm="1">
        <f t="array" ref="AL489">INDEX($H489:$K489,0,MATCH(AL$451,$H$451:$K$451,0))*HLOOKUP(AL$450,$J$447:$R$448,2)</f>
        <v>0</v>
      </c>
      <c r="AM489" s="752" cm="1">
        <f t="array" ref="AM489">INDEX($H489:$K489,0,MATCH(AM$451,$H$451:$K$451,0))*HLOOKUP(AM$450,$J$447:$R$448,2)</f>
        <v>0</v>
      </c>
      <c r="AN489" s="752" cm="1">
        <f t="array" ref="AN489">INDEX($H489:$K489,0,MATCH(AN$451,$H$451:$K$451,0))*HLOOKUP(AN$450,$J$447:$R$448,2)</f>
        <v>0</v>
      </c>
      <c r="AO489" s="752" cm="1">
        <f t="array" ref="AO489">INDEX($H489:$K489,0,MATCH(AO$451,$H$451:$K$451,0))*HLOOKUP(AO$450,$J$447:$R$448,2)</f>
        <v>0</v>
      </c>
      <c r="AP489" s="752" cm="1">
        <f t="array" ref="AP489">INDEX($H489:$K489,0,MATCH(AP$451,$H$451:$K$451,0))*HLOOKUP(AP$450,$J$447:$R$448,2)</f>
        <v>0</v>
      </c>
      <c r="AQ489" s="752" cm="1">
        <f t="array" ref="AQ489">INDEX($H489:$K489,0,MATCH(AQ$451,$H$451:$K$451,0))*HLOOKUP(AQ$450,$J$447:$R$448,2)</f>
        <v>0</v>
      </c>
      <c r="AR489" s="752" cm="1">
        <f t="array" ref="AR489">INDEX($H489:$K489,0,MATCH(AR$451,$H$451:$K$451,0))*HLOOKUP(AR$450,$J$447:$R$448,2)</f>
        <v>0</v>
      </c>
      <c r="AS489" s="752" cm="1">
        <f t="array" ref="AS489">INDEX($H489:$K489,0,MATCH(AS$451,$H$451:$K$451,0))*HLOOKUP(AS$450,$J$447:$R$448,2)</f>
        <v>0</v>
      </c>
      <c r="AT489" s="752" cm="1">
        <f t="array" ref="AT489">INDEX($H489:$K489,0,MATCH(AT$451,$H$451:$K$451,0))*HLOOKUP(AT$450,$J$447:$R$448,2)</f>
        <v>0</v>
      </c>
      <c r="AU489" s="752"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2" cm="1">
        <f t="array" ref="L490">INDEX($H490:$K490,0,MATCH(L$451,$H$451:$K$451,0))*HLOOKUP(L$450,$J$447:$R$448,2)</f>
        <v>0</v>
      </c>
      <c r="M490" s="752" cm="1">
        <f t="array" ref="M490">INDEX($H490:$K490,0,MATCH(M$451,$H$451:$K$451,0))*HLOOKUP(M$450,$J$447:$R$448,2)</f>
        <v>0</v>
      </c>
      <c r="N490" s="752" cm="1">
        <f t="array" ref="N490">INDEX($H490:$K490,0,MATCH(N$451,$H$451:$K$451,0))*HLOOKUP(N$450,$J$447:$R$448,2)</f>
        <v>0</v>
      </c>
      <c r="O490" s="752" cm="1">
        <f t="array" ref="O490">INDEX($H490:$K490,0,MATCH(O$451,$H$451:$K$451,0))*HLOOKUP(O$450,$J$447:$R$448,2)</f>
        <v>0</v>
      </c>
      <c r="P490" s="752" cm="1">
        <f t="array" ref="P490">INDEX($H490:$K490,0,MATCH(P$451,$H$451:$K$451,0))*HLOOKUP(P$450,$J$447:$R$448,2)</f>
        <v>0</v>
      </c>
      <c r="Q490" s="752" cm="1">
        <f t="array" ref="Q490">INDEX($H490:$K490,0,MATCH(Q$451,$H$451:$K$451,0))*HLOOKUP(Q$450,$J$447:$R$448,2)</f>
        <v>0</v>
      </c>
      <c r="R490" s="752" cm="1">
        <f t="array" ref="R490">INDEX($H490:$K490,0,MATCH(R$451,$H$451:$K$451,0))*HLOOKUP(R$450,$J$447:$R$448,2)</f>
        <v>0</v>
      </c>
      <c r="S490" s="752" cm="1">
        <f t="array" ref="S490">INDEX($H490:$K490,0,MATCH(S$451,$H$451:$K$451,0))*HLOOKUP(S$450,$J$447:$R$448,2)</f>
        <v>0</v>
      </c>
      <c r="T490" s="752" cm="1">
        <f t="array" ref="T490">INDEX($H490:$K490,0,MATCH(T$451,$H$451:$K$451,0))*HLOOKUP(T$450,$J$447:$R$448,2)</f>
        <v>0</v>
      </c>
      <c r="U490" s="752" cm="1">
        <f t="array" ref="U490">INDEX($H490:$K490,0,MATCH(U$451,$H$451:$K$451,0))*HLOOKUP(U$450,$J$447:$R$448,2)</f>
        <v>0</v>
      </c>
      <c r="V490" s="752" cm="1">
        <f t="array" ref="V490">INDEX($H490:$K490,0,MATCH(V$451,$H$451:$K$451,0))*HLOOKUP(V$450,$J$447:$R$448,2)</f>
        <v>0</v>
      </c>
      <c r="W490" s="752" cm="1">
        <f t="array" ref="W490">INDEX($H490:$K490,0,MATCH(W$451,$H$451:$K$451,0))*HLOOKUP(W$450,$J$447:$R$448,2)</f>
        <v>0</v>
      </c>
      <c r="X490" s="752" cm="1">
        <f t="array" ref="X490">INDEX($H490:$K490,0,MATCH(X$451,$H$451:$K$451,0))*HLOOKUP(X$450,$J$447:$R$448,2)</f>
        <v>0</v>
      </c>
      <c r="Y490" s="752" cm="1">
        <f t="array" ref="Y490">INDEX($H490:$K490,0,MATCH(Y$451,$H$451:$K$451,0))*HLOOKUP(Y$450,$J$447:$R$448,2)</f>
        <v>0</v>
      </c>
      <c r="Z490" s="752" cm="1">
        <f t="array" ref="Z490">INDEX($H490:$K490,0,MATCH(Z$451,$H$451:$K$451,0))*HLOOKUP(Z$450,$J$447:$R$448,2)</f>
        <v>0</v>
      </c>
      <c r="AA490" s="752" cm="1">
        <f t="array" ref="AA490">INDEX($H490:$K490,0,MATCH(AA$451,$H$451:$K$451,0))*HLOOKUP(AA$450,$J$447:$R$448,2)</f>
        <v>0</v>
      </c>
      <c r="AB490" s="752" cm="1">
        <f t="array" ref="AB490">INDEX($H490:$K490,0,MATCH(AB$451,$H$451:$K$451,0))*HLOOKUP(AB$450,$J$447:$R$448,2)</f>
        <v>0</v>
      </c>
      <c r="AC490" s="752" cm="1">
        <f t="array" ref="AC490">INDEX($H490:$K490,0,MATCH(AC$451,$H$451:$K$451,0))*HLOOKUP(AC$450,$J$447:$R$448,2)</f>
        <v>0</v>
      </c>
      <c r="AD490" s="752" cm="1">
        <f t="array" ref="AD490">INDEX($H490:$K490,0,MATCH(AD$451,$H$451:$K$451,0))*HLOOKUP(AD$450,$J$447:$R$448,2)</f>
        <v>0</v>
      </c>
      <c r="AE490" s="752" cm="1">
        <f t="array" ref="AE490">INDEX($H490:$K490,0,MATCH(AE$451,$H$451:$K$451,0))*HLOOKUP(AE$450,$J$447:$R$448,2)</f>
        <v>0</v>
      </c>
      <c r="AF490" s="752" cm="1">
        <f t="array" ref="AF490">INDEX($H490:$K490,0,MATCH(AF$451,$H$451:$K$451,0))*HLOOKUP(AF$450,$J$447:$R$448,2)</f>
        <v>0</v>
      </c>
      <c r="AG490" s="752" cm="1">
        <f t="array" ref="AG490">INDEX($H490:$K490,0,MATCH(AG$451,$H$451:$K$451,0))*HLOOKUP(AG$450,$J$447:$R$448,2)</f>
        <v>0</v>
      </c>
      <c r="AH490" s="752" cm="1">
        <f t="array" ref="AH490">INDEX($H490:$K490,0,MATCH(AH$451,$H$451:$K$451,0))*HLOOKUP(AH$450,$J$447:$R$448,2)</f>
        <v>0</v>
      </c>
      <c r="AI490" s="752" cm="1">
        <f t="array" ref="AI490">INDEX($H490:$K490,0,MATCH(AI$451,$H$451:$K$451,0))*HLOOKUP(AI$450,$J$447:$R$448,2)</f>
        <v>0</v>
      </c>
      <c r="AJ490" s="752" cm="1">
        <f t="array" ref="AJ490">INDEX($H490:$K490,0,MATCH(AJ$451,$H$451:$K$451,0))*HLOOKUP(AJ$450,$J$447:$R$448,2)</f>
        <v>0</v>
      </c>
      <c r="AK490" s="752" cm="1">
        <f t="array" ref="AK490">INDEX($H490:$K490,0,MATCH(AK$451,$H$451:$K$451,0))*HLOOKUP(AK$450,$J$447:$R$448,2)</f>
        <v>0</v>
      </c>
      <c r="AL490" s="752" cm="1">
        <f t="array" ref="AL490">INDEX($H490:$K490,0,MATCH(AL$451,$H$451:$K$451,0))*HLOOKUP(AL$450,$J$447:$R$448,2)</f>
        <v>0</v>
      </c>
      <c r="AM490" s="752" cm="1">
        <f t="array" ref="AM490">INDEX($H490:$K490,0,MATCH(AM$451,$H$451:$K$451,0))*HLOOKUP(AM$450,$J$447:$R$448,2)</f>
        <v>0</v>
      </c>
      <c r="AN490" s="752" cm="1">
        <f t="array" ref="AN490">INDEX($H490:$K490,0,MATCH(AN$451,$H$451:$K$451,0))*HLOOKUP(AN$450,$J$447:$R$448,2)</f>
        <v>0</v>
      </c>
      <c r="AO490" s="752" cm="1">
        <f t="array" ref="AO490">INDEX($H490:$K490,0,MATCH(AO$451,$H$451:$K$451,0))*HLOOKUP(AO$450,$J$447:$R$448,2)</f>
        <v>0</v>
      </c>
      <c r="AP490" s="752" cm="1">
        <f t="array" ref="AP490">INDEX($H490:$K490,0,MATCH(AP$451,$H$451:$K$451,0))*HLOOKUP(AP$450,$J$447:$R$448,2)</f>
        <v>0</v>
      </c>
      <c r="AQ490" s="752" cm="1">
        <f t="array" ref="AQ490">INDEX($H490:$K490,0,MATCH(AQ$451,$H$451:$K$451,0))*HLOOKUP(AQ$450,$J$447:$R$448,2)</f>
        <v>0</v>
      </c>
      <c r="AR490" s="752" cm="1">
        <f t="array" ref="AR490">INDEX($H490:$K490,0,MATCH(AR$451,$H$451:$K$451,0))*HLOOKUP(AR$450,$J$447:$R$448,2)</f>
        <v>0</v>
      </c>
      <c r="AS490" s="752" cm="1">
        <f t="array" ref="AS490">INDEX($H490:$K490,0,MATCH(AS$451,$H$451:$K$451,0))*HLOOKUP(AS$450,$J$447:$R$448,2)</f>
        <v>0</v>
      </c>
      <c r="AT490" s="752" cm="1">
        <f t="array" ref="AT490">INDEX($H490:$K490,0,MATCH(AT$451,$H$451:$K$451,0))*HLOOKUP(AT$450,$J$447:$R$448,2)</f>
        <v>0</v>
      </c>
      <c r="AU490" s="752"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2" cm="1">
        <f t="array" ref="L491">INDEX($H491:$K491,0,MATCH(L$451,$H$451:$K$451,0))*HLOOKUP(L$450,$J$447:$R$448,2)</f>
        <v>0</v>
      </c>
      <c r="M491" s="752" cm="1">
        <f t="array" ref="M491">INDEX($H491:$K491,0,MATCH(M$451,$H$451:$K$451,0))*HLOOKUP(M$450,$J$447:$R$448,2)</f>
        <v>0</v>
      </c>
      <c r="N491" s="752" cm="1">
        <f t="array" ref="N491">INDEX($H491:$K491,0,MATCH(N$451,$H$451:$K$451,0))*HLOOKUP(N$450,$J$447:$R$448,2)</f>
        <v>0</v>
      </c>
      <c r="O491" s="752" cm="1">
        <f t="array" ref="O491">INDEX($H491:$K491,0,MATCH(O$451,$H$451:$K$451,0))*HLOOKUP(O$450,$J$447:$R$448,2)</f>
        <v>0</v>
      </c>
      <c r="P491" s="752" cm="1">
        <f t="array" ref="P491">INDEX($H491:$K491,0,MATCH(P$451,$H$451:$K$451,0))*HLOOKUP(P$450,$J$447:$R$448,2)</f>
        <v>0</v>
      </c>
      <c r="Q491" s="752" cm="1">
        <f t="array" ref="Q491">INDEX($H491:$K491,0,MATCH(Q$451,$H$451:$K$451,0))*HLOOKUP(Q$450,$J$447:$R$448,2)</f>
        <v>0</v>
      </c>
      <c r="R491" s="752" cm="1">
        <f t="array" ref="R491">INDEX($H491:$K491,0,MATCH(R$451,$H$451:$K$451,0))*HLOOKUP(R$450,$J$447:$R$448,2)</f>
        <v>0</v>
      </c>
      <c r="S491" s="752" cm="1">
        <f t="array" ref="S491">INDEX($H491:$K491,0,MATCH(S$451,$H$451:$K$451,0))*HLOOKUP(S$450,$J$447:$R$448,2)</f>
        <v>0</v>
      </c>
      <c r="T491" s="752" cm="1">
        <f t="array" ref="T491">INDEX($H491:$K491,0,MATCH(T$451,$H$451:$K$451,0))*HLOOKUP(T$450,$J$447:$R$448,2)</f>
        <v>0</v>
      </c>
      <c r="U491" s="752" cm="1">
        <f t="array" ref="U491">INDEX($H491:$K491,0,MATCH(U$451,$H$451:$K$451,0))*HLOOKUP(U$450,$J$447:$R$448,2)</f>
        <v>0</v>
      </c>
      <c r="V491" s="752" cm="1">
        <f t="array" ref="V491">INDEX($H491:$K491,0,MATCH(V$451,$H$451:$K$451,0))*HLOOKUP(V$450,$J$447:$R$448,2)</f>
        <v>0</v>
      </c>
      <c r="W491" s="752" cm="1">
        <f t="array" ref="W491">INDEX($H491:$K491,0,MATCH(W$451,$H$451:$K$451,0))*HLOOKUP(W$450,$J$447:$R$448,2)</f>
        <v>0</v>
      </c>
      <c r="X491" s="752" cm="1">
        <f t="array" ref="X491">INDEX($H491:$K491,0,MATCH(X$451,$H$451:$K$451,0))*HLOOKUP(X$450,$J$447:$R$448,2)</f>
        <v>0</v>
      </c>
      <c r="Y491" s="752" cm="1">
        <f t="array" ref="Y491">INDEX($H491:$K491,0,MATCH(Y$451,$H$451:$K$451,0))*HLOOKUP(Y$450,$J$447:$R$448,2)</f>
        <v>0</v>
      </c>
      <c r="Z491" s="752" cm="1">
        <f t="array" ref="Z491">INDEX($H491:$K491,0,MATCH(Z$451,$H$451:$K$451,0))*HLOOKUP(Z$450,$J$447:$R$448,2)</f>
        <v>0</v>
      </c>
      <c r="AA491" s="752" cm="1">
        <f t="array" ref="AA491">INDEX($H491:$K491,0,MATCH(AA$451,$H$451:$K$451,0))*HLOOKUP(AA$450,$J$447:$R$448,2)</f>
        <v>0</v>
      </c>
      <c r="AB491" s="752" cm="1">
        <f t="array" ref="AB491">INDEX($H491:$K491,0,MATCH(AB$451,$H$451:$K$451,0))*HLOOKUP(AB$450,$J$447:$R$448,2)</f>
        <v>0</v>
      </c>
      <c r="AC491" s="752" cm="1">
        <f t="array" ref="AC491">INDEX($H491:$K491,0,MATCH(AC$451,$H$451:$K$451,0))*HLOOKUP(AC$450,$J$447:$R$448,2)</f>
        <v>0</v>
      </c>
      <c r="AD491" s="752" cm="1">
        <f t="array" ref="AD491">INDEX($H491:$K491,0,MATCH(AD$451,$H$451:$K$451,0))*HLOOKUP(AD$450,$J$447:$R$448,2)</f>
        <v>0</v>
      </c>
      <c r="AE491" s="752" cm="1">
        <f t="array" ref="AE491">INDEX($H491:$K491,0,MATCH(AE$451,$H$451:$K$451,0))*HLOOKUP(AE$450,$J$447:$R$448,2)</f>
        <v>0</v>
      </c>
      <c r="AF491" s="752" cm="1">
        <f t="array" ref="AF491">INDEX($H491:$K491,0,MATCH(AF$451,$H$451:$K$451,0))*HLOOKUP(AF$450,$J$447:$R$448,2)</f>
        <v>0</v>
      </c>
      <c r="AG491" s="752" cm="1">
        <f t="array" ref="AG491">INDEX($H491:$K491,0,MATCH(AG$451,$H$451:$K$451,0))*HLOOKUP(AG$450,$J$447:$R$448,2)</f>
        <v>0</v>
      </c>
      <c r="AH491" s="752" cm="1">
        <f t="array" ref="AH491">INDEX($H491:$K491,0,MATCH(AH$451,$H$451:$K$451,0))*HLOOKUP(AH$450,$J$447:$R$448,2)</f>
        <v>0</v>
      </c>
      <c r="AI491" s="752" cm="1">
        <f t="array" ref="AI491">INDEX($H491:$K491,0,MATCH(AI$451,$H$451:$K$451,0))*HLOOKUP(AI$450,$J$447:$R$448,2)</f>
        <v>0</v>
      </c>
      <c r="AJ491" s="752" cm="1">
        <f t="array" ref="AJ491">INDEX($H491:$K491,0,MATCH(AJ$451,$H$451:$K$451,0))*HLOOKUP(AJ$450,$J$447:$R$448,2)</f>
        <v>0</v>
      </c>
      <c r="AK491" s="752" cm="1">
        <f t="array" ref="AK491">INDEX($H491:$K491,0,MATCH(AK$451,$H$451:$K$451,0))*HLOOKUP(AK$450,$J$447:$R$448,2)</f>
        <v>0</v>
      </c>
      <c r="AL491" s="752" cm="1">
        <f t="array" ref="AL491">INDEX($H491:$K491,0,MATCH(AL$451,$H$451:$K$451,0))*HLOOKUP(AL$450,$J$447:$R$448,2)</f>
        <v>0</v>
      </c>
      <c r="AM491" s="752" cm="1">
        <f t="array" ref="AM491">INDEX($H491:$K491,0,MATCH(AM$451,$H$451:$K$451,0))*HLOOKUP(AM$450,$J$447:$R$448,2)</f>
        <v>0</v>
      </c>
      <c r="AN491" s="752" cm="1">
        <f t="array" ref="AN491">INDEX($H491:$K491,0,MATCH(AN$451,$H$451:$K$451,0))*HLOOKUP(AN$450,$J$447:$R$448,2)</f>
        <v>0</v>
      </c>
      <c r="AO491" s="752" cm="1">
        <f t="array" ref="AO491">INDEX($H491:$K491,0,MATCH(AO$451,$H$451:$K$451,0))*HLOOKUP(AO$450,$J$447:$R$448,2)</f>
        <v>0</v>
      </c>
      <c r="AP491" s="752" cm="1">
        <f t="array" ref="AP491">INDEX($H491:$K491,0,MATCH(AP$451,$H$451:$K$451,0))*HLOOKUP(AP$450,$J$447:$R$448,2)</f>
        <v>0</v>
      </c>
      <c r="AQ491" s="752" cm="1">
        <f t="array" ref="AQ491">INDEX($H491:$K491,0,MATCH(AQ$451,$H$451:$K$451,0))*HLOOKUP(AQ$450,$J$447:$R$448,2)</f>
        <v>0</v>
      </c>
      <c r="AR491" s="752" cm="1">
        <f t="array" ref="AR491">INDEX($H491:$K491,0,MATCH(AR$451,$H$451:$K$451,0))*HLOOKUP(AR$450,$J$447:$R$448,2)</f>
        <v>0</v>
      </c>
      <c r="AS491" s="752" cm="1">
        <f t="array" ref="AS491">INDEX($H491:$K491,0,MATCH(AS$451,$H$451:$K$451,0))*HLOOKUP(AS$450,$J$447:$R$448,2)</f>
        <v>0</v>
      </c>
      <c r="AT491" s="752" cm="1">
        <f t="array" ref="AT491">INDEX($H491:$K491,0,MATCH(AT$451,$H$451:$K$451,0))*HLOOKUP(AT$450,$J$447:$R$448,2)</f>
        <v>0</v>
      </c>
      <c r="AU491" s="752"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2" cm="1">
        <f t="array" ref="L492">INDEX($H492:$K492,0,MATCH(L$451,$H$451:$K$451,0))*HLOOKUP(L$450,$J$447:$R$448,2)</f>
        <v>0</v>
      </c>
      <c r="M492" s="752" cm="1">
        <f t="array" ref="M492">INDEX($H492:$K492,0,MATCH(M$451,$H$451:$K$451,0))*HLOOKUP(M$450,$J$447:$R$448,2)</f>
        <v>0</v>
      </c>
      <c r="N492" s="752" cm="1">
        <f t="array" ref="N492">INDEX($H492:$K492,0,MATCH(N$451,$H$451:$K$451,0))*HLOOKUP(N$450,$J$447:$R$448,2)</f>
        <v>0</v>
      </c>
      <c r="O492" s="752" cm="1">
        <f t="array" ref="O492">INDEX($H492:$K492,0,MATCH(O$451,$H$451:$K$451,0))*HLOOKUP(O$450,$J$447:$R$448,2)</f>
        <v>0</v>
      </c>
      <c r="P492" s="752" cm="1">
        <f t="array" ref="P492">INDEX($H492:$K492,0,MATCH(P$451,$H$451:$K$451,0))*HLOOKUP(P$450,$J$447:$R$448,2)</f>
        <v>0</v>
      </c>
      <c r="Q492" s="752" cm="1">
        <f t="array" ref="Q492">INDEX($H492:$K492,0,MATCH(Q$451,$H$451:$K$451,0))*HLOOKUP(Q$450,$J$447:$R$448,2)</f>
        <v>0</v>
      </c>
      <c r="R492" s="752" cm="1">
        <f t="array" ref="R492">INDEX($H492:$K492,0,MATCH(R$451,$H$451:$K$451,0))*HLOOKUP(R$450,$J$447:$R$448,2)</f>
        <v>0</v>
      </c>
      <c r="S492" s="752" cm="1">
        <f t="array" ref="S492">INDEX($H492:$K492,0,MATCH(S$451,$H$451:$K$451,0))*HLOOKUP(S$450,$J$447:$R$448,2)</f>
        <v>0</v>
      </c>
      <c r="T492" s="752" cm="1">
        <f t="array" ref="T492">INDEX($H492:$K492,0,MATCH(T$451,$H$451:$K$451,0))*HLOOKUP(T$450,$J$447:$R$448,2)</f>
        <v>0</v>
      </c>
      <c r="U492" s="752" cm="1">
        <f t="array" ref="U492">INDEX($H492:$K492,0,MATCH(U$451,$H$451:$K$451,0))*HLOOKUP(U$450,$J$447:$R$448,2)</f>
        <v>0</v>
      </c>
      <c r="V492" s="752" cm="1">
        <f t="array" ref="V492">INDEX($H492:$K492,0,MATCH(V$451,$H$451:$K$451,0))*HLOOKUP(V$450,$J$447:$R$448,2)</f>
        <v>0</v>
      </c>
      <c r="W492" s="752" cm="1">
        <f t="array" ref="W492">INDEX($H492:$K492,0,MATCH(W$451,$H$451:$K$451,0))*HLOOKUP(W$450,$J$447:$R$448,2)</f>
        <v>0</v>
      </c>
      <c r="X492" s="752" cm="1">
        <f t="array" ref="X492">INDEX($H492:$K492,0,MATCH(X$451,$H$451:$K$451,0))*HLOOKUP(X$450,$J$447:$R$448,2)</f>
        <v>0</v>
      </c>
      <c r="Y492" s="752" cm="1">
        <f t="array" ref="Y492">INDEX($H492:$K492,0,MATCH(Y$451,$H$451:$K$451,0))*HLOOKUP(Y$450,$J$447:$R$448,2)</f>
        <v>0</v>
      </c>
      <c r="Z492" s="752" cm="1">
        <f t="array" ref="Z492">INDEX($H492:$K492,0,MATCH(Z$451,$H$451:$K$451,0))*HLOOKUP(Z$450,$J$447:$R$448,2)</f>
        <v>0</v>
      </c>
      <c r="AA492" s="752" cm="1">
        <f t="array" ref="AA492">INDEX($H492:$K492,0,MATCH(AA$451,$H$451:$K$451,0))*HLOOKUP(AA$450,$J$447:$R$448,2)</f>
        <v>0</v>
      </c>
      <c r="AB492" s="752" cm="1">
        <f t="array" ref="AB492">INDEX($H492:$K492,0,MATCH(AB$451,$H$451:$K$451,0))*HLOOKUP(AB$450,$J$447:$R$448,2)</f>
        <v>0</v>
      </c>
      <c r="AC492" s="752" cm="1">
        <f t="array" ref="AC492">INDEX($H492:$K492,0,MATCH(AC$451,$H$451:$K$451,0))*HLOOKUP(AC$450,$J$447:$R$448,2)</f>
        <v>0</v>
      </c>
      <c r="AD492" s="752" cm="1">
        <f t="array" ref="AD492">INDEX($H492:$K492,0,MATCH(AD$451,$H$451:$K$451,0))*HLOOKUP(AD$450,$J$447:$R$448,2)</f>
        <v>0</v>
      </c>
      <c r="AE492" s="752" cm="1">
        <f t="array" ref="AE492">INDEX($H492:$K492,0,MATCH(AE$451,$H$451:$K$451,0))*HLOOKUP(AE$450,$J$447:$R$448,2)</f>
        <v>0</v>
      </c>
      <c r="AF492" s="752" cm="1">
        <f t="array" ref="AF492">INDEX($H492:$K492,0,MATCH(AF$451,$H$451:$K$451,0))*HLOOKUP(AF$450,$J$447:$R$448,2)</f>
        <v>0</v>
      </c>
      <c r="AG492" s="752" cm="1">
        <f t="array" ref="AG492">INDEX($H492:$K492,0,MATCH(AG$451,$H$451:$K$451,0))*HLOOKUP(AG$450,$J$447:$R$448,2)</f>
        <v>0</v>
      </c>
      <c r="AH492" s="752" cm="1">
        <f t="array" ref="AH492">INDEX($H492:$K492,0,MATCH(AH$451,$H$451:$K$451,0))*HLOOKUP(AH$450,$J$447:$R$448,2)</f>
        <v>0</v>
      </c>
      <c r="AI492" s="752" cm="1">
        <f t="array" ref="AI492">INDEX($H492:$K492,0,MATCH(AI$451,$H$451:$K$451,0))*HLOOKUP(AI$450,$J$447:$R$448,2)</f>
        <v>0</v>
      </c>
      <c r="AJ492" s="752" cm="1">
        <f t="array" ref="AJ492">INDEX($H492:$K492,0,MATCH(AJ$451,$H$451:$K$451,0))*HLOOKUP(AJ$450,$J$447:$R$448,2)</f>
        <v>0</v>
      </c>
      <c r="AK492" s="752" cm="1">
        <f t="array" ref="AK492">INDEX($H492:$K492,0,MATCH(AK$451,$H$451:$K$451,0))*HLOOKUP(AK$450,$J$447:$R$448,2)</f>
        <v>0</v>
      </c>
      <c r="AL492" s="752" cm="1">
        <f t="array" ref="AL492">INDEX($H492:$K492,0,MATCH(AL$451,$H$451:$K$451,0))*HLOOKUP(AL$450,$J$447:$R$448,2)</f>
        <v>0</v>
      </c>
      <c r="AM492" s="752" cm="1">
        <f t="array" ref="AM492">INDEX($H492:$K492,0,MATCH(AM$451,$H$451:$K$451,0))*HLOOKUP(AM$450,$J$447:$R$448,2)</f>
        <v>0</v>
      </c>
      <c r="AN492" s="752" cm="1">
        <f t="array" ref="AN492">INDEX($H492:$K492,0,MATCH(AN$451,$H$451:$K$451,0))*HLOOKUP(AN$450,$J$447:$R$448,2)</f>
        <v>0</v>
      </c>
      <c r="AO492" s="752" cm="1">
        <f t="array" ref="AO492">INDEX($H492:$K492,0,MATCH(AO$451,$H$451:$K$451,0))*HLOOKUP(AO$450,$J$447:$R$448,2)</f>
        <v>0</v>
      </c>
      <c r="AP492" s="752" cm="1">
        <f t="array" ref="AP492">INDEX($H492:$K492,0,MATCH(AP$451,$H$451:$K$451,0))*HLOOKUP(AP$450,$J$447:$R$448,2)</f>
        <v>0</v>
      </c>
      <c r="AQ492" s="752" cm="1">
        <f t="array" ref="AQ492">INDEX($H492:$K492,0,MATCH(AQ$451,$H$451:$K$451,0))*HLOOKUP(AQ$450,$J$447:$R$448,2)</f>
        <v>0</v>
      </c>
      <c r="AR492" s="752" cm="1">
        <f t="array" ref="AR492">INDEX($H492:$K492,0,MATCH(AR$451,$H$451:$K$451,0))*HLOOKUP(AR$450,$J$447:$R$448,2)</f>
        <v>0</v>
      </c>
      <c r="AS492" s="752" cm="1">
        <f t="array" ref="AS492">INDEX($H492:$K492,0,MATCH(AS$451,$H$451:$K$451,0))*HLOOKUP(AS$450,$J$447:$R$448,2)</f>
        <v>0</v>
      </c>
      <c r="AT492" s="752" cm="1">
        <f t="array" ref="AT492">INDEX($H492:$K492,0,MATCH(AT$451,$H$451:$K$451,0))*HLOOKUP(AT$450,$J$447:$R$448,2)</f>
        <v>0</v>
      </c>
      <c r="AU492" s="752"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2" cm="1">
        <f t="array" ref="L493">INDEX($H493:$K493,0,MATCH(L$451,$H$451:$K$451,0))*HLOOKUP(L$450,$J$447:$R$448,2)</f>
        <v>0</v>
      </c>
      <c r="M493" s="752" cm="1">
        <f t="array" ref="M493">INDEX($H493:$K493,0,MATCH(M$451,$H$451:$K$451,0))*HLOOKUP(M$450,$J$447:$R$448,2)</f>
        <v>0</v>
      </c>
      <c r="N493" s="752" cm="1">
        <f t="array" ref="N493">INDEX($H493:$K493,0,MATCH(N$451,$H$451:$K$451,0))*HLOOKUP(N$450,$J$447:$R$448,2)</f>
        <v>0</v>
      </c>
      <c r="O493" s="752" cm="1">
        <f t="array" ref="O493">INDEX($H493:$K493,0,MATCH(O$451,$H$451:$K$451,0))*HLOOKUP(O$450,$J$447:$R$448,2)</f>
        <v>0</v>
      </c>
      <c r="P493" s="752" cm="1">
        <f t="array" ref="P493">INDEX($H493:$K493,0,MATCH(P$451,$H$451:$K$451,0))*HLOOKUP(P$450,$J$447:$R$448,2)</f>
        <v>0</v>
      </c>
      <c r="Q493" s="752" cm="1">
        <f t="array" ref="Q493">INDEX($H493:$K493,0,MATCH(Q$451,$H$451:$K$451,0))*HLOOKUP(Q$450,$J$447:$R$448,2)</f>
        <v>0</v>
      </c>
      <c r="R493" s="752" cm="1">
        <f t="array" ref="R493">INDEX($H493:$K493,0,MATCH(R$451,$H$451:$K$451,0))*HLOOKUP(R$450,$J$447:$R$448,2)</f>
        <v>0</v>
      </c>
      <c r="S493" s="752" cm="1">
        <f t="array" ref="S493">INDEX($H493:$K493,0,MATCH(S$451,$H$451:$K$451,0))*HLOOKUP(S$450,$J$447:$R$448,2)</f>
        <v>0</v>
      </c>
      <c r="T493" s="752" cm="1">
        <f t="array" ref="T493">INDEX($H493:$K493,0,MATCH(T$451,$H$451:$K$451,0))*HLOOKUP(T$450,$J$447:$R$448,2)</f>
        <v>0</v>
      </c>
      <c r="U493" s="752" cm="1">
        <f t="array" ref="U493">INDEX($H493:$K493,0,MATCH(U$451,$H$451:$K$451,0))*HLOOKUP(U$450,$J$447:$R$448,2)</f>
        <v>0</v>
      </c>
      <c r="V493" s="752" cm="1">
        <f t="array" ref="V493">INDEX($H493:$K493,0,MATCH(V$451,$H$451:$K$451,0))*HLOOKUP(V$450,$J$447:$R$448,2)</f>
        <v>0</v>
      </c>
      <c r="W493" s="752" cm="1">
        <f t="array" ref="W493">INDEX($H493:$K493,0,MATCH(W$451,$H$451:$K$451,0))*HLOOKUP(W$450,$J$447:$R$448,2)</f>
        <v>0</v>
      </c>
      <c r="X493" s="752" cm="1">
        <f t="array" ref="X493">INDEX($H493:$K493,0,MATCH(X$451,$H$451:$K$451,0))*HLOOKUP(X$450,$J$447:$R$448,2)</f>
        <v>0</v>
      </c>
      <c r="Y493" s="752" cm="1">
        <f t="array" ref="Y493">INDEX($H493:$K493,0,MATCH(Y$451,$H$451:$K$451,0))*HLOOKUP(Y$450,$J$447:$R$448,2)</f>
        <v>0</v>
      </c>
      <c r="Z493" s="752" cm="1">
        <f t="array" ref="Z493">INDEX($H493:$K493,0,MATCH(Z$451,$H$451:$K$451,0))*HLOOKUP(Z$450,$J$447:$R$448,2)</f>
        <v>0</v>
      </c>
      <c r="AA493" s="752" cm="1">
        <f t="array" ref="AA493">INDEX($H493:$K493,0,MATCH(AA$451,$H$451:$K$451,0))*HLOOKUP(AA$450,$J$447:$R$448,2)</f>
        <v>0</v>
      </c>
      <c r="AB493" s="752" cm="1">
        <f t="array" ref="AB493">INDEX($H493:$K493,0,MATCH(AB$451,$H$451:$K$451,0))*HLOOKUP(AB$450,$J$447:$R$448,2)</f>
        <v>0</v>
      </c>
      <c r="AC493" s="752" cm="1">
        <f t="array" ref="AC493">INDEX($H493:$K493,0,MATCH(AC$451,$H$451:$K$451,0))*HLOOKUP(AC$450,$J$447:$R$448,2)</f>
        <v>0</v>
      </c>
      <c r="AD493" s="752" cm="1">
        <f t="array" ref="AD493">INDEX($H493:$K493,0,MATCH(AD$451,$H$451:$K$451,0))*HLOOKUP(AD$450,$J$447:$R$448,2)</f>
        <v>0</v>
      </c>
      <c r="AE493" s="752" cm="1">
        <f t="array" ref="AE493">INDEX($H493:$K493,0,MATCH(AE$451,$H$451:$K$451,0))*HLOOKUP(AE$450,$J$447:$R$448,2)</f>
        <v>0</v>
      </c>
      <c r="AF493" s="752" cm="1">
        <f t="array" ref="AF493">INDEX($H493:$K493,0,MATCH(AF$451,$H$451:$K$451,0))*HLOOKUP(AF$450,$J$447:$R$448,2)</f>
        <v>0</v>
      </c>
      <c r="AG493" s="752" cm="1">
        <f t="array" ref="AG493">INDEX($H493:$K493,0,MATCH(AG$451,$H$451:$K$451,0))*HLOOKUP(AG$450,$J$447:$R$448,2)</f>
        <v>0</v>
      </c>
      <c r="AH493" s="752" cm="1">
        <f t="array" ref="AH493">INDEX($H493:$K493,0,MATCH(AH$451,$H$451:$K$451,0))*HLOOKUP(AH$450,$J$447:$R$448,2)</f>
        <v>0</v>
      </c>
      <c r="AI493" s="752" cm="1">
        <f t="array" ref="AI493">INDEX($H493:$K493,0,MATCH(AI$451,$H$451:$K$451,0))*HLOOKUP(AI$450,$J$447:$R$448,2)</f>
        <v>0</v>
      </c>
      <c r="AJ493" s="752" cm="1">
        <f t="array" ref="AJ493">INDEX($H493:$K493,0,MATCH(AJ$451,$H$451:$K$451,0))*HLOOKUP(AJ$450,$J$447:$R$448,2)</f>
        <v>0</v>
      </c>
      <c r="AK493" s="752" cm="1">
        <f t="array" ref="AK493">INDEX($H493:$K493,0,MATCH(AK$451,$H$451:$K$451,0))*HLOOKUP(AK$450,$J$447:$R$448,2)</f>
        <v>0</v>
      </c>
      <c r="AL493" s="752" cm="1">
        <f t="array" ref="AL493">INDEX($H493:$K493,0,MATCH(AL$451,$H$451:$K$451,0))*HLOOKUP(AL$450,$J$447:$R$448,2)</f>
        <v>0</v>
      </c>
      <c r="AM493" s="752" cm="1">
        <f t="array" ref="AM493">INDEX($H493:$K493,0,MATCH(AM$451,$H$451:$K$451,0))*HLOOKUP(AM$450,$J$447:$R$448,2)</f>
        <v>0</v>
      </c>
      <c r="AN493" s="752" cm="1">
        <f t="array" ref="AN493">INDEX($H493:$K493,0,MATCH(AN$451,$H$451:$K$451,0))*HLOOKUP(AN$450,$J$447:$R$448,2)</f>
        <v>0</v>
      </c>
      <c r="AO493" s="752" cm="1">
        <f t="array" ref="AO493">INDEX($H493:$K493,0,MATCH(AO$451,$H$451:$K$451,0))*HLOOKUP(AO$450,$J$447:$R$448,2)</f>
        <v>0</v>
      </c>
      <c r="AP493" s="752" cm="1">
        <f t="array" ref="AP493">INDEX($H493:$K493,0,MATCH(AP$451,$H$451:$K$451,0))*HLOOKUP(AP$450,$J$447:$R$448,2)</f>
        <v>0</v>
      </c>
      <c r="AQ493" s="752" cm="1">
        <f t="array" ref="AQ493">INDEX($H493:$K493,0,MATCH(AQ$451,$H$451:$K$451,0))*HLOOKUP(AQ$450,$J$447:$R$448,2)</f>
        <v>0</v>
      </c>
      <c r="AR493" s="752" cm="1">
        <f t="array" ref="AR493">INDEX($H493:$K493,0,MATCH(AR$451,$H$451:$K$451,0))*HLOOKUP(AR$450,$J$447:$R$448,2)</f>
        <v>0</v>
      </c>
      <c r="AS493" s="752" cm="1">
        <f t="array" ref="AS493">INDEX($H493:$K493,0,MATCH(AS$451,$H$451:$K$451,0))*HLOOKUP(AS$450,$J$447:$R$448,2)</f>
        <v>0</v>
      </c>
      <c r="AT493" s="752" cm="1">
        <f t="array" ref="AT493">INDEX($H493:$K493,0,MATCH(AT$451,$H$451:$K$451,0))*HLOOKUP(AT$450,$J$447:$R$448,2)</f>
        <v>0</v>
      </c>
      <c r="AU493" s="752"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2" cm="1">
        <f t="array" ref="L494">INDEX($H494:$K494,0,MATCH(L$451,$H$451:$K$451,0))*HLOOKUP(L$450,$J$447:$R$448,2)</f>
        <v>0</v>
      </c>
      <c r="M494" s="752" cm="1">
        <f t="array" ref="M494">INDEX($H494:$K494,0,MATCH(M$451,$H$451:$K$451,0))*HLOOKUP(M$450,$J$447:$R$448,2)</f>
        <v>0</v>
      </c>
      <c r="N494" s="752" cm="1">
        <f t="array" ref="N494">INDEX($H494:$K494,0,MATCH(N$451,$H$451:$K$451,0))*HLOOKUP(N$450,$J$447:$R$448,2)</f>
        <v>0</v>
      </c>
      <c r="O494" s="752" cm="1">
        <f t="array" ref="O494">INDEX($H494:$K494,0,MATCH(O$451,$H$451:$K$451,0))*HLOOKUP(O$450,$J$447:$R$448,2)</f>
        <v>0</v>
      </c>
      <c r="P494" s="752" cm="1">
        <f t="array" ref="P494">INDEX($H494:$K494,0,MATCH(P$451,$H$451:$K$451,0))*HLOOKUP(P$450,$J$447:$R$448,2)</f>
        <v>0</v>
      </c>
      <c r="Q494" s="752" cm="1">
        <f t="array" ref="Q494">INDEX($H494:$K494,0,MATCH(Q$451,$H$451:$K$451,0))*HLOOKUP(Q$450,$J$447:$R$448,2)</f>
        <v>0</v>
      </c>
      <c r="R494" s="752" cm="1">
        <f t="array" ref="R494">INDEX($H494:$K494,0,MATCH(R$451,$H$451:$K$451,0))*HLOOKUP(R$450,$J$447:$R$448,2)</f>
        <v>0</v>
      </c>
      <c r="S494" s="752" cm="1">
        <f t="array" ref="S494">INDEX($H494:$K494,0,MATCH(S$451,$H$451:$K$451,0))*HLOOKUP(S$450,$J$447:$R$448,2)</f>
        <v>0</v>
      </c>
      <c r="T494" s="752" cm="1">
        <f t="array" ref="T494">INDEX($H494:$K494,0,MATCH(T$451,$H$451:$K$451,0))*HLOOKUP(T$450,$J$447:$R$448,2)</f>
        <v>0</v>
      </c>
      <c r="U494" s="752" cm="1">
        <f t="array" ref="U494">INDEX($H494:$K494,0,MATCH(U$451,$H$451:$K$451,0))*HLOOKUP(U$450,$J$447:$R$448,2)</f>
        <v>0</v>
      </c>
      <c r="V494" s="752" cm="1">
        <f t="array" ref="V494">INDEX($H494:$K494,0,MATCH(V$451,$H$451:$K$451,0))*HLOOKUP(V$450,$J$447:$R$448,2)</f>
        <v>0</v>
      </c>
      <c r="W494" s="752" cm="1">
        <f t="array" ref="W494">INDEX($H494:$K494,0,MATCH(W$451,$H$451:$K$451,0))*HLOOKUP(W$450,$J$447:$R$448,2)</f>
        <v>0</v>
      </c>
      <c r="X494" s="752" cm="1">
        <f t="array" ref="X494">INDEX($H494:$K494,0,MATCH(X$451,$H$451:$K$451,0))*HLOOKUP(X$450,$J$447:$R$448,2)</f>
        <v>0</v>
      </c>
      <c r="Y494" s="752" cm="1">
        <f t="array" ref="Y494">INDEX($H494:$K494,0,MATCH(Y$451,$H$451:$K$451,0))*HLOOKUP(Y$450,$J$447:$R$448,2)</f>
        <v>0</v>
      </c>
      <c r="Z494" s="752" cm="1">
        <f t="array" ref="Z494">INDEX($H494:$K494,0,MATCH(Z$451,$H$451:$K$451,0))*HLOOKUP(Z$450,$J$447:$R$448,2)</f>
        <v>0</v>
      </c>
      <c r="AA494" s="752" cm="1">
        <f t="array" ref="AA494">INDEX($H494:$K494,0,MATCH(AA$451,$H$451:$K$451,0))*HLOOKUP(AA$450,$J$447:$R$448,2)</f>
        <v>0</v>
      </c>
      <c r="AB494" s="752" cm="1">
        <f t="array" ref="AB494">INDEX($H494:$K494,0,MATCH(AB$451,$H$451:$K$451,0))*HLOOKUP(AB$450,$J$447:$R$448,2)</f>
        <v>0</v>
      </c>
      <c r="AC494" s="752" cm="1">
        <f t="array" ref="AC494">INDEX($H494:$K494,0,MATCH(AC$451,$H$451:$K$451,0))*HLOOKUP(AC$450,$J$447:$R$448,2)</f>
        <v>0</v>
      </c>
      <c r="AD494" s="752" cm="1">
        <f t="array" ref="AD494">INDEX($H494:$K494,0,MATCH(AD$451,$H$451:$K$451,0))*HLOOKUP(AD$450,$J$447:$R$448,2)</f>
        <v>0</v>
      </c>
      <c r="AE494" s="752" cm="1">
        <f t="array" ref="AE494">INDEX($H494:$K494,0,MATCH(AE$451,$H$451:$K$451,0))*HLOOKUP(AE$450,$J$447:$R$448,2)</f>
        <v>0</v>
      </c>
      <c r="AF494" s="752" cm="1">
        <f t="array" ref="AF494">INDEX($H494:$K494,0,MATCH(AF$451,$H$451:$K$451,0))*HLOOKUP(AF$450,$J$447:$R$448,2)</f>
        <v>0</v>
      </c>
      <c r="AG494" s="752" cm="1">
        <f t="array" ref="AG494">INDEX($H494:$K494,0,MATCH(AG$451,$H$451:$K$451,0))*HLOOKUP(AG$450,$J$447:$R$448,2)</f>
        <v>0</v>
      </c>
      <c r="AH494" s="752" cm="1">
        <f t="array" ref="AH494">INDEX($H494:$K494,0,MATCH(AH$451,$H$451:$K$451,0))*HLOOKUP(AH$450,$J$447:$R$448,2)</f>
        <v>0</v>
      </c>
      <c r="AI494" s="752" cm="1">
        <f t="array" ref="AI494">INDEX($H494:$K494,0,MATCH(AI$451,$H$451:$K$451,0))*HLOOKUP(AI$450,$J$447:$R$448,2)</f>
        <v>0</v>
      </c>
      <c r="AJ494" s="752" cm="1">
        <f t="array" ref="AJ494">INDEX($H494:$K494,0,MATCH(AJ$451,$H$451:$K$451,0))*HLOOKUP(AJ$450,$J$447:$R$448,2)</f>
        <v>0</v>
      </c>
      <c r="AK494" s="752" cm="1">
        <f t="array" ref="AK494">INDEX($H494:$K494,0,MATCH(AK$451,$H$451:$K$451,0))*HLOOKUP(AK$450,$J$447:$R$448,2)</f>
        <v>0</v>
      </c>
      <c r="AL494" s="752" cm="1">
        <f t="array" ref="AL494">INDEX($H494:$K494,0,MATCH(AL$451,$H$451:$K$451,0))*HLOOKUP(AL$450,$J$447:$R$448,2)</f>
        <v>0</v>
      </c>
      <c r="AM494" s="752" cm="1">
        <f t="array" ref="AM494">INDEX($H494:$K494,0,MATCH(AM$451,$H$451:$K$451,0))*HLOOKUP(AM$450,$J$447:$R$448,2)</f>
        <v>0</v>
      </c>
      <c r="AN494" s="752" cm="1">
        <f t="array" ref="AN494">INDEX($H494:$K494,0,MATCH(AN$451,$H$451:$K$451,0))*HLOOKUP(AN$450,$J$447:$R$448,2)</f>
        <v>0</v>
      </c>
      <c r="AO494" s="752" cm="1">
        <f t="array" ref="AO494">INDEX($H494:$K494,0,MATCH(AO$451,$H$451:$K$451,0))*HLOOKUP(AO$450,$J$447:$R$448,2)</f>
        <v>0</v>
      </c>
      <c r="AP494" s="752" cm="1">
        <f t="array" ref="AP494">INDEX($H494:$K494,0,MATCH(AP$451,$H$451:$K$451,0))*HLOOKUP(AP$450,$J$447:$R$448,2)</f>
        <v>0</v>
      </c>
      <c r="AQ494" s="752" cm="1">
        <f t="array" ref="AQ494">INDEX($H494:$K494,0,MATCH(AQ$451,$H$451:$K$451,0))*HLOOKUP(AQ$450,$J$447:$R$448,2)</f>
        <v>0</v>
      </c>
      <c r="AR494" s="752" cm="1">
        <f t="array" ref="AR494">INDEX($H494:$K494,0,MATCH(AR$451,$H$451:$K$451,0))*HLOOKUP(AR$450,$J$447:$R$448,2)</f>
        <v>0</v>
      </c>
      <c r="AS494" s="752" cm="1">
        <f t="array" ref="AS494">INDEX($H494:$K494,0,MATCH(AS$451,$H$451:$K$451,0))*HLOOKUP(AS$450,$J$447:$R$448,2)</f>
        <v>0</v>
      </c>
      <c r="AT494" s="752" cm="1">
        <f t="array" ref="AT494">INDEX($H494:$K494,0,MATCH(AT$451,$H$451:$K$451,0))*HLOOKUP(AT$450,$J$447:$R$448,2)</f>
        <v>0</v>
      </c>
      <c r="AU494" s="752"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2" cm="1">
        <f t="array" ref="L495">INDEX($H495:$K495,0,MATCH(L$451,$H$451:$K$451,0))*HLOOKUP(L$450,$J$447:$R$448,2)</f>
        <v>0</v>
      </c>
      <c r="M495" s="752" cm="1">
        <f t="array" ref="M495">INDEX($H495:$K495,0,MATCH(M$451,$H$451:$K$451,0))*HLOOKUP(M$450,$J$447:$R$448,2)</f>
        <v>0</v>
      </c>
      <c r="N495" s="752" cm="1">
        <f t="array" ref="N495">INDEX($H495:$K495,0,MATCH(N$451,$H$451:$K$451,0))*HLOOKUP(N$450,$J$447:$R$448,2)</f>
        <v>0</v>
      </c>
      <c r="O495" s="752" cm="1">
        <f t="array" ref="O495">INDEX($H495:$K495,0,MATCH(O$451,$H$451:$K$451,0))*HLOOKUP(O$450,$J$447:$R$448,2)</f>
        <v>0</v>
      </c>
      <c r="P495" s="752" cm="1">
        <f t="array" ref="P495">INDEX($H495:$K495,0,MATCH(P$451,$H$451:$K$451,0))*HLOOKUP(P$450,$J$447:$R$448,2)</f>
        <v>0</v>
      </c>
      <c r="Q495" s="752" cm="1">
        <f t="array" ref="Q495">INDEX($H495:$K495,0,MATCH(Q$451,$H$451:$K$451,0))*HLOOKUP(Q$450,$J$447:$R$448,2)</f>
        <v>0</v>
      </c>
      <c r="R495" s="752" cm="1">
        <f t="array" ref="R495">INDEX($H495:$K495,0,MATCH(R$451,$H$451:$K$451,0))*HLOOKUP(R$450,$J$447:$R$448,2)</f>
        <v>0</v>
      </c>
      <c r="S495" s="752" cm="1">
        <f t="array" ref="S495">INDEX($H495:$K495,0,MATCH(S$451,$H$451:$K$451,0))*HLOOKUP(S$450,$J$447:$R$448,2)</f>
        <v>0</v>
      </c>
      <c r="T495" s="752" cm="1">
        <f t="array" ref="T495">INDEX($H495:$K495,0,MATCH(T$451,$H$451:$K$451,0))*HLOOKUP(T$450,$J$447:$R$448,2)</f>
        <v>0</v>
      </c>
      <c r="U495" s="752" cm="1">
        <f t="array" ref="U495">INDEX($H495:$K495,0,MATCH(U$451,$H$451:$K$451,0))*HLOOKUP(U$450,$J$447:$R$448,2)</f>
        <v>0</v>
      </c>
      <c r="V495" s="752" cm="1">
        <f t="array" ref="V495">INDEX($H495:$K495,0,MATCH(V$451,$H$451:$K$451,0))*HLOOKUP(V$450,$J$447:$R$448,2)</f>
        <v>0</v>
      </c>
      <c r="W495" s="752" cm="1">
        <f t="array" ref="W495">INDEX($H495:$K495,0,MATCH(W$451,$H$451:$K$451,0))*HLOOKUP(W$450,$J$447:$R$448,2)</f>
        <v>0</v>
      </c>
      <c r="X495" s="752" cm="1">
        <f t="array" ref="X495">INDEX($H495:$K495,0,MATCH(X$451,$H$451:$K$451,0))*HLOOKUP(X$450,$J$447:$R$448,2)</f>
        <v>0</v>
      </c>
      <c r="Y495" s="752" cm="1">
        <f t="array" ref="Y495">INDEX($H495:$K495,0,MATCH(Y$451,$H$451:$K$451,0))*HLOOKUP(Y$450,$J$447:$R$448,2)</f>
        <v>0</v>
      </c>
      <c r="Z495" s="752" cm="1">
        <f t="array" ref="Z495">INDEX($H495:$K495,0,MATCH(Z$451,$H$451:$K$451,0))*HLOOKUP(Z$450,$J$447:$R$448,2)</f>
        <v>0</v>
      </c>
      <c r="AA495" s="752" cm="1">
        <f t="array" ref="AA495">INDEX($H495:$K495,0,MATCH(AA$451,$H$451:$K$451,0))*HLOOKUP(AA$450,$J$447:$R$448,2)</f>
        <v>0</v>
      </c>
      <c r="AB495" s="752" cm="1">
        <f t="array" ref="AB495">INDEX($H495:$K495,0,MATCH(AB$451,$H$451:$K$451,0))*HLOOKUP(AB$450,$J$447:$R$448,2)</f>
        <v>0</v>
      </c>
      <c r="AC495" s="752" cm="1">
        <f t="array" ref="AC495">INDEX($H495:$K495,0,MATCH(AC$451,$H$451:$K$451,0))*HLOOKUP(AC$450,$J$447:$R$448,2)</f>
        <v>0</v>
      </c>
      <c r="AD495" s="752" cm="1">
        <f t="array" ref="AD495">INDEX($H495:$K495,0,MATCH(AD$451,$H$451:$K$451,0))*HLOOKUP(AD$450,$J$447:$R$448,2)</f>
        <v>0</v>
      </c>
      <c r="AE495" s="752" cm="1">
        <f t="array" ref="AE495">INDEX($H495:$K495,0,MATCH(AE$451,$H$451:$K$451,0))*HLOOKUP(AE$450,$J$447:$R$448,2)</f>
        <v>0</v>
      </c>
      <c r="AF495" s="752" cm="1">
        <f t="array" ref="AF495">INDEX($H495:$K495,0,MATCH(AF$451,$H$451:$K$451,0))*HLOOKUP(AF$450,$J$447:$R$448,2)</f>
        <v>0</v>
      </c>
      <c r="AG495" s="752" cm="1">
        <f t="array" ref="AG495">INDEX($H495:$K495,0,MATCH(AG$451,$H$451:$K$451,0))*HLOOKUP(AG$450,$J$447:$R$448,2)</f>
        <v>0</v>
      </c>
      <c r="AH495" s="752" cm="1">
        <f t="array" ref="AH495">INDEX($H495:$K495,0,MATCH(AH$451,$H$451:$K$451,0))*HLOOKUP(AH$450,$J$447:$R$448,2)</f>
        <v>0</v>
      </c>
      <c r="AI495" s="752" cm="1">
        <f t="array" ref="AI495">INDEX($H495:$K495,0,MATCH(AI$451,$H$451:$K$451,0))*HLOOKUP(AI$450,$J$447:$R$448,2)</f>
        <v>0</v>
      </c>
      <c r="AJ495" s="752" cm="1">
        <f t="array" ref="AJ495">INDEX($H495:$K495,0,MATCH(AJ$451,$H$451:$K$451,0))*HLOOKUP(AJ$450,$J$447:$R$448,2)</f>
        <v>0</v>
      </c>
      <c r="AK495" s="752" cm="1">
        <f t="array" ref="AK495">INDEX($H495:$K495,0,MATCH(AK$451,$H$451:$K$451,0))*HLOOKUP(AK$450,$J$447:$R$448,2)</f>
        <v>0</v>
      </c>
      <c r="AL495" s="752" cm="1">
        <f t="array" ref="AL495">INDEX($H495:$K495,0,MATCH(AL$451,$H$451:$K$451,0))*HLOOKUP(AL$450,$J$447:$R$448,2)</f>
        <v>0</v>
      </c>
      <c r="AM495" s="752" cm="1">
        <f t="array" ref="AM495">INDEX($H495:$K495,0,MATCH(AM$451,$H$451:$K$451,0))*HLOOKUP(AM$450,$J$447:$R$448,2)</f>
        <v>0</v>
      </c>
      <c r="AN495" s="752" cm="1">
        <f t="array" ref="AN495">INDEX($H495:$K495,0,MATCH(AN$451,$H$451:$K$451,0))*HLOOKUP(AN$450,$J$447:$R$448,2)</f>
        <v>0</v>
      </c>
      <c r="AO495" s="752" cm="1">
        <f t="array" ref="AO495">INDEX($H495:$K495,0,MATCH(AO$451,$H$451:$K$451,0))*HLOOKUP(AO$450,$J$447:$R$448,2)</f>
        <v>0</v>
      </c>
      <c r="AP495" s="752" cm="1">
        <f t="array" ref="AP495">INDEX($H495:$K495,0,MATCH(AP$451,$H$451:$K$451,0))*HLOOKUP(AP$450,$J$447:$R$448,2)</f>
        <v>0</v>
      </c>
      <c r="AQ495" s="752" cm="1">
        <f t="array" ref="AQ495">INDEX($H495:$K495,0,MATCH(AQ$451,$H$451:$K$451,0))*HLOOKUP(AQ$450,$J$447:$R$448,2)</f>
        <v>0</v>
      </c>
      <c r="AR495" s="752" cm="1">
        <f t="array" ref="AR495">INDEX($H495:$K495,0,MATCH(AR$451,$H$451:$K$451,0))*HLOOKUP(AR$450,$J$447:$R$448,2)</f>
        <v>0</v>
      </c>
      <c r="AS495" s="752" cm="1">
        <f t="array" ref="AS495">INDEX($H495:$K495,0,MATCH(AS$451,$H$451:$K$451,0))*HLOOKUP(AS$450,$J$447:$R$448,2)</f>
        <v>0</v>
      </c>
      <c r="AT495" s="752" cm="1">
        <f t="array" ref="AT495">INDEX($H495:$K495,0,MATCH(AT$451,$H$451:$K$451,0))*HLOOKUP(AT$450,$J$447:$R$448,2)</f>
        <v>0</v>
      </c>
      <c r="AU495" s="752"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2" cm="1">
        <f t="array" ref="L496">INDEX($H496:$K496,0,MATCH(L$451,$H$451:$K$451,0))*HLOOKUP(L$450,$J$447:$R$448,2)</f>
        <v>0</v>
      </c>
      <c r="M496" s="752" cm="1">
        <f t="array" ref="M496">INDEX($H496:$K496,0,MATCH(M$451,$H$451:$K$451,0))*HLOOKUP(M$450,$J$447:$R$448,2)</f>
        <v>0</v>
      </c>
      <c r="N496" s="752" cm="1">
        <f t="array" ref="N496">INDEX($H496:$K496,0,MATCH(N$451,$H$451:$K$451,0))*HLOOKUP(N$450,$J$447:$R$448,2)</f>
        <v>0</v>
      </c>
      <c r="O496" s="752" cm="1">
        <f t="array" ref="O496">INDEX($H496:$K496,0,MATCH(O$451,$H$451:$K$451,0))*HLOOKUP(O$450,$J$447:$R$448,2)</f>
        <v>0</v>
      </c>
      <c r="P496" s="752" cm="1">
        <f t="array" ref="P496">INDEX($H496:$K496,0,MATCH(P$451,$H$451:$K$451,0))*HLOOKUP(P$450,$J$447:$R$448,2)</f>
        <v>0</v>
      </c>
      <c r="Q496" s="752" cm="1">
        <f t="array" ref="Q496">INDEX($H496:$K496,0,MATCH(Q$451,$H$451:$K$451,0))*HLOOKUP(Q$450,$J$447:$R$448,2)</f>
        <v>0</v>
      </c>
      <c r="R496" s="752" cm="1">
        <f t="array" ref="R496">INDEX($H496:$K496,0,MATCH(R$451,$H$451:$K$451,0))*HLOOKUP(R$450,$J$447:$R$448,2)</f>
        <v>0</v>
      </c>
      <c r="S496" s="752" cm="1">
        <f t="array" ref="S496">INDEX($H496:$K496,0,MATCH(S$451,$H$451:$K$451,0))*HLOOKUP(S$450,$J$447:$R$448,2)</f>
        <v>0</v>
      </c>
      <c r="T496" s="752" cm="1">
        <f t="array" ref="T496">INDEX($H496:$K496,0,MATCH(T$451,$H$451:$K$451,0))*HLOOKUP(T$450,$J$447:$R$448,2)</f>
        <v>0</v>
      </c>
      <c r="U496" s="752" cm="1">
        <f t="array" ref="U496">INDEX($H496:$K496,0,MATCH(U$451,$H$451:$K$451,0))*HLOOKUP(U$450,$J$447:$R$448,2)</f>
        <v>0</v>
      </c>
      <c r="V496" s="752" cm="1">
        <f t="array" ref="V496">INDEX($H496:$K496,0,MATCH(V$451,$H$451:$K$451,0))*HLOOKUP(V$450,$J$447:$R$448,2)</f>
        <v>0</v>
      </c>
      <c r="W496" s="752" cm="1">
        <f t="array" ref="W496">INDEX($H496:$K496,0,MATCH(W$451,$H$451:$K$451,0))*HLOOKUP(W$450,$J$447:$R$448,2)</f>
        <v>0</v>
      </c>
      <c r="X496" s="752" cm="1">
        <f t="array" ref="X496">INDEX($H496:$K496,0,MATCH(X$451,$H$451:$K$451,0))*HLOOKUP(X$450,$J$447:$R$448,2)</f>
        <v>0</v>
      </c>
      <c r="Y496" s="752" cm="1">
        <f t="array" ref="Y496">INDEX($H496:$K496,0,MATCH(Y$451,$H$451:$K$451,0))*HLOOKUP(Y$450,$J$447:$R$448,2)</f>
        <v>0</v>
      </c>
      <c r="Z496" s="752" cm="1">
        <f t="array" ref="Z496">INDEX($H496:$K496,0,MATCH(Z$451,$H$451:$K$451,0))*HLOOKUP(Z$450,$J$447:$R$448,2)</f>
        <v>0</v>
      </c>
      <c r="AA496" s="752" cm="1">
        <f t="array" ref="AA496">INDEX($H496:$K496,0,MATCH(AA$451,$H$451:$K$451,0))*HLOOKUP(AA$450,$J$447:$R$448,2)</f>
        <v>0</v>
      </c>
      <c r="AB496" s="752" cm="1">
        <f t="array" ref="AB496">INDEX($H496:$K496,0,MATCH(AB$451,$H$451:$K$451,0))*HLOOKUP(AB$450,$J$447:$R$448,2)</f>
        <v>0</v>
      </c>
      <c r="AC496" s="752" cm="1">
        <f t="array" ref="AC496">INDEX($H496:$K496,0,MATCH(AC$451,$H$451:$K$451,0))*HLOOKUP(AC$450,$J$447:$R$448,2)</f>
        <v>0</v>
      </c>
      <c r="AD496" s="752" cm="1">
        <f t="array" ref="AD496">INDEX($H496:$K496,0,MATCH(AD$451,$H$451:$K$451,0))*HLOOKUP(AD$450,$J$447:$R$448,2)</f>
        <v>0</v>
      </c>
      <c r="AE496" s="752" cm="1">
        <f t="array" ref="AE496">INDEX($H496:$K496,0,MATCH(AE$451,$H$451:$K$451,0))*HLOOKUP(AE$450,$J$447:$R$448,2)</f>
        <v>0</v>
      </c>
      <c r="AF496" s="752" cm="1">
        <f t="array" ref="AF496">INDEX($H496:$K496,0,MATCH(AF$451,$H$451:$K$451,0))*HLOOKUP(AF$450,$J$447:$R$448,2)</f>
        <v>0</v>
      </c>
      <c r="AG496" s="752" cm="1">
        <f t="array" ref="AG496">INDEX($H496:$K496,0,MATCH(AG$451,$H$451:$K$451,0))*HLOOKUP(AG$450,$J$447:$R$448,2)</f>
        <v>0</v>
      </c>
      <c r="AH496" s="752" cm="1">
        <f t="array" ref="AH496">INDEX($H496:$K496,0,MATCH(AH$451,$H$451:$K$451,0))*HLOOKUP(AH$450,$J$447:$R$448,2)</f>
        <v>0</v>
      </c>
      <c r="AI496" s="752" cm="1">
        <f t="array" ref="AI496">INDEX($H496:$K496,0,MATCH(AI$451,$H$451:$K$451,0))*HLOOKUP(AI$450,$J$447:$R$448,2)</f>
        <v>0</v>
      </c>
      <c r="AJ496" s="752" cm="1">
        <f t="array" ref="AJ496">INDEX($H496:$K496,0,MATCH(AJ$451,$H$451:$K$451,0))*HLOOKUP(AJ$450,$J$447:$R$448,2)</f>
        <v>0</v>
      </c>
      <c r="AK496" s="752" cm="1">
        <f t="array" ref="AK496">INDEX($H496:$K496,0,MATCH(AK$451,$H$451:$K$451,0))*HLOOKUP(AK$450,$J$447:$R$448,2)</f>
        <v>0</v>
      </c>
      <c r="AL496" s="752" cm="1">
        <f t="array" ref="AL496">INDEX($H496:$K496,0,MATCH(AL$451,$H$451:$K$451,0))*HLOOKUP(AL$450,$J$447:$R$448,2)</f>
        <v>0</v>
      </c>
      <c r="AM496" s="752" cm="1">
        <f t="array" ref="AM496">INDEX($H496:$K496,0,MATCH(AM$451,$H$451:$K$451,0))*HLOOKUP(AM$450,$J$447:$R$448,2)</f>
        <v>0</v>
      </c>
      <c r="AN496" s="752" cm="1">
        <f t="array" ref="AN496">INDEX($H496:$K496,0,MATCH(AN$451,$H$451:$K$451,0))*HLOOKUP(AN$450,$J$447:$R$448,2)</f>
        <v>0</v>
      </c>
      <c r="AO496" s="752" cm="1">
        <f t="array" ref="AO496">INDEX($H496:$K496,0,MATCH(AO$451,$H$451:$K$451,0))*HLOOKUP(AO$450,$J$447:$R$448,2)</f>
        <v>0</v>
      </c>
      <c r="AP496" s="752" cm="1">
        <f t="array" ref="AP496">INDEX($H496:$K496,0,MATCH(AP$451,$H$451:$K$451,0))*HLOOKUP(AP$450,$J$447:$R$448,2)</f>
        <v>0</v>
      </c>
      <c r="AQ496" s="752" cm="1">
        <f t="array" ref="AQ496">INDEX($H496:$K496,0,MATCH(AQ$451,$H$451:$K$451,0))*HLOOKUP(AQ$450,$J$447:$R$448,2)</f>
        <v>0</v>
      </c>
      <c r="AR496" s="752" cm="1">
        <f t="array" ref="AR496">INDEX($H496:$K496,0,MATCH(AR$451,$H$451:$K$451,0))*HLOOKUP(AR$450,$J$447:$R$448,2)</f>
        <v>0</v>
      </c>
      <c r="AS496" s="752" cm="1">
        <f t="array" ref="AS496">INDEX($H496:$K496,0,MATCH(AS$451,$H$451:$K$451,0))*HLOOKUP(AS$450,$J$447:$R$448,2)</f>
        <v>0</v>
      </c>
      <c r="AT496" s="752" cm="1">
        <f t="array" ref="AT496">INDEX($H496:$K496,0,MATCH(AT$451,$H$451:$K$451,0))*HLOOKUP(AT$450,$J$447:$R$448,2)</f>
        <v>0</v>
      </c>
      <c r="AU496" s="752"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2" cm="1">
        <f t="array" ref="L497">INDEX($H497:$K497,0,MATCH(L$451,$H$451:$K$451,0))*HLOOKUP(L$450,$J$447:$R$448,2)</f>
        <v>0</v>
      </c>
      <c r="M497" s="752" cm="1">
        <f t="array" ref="M497">INDEX($H497:$K497,0,MATCH(M$451,$H$451:$K$451,0))*HLOOKUP(M$450,$J$447:$R$448,2)</f>
        <v>0</v>
      </c>
      <c r="N497" s="752" cm="1">
        <f t="array" ref="N497">INDEX($H497:$K497,0,MATCH(N$451,$H$451:$K$451,0))*HLOOKUP(N$450,$J$447:$R$448,2)</f>
        <v>0</v>
      </c>
      <c r="O497" s="752" cm="1">
        <f t="array" ref="O497">INDEX($H497:$K497,0,MATCH(O$451,$H$451:$K$451,0))*HLOOKUP(O$450,$J$447:$R$448,2)</f>
        <v>0</v>
      </c>
      <c r="P497" s="752" cm="1">
        <f t="array" ref="P497">INDEX($H497:$K497,0,MATCH(P$451,$H$451:$K$451,0))*HLOOKUP(P$450,$J$447:$R$448,2)</f>
        <v>0</v>
      </c>
      <c r="Q497" s="752" cm="1">
        <f t="array" ref="Q497">INDEX($H497:$K497,0,MATCH(Q$451,$H$451:$K$451,0))*HLOOKUP(Q$450,$J$447:$R$448,2)</f>
        <v>0</v>
      </c>
      <c r="R497" s="752" cm="1">
        <f t="array" ref="R497">INDEX($H497:$K497,0,MATCH(R$451,$H$451:$K$451,0))*HLOOKUP(R$450,$J$447:$R$448,2)</f>
        <v>0</v>
      </c>
      <c r="S497" s="752" cm="1">
        <f t="array" ref="S497">INDEX($H497:$K497,0,MATCH(S$451,$H$451:$K$451,0))*HLOOKUP(S$450,$J$447:$R$448,2)</f>
        <v>0</v>
      </c>
      <c r="T497" s="752" cm="1">
        <f t="array" ref="T497">INDEX($H497:$K497,0,MATCH(T$451,$H$451:$K$451,0))*HLOOKUP(T$450,$J$447:$R$448,2)</f>
        <v>0</v>
      </c>
      <c r="U497" s="752" cm="1">
        <f t="array" ref="U497">INDEX($H497:$K497,0,MATCH(U$451,$H$451:$K$451,0))*HLOOKUP(U$450,$J$447:$R$448,2)</f>
        <v>0</v>
      </c>
      <c r="V497" s="752" cm="1">
        <f t="array" ref="V497">INDEX($H497:$K497,0,MATCH(V$451,$H$451:$K$451,0))*HLOOKUP(V$450,$J$447:$R$448,2)</f>
        <v>0</v>
      </c>
      <c r="W497" s="752" cm="1">
        <f t="array" ref="W497">INDEX($H497:$K497,0,MATCH(W$451,$H$451:$K$451,0))*HLOOKUP(W$450,$J$447:$R$448,2)</f>
        <v>0</v>
      </c>
      <c r="X497" s="752" cm="1">
        <f t="array" ref="X497">INDEX($H497:$K497,0,MATCH(X$451,$H$451:$K$451,0))*HLOOKUP(X$450,$J$447:$R$448,2)</f>
        <v>0</v>
      </c>
      <c r="Y497" s="752" cm="1">
        <f t="array" ref="Y497">INDEX($H497:$K497,0,MATCH(Y$451,$H$451:$K$451,0))*HLOOKUP(Y$450,$J$447:$R$448,2)</f>
        <v>0</v>
      </c>
      <c r="Z497" s="752" cm="1">
        <f t="array" ref="Z497">INDEX($H497:$K497,0,MATCH(Z$451,$H$451:$K$451,0))*HLOOKUP(Z$450,$J$447:$R$448,2)</f>
        <v>0</v>
      </c>
      <c r="AA497" s="752" cm="1">
        <f t="array" ref="AA497">INDEX($H497:$K497,0,MATCH(AA$451,$H$451:$K$451,0))*HLOOKUP(AA$450,$J$447:$R$448,2)</f>
        <v>0</v>
      </c>
      <c r="AB497" s="752" cm="1">
        <f t="array" ref="AB497">INDEX($H497:$K497,0,MATCH(AB$451,$H$451:$K$451,0))*HLOOKUP(AB$450,$J$447:$R$448,2)</f>
        <v>0</v>
      </c>
      <c r="AC497" s="752" cm="1">
        <f t="array" ref="AC497">INDEX($H497:$K497,0,MATCH(AC$451,$H$451:$K$451,0))*HLOOKUP(AC$450,$J$447:$R$448,2)</f>
        <v>0</v>
      </c>
      <c r="AD497" s="752" cm="1">
        <f t="array" ref="AD497">INDEX($H497:$K497,0,MATCH(AD$451,$H$451:$K$451,0))*HLOOKUP(AD$450,$J$447:$R$448,2)</f>
        <v>0</v>
      </c>
      <c r="AE497" s="752" cm="1">
        <f t="array" ref="AE497">INDEX($H497:$K497,0,MATCH(AE$451,$H$451:$K$451,0))*HLOOKUP(AE$450,$J$447:$R$448,2)</f>
        <v>0</v>
      </c>
      <c r="AF497" s="752" cm="1">
        <f t="array" ref="AF497">INDEX($H497:$K497,0,MATCH(AF$451,$H$451:$K$451,0))*HLOOKUP(AF$450,$J$447:$R$448,2)</f>
        <v>0</v>
      </c>
      <c r="AG497" s="752" cm="1">
        <f t="array" ref="AG497">INDEX($H497:$K497,0,MATCH(AG$451,$H$451:$K$451,0))*HLOOKUP(AG$450,$J$447:$R$448,2)</f>
        <v>0</v>
      </c>
      <c r="AH497" s="752" cm="1">
        <f t="array" ref="AH497">INDEX($H497:$K497,0,MATCH(AH$451,$H$451:$K$451,0))*HLOOKUP(AH$450,$J$447:$R$448,2)</f>
        <v>0</v>
      </c>
      <c r="AI497" s="752" cm="1">
        <f t="array" ref="AI497">INDEX($H497:$K497,0,MATCH(AI$451,$H$451:$K$451,0))*HLOOKUP(AI$450,$J$447:$R$448,2)</f>
        <v>0</v>
      </c>
      <c r="AJ497" s="752" cm="1">
        <f t="array" ref="AJ497">INDEX($H497:$K497,0,MATCH(AJ$451,$H$451:$K$451,0))*HLOOKUP(AJ$450,$J$447:$R$448,2)</f>
        <v>0</v>
      </c>
      <c r="AK497" s="752" cm="1">
        <f t="array" ref="AK497">INDEX($H497:$K497,0,MATCH(AK$451,$H$451:$K$451,0))*HLOOKUP(AK$450,$J$447:$R$448,2)</f>
        <v>0</v>
      </c>
      <c r="AL497" s="752" cm="1">
        <f t="array" ref="AL497">INDEX($H497:$K497,0,MATCH(AL$451,$H$451:$K$451,0))*HLOOKUP(AL$450,$J$447:$R$448,2)</f>
        <v>0</v>
      </c>
      <c r="AM497" s="752" cm="1">
        <f t="array" ref="AM497">INDEX($H497:$K497,0,MATCH(AM$451,$H$451:$K$451,0))*HLOOKUP(AM$450,$J$447:$R$448,2)</f>
        <v>0</v>
      </c>
      <c r="AN497" s="752" cm="1">
        <f t="array" ref="AN497">INDEX($H497:$K497,0,MATCH(AN$451,$H$451:$K$451,0))*HLOOKUP(AN$450,$J$447:$R$448,2)</f>
        <v>0</v>
      </c>
      <c r="AO497" s="752" cm="1">
        <f t="array" ref="AO497">INDEX($H497:$K497,0,MATCH(AO$451,$H$451:$K$451,0))*HLOOKUP(AO$450,$J$447:$R$448,2)</f>
        <v>0</v>
      </c>
      <c r="AP497" s="752" cm="1">
        <f t="array" ref="AP497">INDEX($H497:$K497,0,MATCH(AP$451,$H$451:$K$451,0))*HLOOKUP(AP$450,$J$447:$R$448,2)</f>
        <v>0</v>
      </c>
      <c r="AQ497" s="752" cm="1">
        <f t="array" ref="AQ497">INDEX($H497:$K497,0,MATCH(AQ$451,$H$451:$K$451,0))*HLOOKUP(AQ$450,$J$447:$R$448,2)</f>
        <v>0</v>
      </c>
      <c r="AR497" s="752" cm="1">
        <f t="array" ref="AR497">INDEX($H497:$K497,0,MATCH(AR$451,$H$451:$K$451,0))*HLOOKUP(AR$450,$J$447:$R$448,2)</f>
        <v>0</v>
      </c>
      <c r="AS497" s="752" cm="1">
        <f t="array" ref="AS497">INDEX($H497:$K497,0,MATCH(AS$451,$H$451:$K$451,0))*HLOOKUP(AS$450,$J$447:$R$448,2)</f>
        <v>0</v>
      </c>
      <c r="AT497" s="752" cm="1">
        <f t="array" ref="AT497">INDEX($H497:$K497,0,MATCH(AT$451,$H$451:$K$451,0))*HLOOKUP(AT$450,$J$447:$R$448,2)</f>
        <v>0</v>
      </c>
      <c r="AU497" s="752"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2" cm="1">
        <f t="array" ref="L498">INDEX($H498:$K498,0,MATCH(L$451,$H$451:$K$451,0))*HLOOKUP(L$450,$J$447:$R$448,2)</f>
        <v>0</v>
      </c>
      <c r="M498" s="752" cm="1">
        <f t="array" ref="M498">INDEX($H498:$K498,0,MATCH(M$451,$H$451:$K$451,0))*HLOOKUP(M$450,$J$447:$R$448,2)</f>
        <v>0</v>
      </c>
      <c r="N498" s="752" cm="1">
        <f t="array" ref="N498">INDEX($H498:$K498,0,MATCH(N$451,$H$451:$K$451,0))*HLOOKUP(N$450,$J$447:$R$448,2)</f>
        <v>0</v>
      </c>
      <c r="O498" s="752" cm="1">
        <f t="array" ref="O498">INDEX($H498:$K498,0,MATCH(O$451,$H$451:$K$451,0))*HLOOKUP(O$450,$J$447:$R$448,2)</f>
        <v>0</v>
      </c>
      <c r="P498" s="752" cm="1">
        <f t="array" ref="P498">INDEX($H498:$K498,0,MATCH(P$451,$H$451:$K$451,0))*HLOOKUP(P$450,$J$447:$R$448,2)</f>
        <v>0</v>
      </c>
      <c r="Q498" s="752" cm="1">
        <f t="array" ref="Q498">INDEX($H498:$K498,0,MATCH(Q$451,$H$451:$K$451,0))*HLOOKUP(Q$450,$J$447:$R$448,2)</f>
        <v>0</v>
      </c>
      <c r="R498" s="752" cm="1">
        <f t="array" ref="R498">INDEX($H498:$K498,0,MATCH(R$451,$H$451:$K$451,0))*HLOOKUP(R$450,$J$447:$R$448,2)</f>
        <v>0</v>
      </c>
      <c r="S498" s="752" cm="1">
        <f t="array" ref="S498">INDEX($H498:$K498,0,MATCH(S$451,$H$451:$K$451,0))*HLOOKUP(S$450,$J$447:$R$448,2)</f>
        <v>0</v>
      </c>
      <c r="T498" s="752" cm="1">
        <f t="array" ref="T498">INDEX($H498:$K498,0,MATCH(T$451,$H$451:$K$451,0))*HLOOKUP(T$450,$J$447:$R$448,2)</f>
        <v>0</v>
      </c>
      <c r="U498" s="752" cm="1">
        <f t="array" ref="U498">INDEX($H498:$K498,0,MATCH(U$451,$H$451:$K$451,0))*HLOOKUP(U$450,$J$447:$R$448,2)</f>
        <v>0</v>
      </c>
      <c r="V498" s="752" cm="1">
        <f t="array" ref="V498">INDEX($H498:$K498,0,MATCH(V$451,$H$451:$K$451,0))*HLOOKUP(V$450,$J$447:$R$448,2)</f>
        <v>0</v>
      </c>
      <c r="W498" s="752" cm="1">
        <f t="array" ref="W498">INDEX($H498:$K498,0,MATCH(W$451,$H$451:$K$451,0))*HLOOKUP(W$450,$J$447:$R$448,2)</f>
        <v>0</v>
      </c>
      <c r="X498" s="752" cm="1">
        <f t="array" ref="X498">INDEX($H498:$K498,0,MATCH(X$451,$H$451:$K$451,0))*HLOOKUP(X$450,$J$447:$R$448,2)</f>
        <v>0</v>
      </c>
      <c r="Y498" s="752" cm="1">
        <f t="array" ref="Y498">INDEX($H498:$K498,0,MATCH(Y$451,$H$451:$K$451,0))*HLOOKUP(Y$450,$J$447:$R$448,2)</f>
        <v>0</v>
      </c>
      <c r="Z498" s="752" cm="1">
        <f t="array" ref="Z498">INDEX($H498:$K498,0,MATCH(Z$451,$H$451:$K$451,0))*HLOOKUP(Z$450,$J$447:$R$448,2)</f>
        <v>0</v>
      </c>
      <c r="AA498" s="752" cm="1">
        <f t="array" ref="AA498">INDEX($H498:$K498,0,MATCH(AA$451,$H$451:$K$451,0))*HLOOKUP(AA$450,$J$447:$R$448,2)</f>
        <v>0</v>
      </c>
      <c r="AB498" s="752" cm="1">
        <f t="array" ref="AB498">INDEX($H498:$K498,0,MATCH(AB$451,$H$451:$K$451,0))*HLOOKUP(AB$450,$J$447:$R$448,2)</f>
        <v>0</v>
      </c>
      <c r="AC498" s="752" cm="1">
        <f t="array" ref="AC498">INDEX($H498:$K498,0,MATCH(AC$451,$H$451:$K$451,0))*HLOOKUP(AC$450,$J$447:$R$448,2)</f>
        <v>0</v>
      </c>
      <c r="AD498" s="752" cm="1">
        <f t="array" ref="AD498">INDEX($H498:$K498,0,MATCH(AD$451,$H$451:$K$451,0))*HLOOKUP(AD$450,$J$447:$R$448,2)</f>
        <v>0</v>
      </c>
      <c r="AE498" s="752" cm="1">
        <f t="array" ref="AE498">INDEX($H498:$K498,0,MATCH(AE$451,$H$451:$K$451,0))*HLOOKUP(AE$450,$J$447:$R$448,2)</f>
        <v>0</v>
      </c>
      <c r="AF498" s="752" cm="1">
        <f t="array" ref="AF498">INDEX($H498:$K498,0,MATCH(AF$451,$H$451:$K$451,0))*HLOOKUP(AF$450,$J$447:$R$448,2)</f>
        <v>0</v>
      </c>
      <c r="AG498" s="752" cm="1">
        <f t="array" ref="AG498">INDEX($H498:$K498,0,MATCH(AG$451,$H$451:$K$451,0))*HLOOKUP(AG$450,$J$447:$R$448,2)</f>
        <v>0</v>
      </c>
      <c r="AH498" s="752" cm="1">
        <f t="array" ref="AH498">INDEX($H498:$K498,0,MATCH(AH$451,$H$451:$K$451,0))*HLOOKUP(AH$450,$J$447:$R$448,2)</f>
        <v>0</v>
      </c>
      <c r="AI498" s="752" cm="1">
        <f t="array" ref="AI498">INDEX($H498:$K498,0,MATCH(AI$451,$H$451:$K$451,0))*HLOOKUP(AI$450,$J$447:$R$448,2)</f>
        <v>0</v>
      </c>
      <c r="AJ498" s="752" cm="1">
        <f t="array" ref="AJ498">INDEX($H498:$K498,0,MATCH(AJ$451,$H$451:$K$451,0))*HLOOKUP(AJ$450,$J$447:$R$448,2)</f>
        <v>0</v>
      </c>
      <c r="AK498" s="752" cm="1">
        <f t="array" ref="AK498">INDEX($H498:$K498,0,MATCH(AK$451,$H$451:$K$451,0))*HLOOKUP(AK$450,$J$447:$R$448,2)</f>
        <v>0</v>
      </c>
      <c r="AL498" s="752" cm="1">
        <f t="array" ref="AL498">INDEX($H498:$K498,0,MATCH(AL$451,$H$451:$K$451,0))*HLOOKUP(AL$450,$J$447:$R$448,2)</f>
        <v>0</v>
      </c>
      <c r="AM498" s="752" cm="1">
        <f t="array" ref="AM498">INDEX($H498:$K498,0,MATCH(AM$451,$H$451:$K$451,0))*HLOOKUP(AM$450,$J$447:$R$448,2)</f>
        <v>0</v>
      </c>
      <c r="AN498" s="752" cm="1">
        <f t="array" ref="AN498">INDEX($H498:$K498,0,MATCH(AN$451,$H$451:$K$451,0))*HLOOKUP(AN$450,$J$447:$R$448,2)</f>
        <v>0</v>
      </c>
      <c r="AO498" s="752" cm="1">
        <f t="array" ref="AO498">INDEX($H498:$K498,0,MATCH(AO$451,$H$451:$K$451,0))*HLOOKUP(AO$450,$J$447:$R$448,2)</f>
        <v>0</v>
      </c>
      <c r="AP498" s="752" cm="1">
        <f t="array" ref="AP498">INDEX($H498:$K498,0,MATCH(AP$451,$H$451:$K$451,0))*HLOOKUP(AP$450,$J$447:$R$448,2)</f>
        <v>0</v>
      </c>
      <c r="AQ498" s="752" cm="1">
        <f t="array" ref="AQ498">INDEX($H498:$K498,0,MATCH(AQ$451,$H$451:$K$451,0))*HLOOKUP(AQ$450,$J$447:$R$448,2)</f>
        <v>0</v>
      </c>
      <c r="AR498" s="752" cm="1">
        <f t="array" ref="AR498">INDEX($H498:$K498,0,MATCH(AR$451,$H$451:$K$451,0))*HLOOKUP(AR$450,$J$447:$R$448,2)</f>
        <v>0</v>
      </c>
      <c r="AS498" s="752" cm="1">
        <f t="array" ref="AS498">INDEX($H498:$K498,0,MATCH(AS$451,$H$451:$K$451,0))*HLOOKUP(AS$450,$J$447:$R$448,2)</f>
        <v>0</v>
      </c>
      <c r="AT498" s="752" cm="1">
        <f t="array" ref="AT498">INDEX($H498:$K498,0,MATCH(AT$451,$H$451:$K$451,0))*HLOOKUP(AT$450,$J$447:$R$448,2)</f>
        <v>0</v>
      </c>
      <c r="AU498" s="752"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392</v>
      </c>
      <c r="K513" s="24" t="s">
        <v>59</v>
      </c>
      <c r="L513" s="24" t="s">
        <v>60</v>
      </c>
      <c r="M513" s="24" t="s">
        <v>61</v>
      </c>
      <c r="N513" s="24" t="s">
        <v>62</v>
      </c>
      <c r="O513" s="24" t="s">
        <v>895</v>
      </c>
      <c r="P513" s="24" t="s">
        <v>896</v>
      </c>
      <c r="Q513" s="24" t="s">
        <v>897</v>
      </c>
      <c r="R513" s="24" t="s">
        <v>1218</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368</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1225</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392</v>
      </c>
      <c r="J546" s="24" t="s">
        <v>59</v>
      </c>
      <c r="K546" s="24" t="s">
        <v>60</v>
      </c>
      <c r="L546" s="24" t="s">
        <v>61</v>
      </c>
      <c r="M546" s="24" t="s">
        <v>62</v>
      </c>
      <c r="N546" s="24" t="s">
        <v>895</v>
      </c>
      <c r="O546" s="24" t="s">
        <v>896</v>
      </c>
      <c r="P546" s="24" t="s">
        <v>897</v>
      </c>
      <c r="Q546" s="24" t="s">
        <v>1218</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336</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356</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1276</v>
      </c>
      <c r="H576" s="18" t="s">
        <v>112</v>
      </c>
      <c r="I576" s="18" t="s">
        <v>113</v>
      </c>
      <c r="J576" s="18" t="s">
        <v>114</v>
      </c>
      <c r="K576" s="18" t="s">
        <v>115</v>
      </c>
      <c r="L576" s="18" t="s">
        <v>116</v>
      </c>
      <c r="M576" s="18" t="s">
        <v>115</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8">
        <f>MIN(364,INT((M577 - DATE(YEAR(M577),1,1))))</f>
        <v>90</v>
      </c>
      <c r="L577" s="235">
        <v>5</v>
      </c>
      <c r="M577" s="757">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354</v>
      </c>
      <c r="H578" s="202" t="s">
        <v>1280</v>
      </c>
      <c r="I578" s="235">
        <v>0</v>
      </c>
      <c r="J578" s="235">
        <v>0.97</v>
      </c>
      <c r="K578" s="758">
        <f>MIN(364,INT((M578 - DATE(YEAR(M578),1,1))))</f>
        <v>134</v>
      </c>
      <c r="L578" s="235">
        <v>5</v>
      </c>
      <c r="M578" s="757">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1136</v>
      </c>
      <c r="H579" s="203" t="s">
        <v>1283</v>
      </c>
      <c r="I579" s="235">
        <v>1</v>
      </c>
      <c r="J579" s="235">
        <v>0.7</v>
      </c>
      <c r="K579" s="758">
        <f t="shared" ref="K579:K583" si="106">MIN(364,INT((M579 - DATE(YEAR(M579),1,1))))</f>
        <v>151</v>
      </c>
      <c r="L579" s="235">
        <v>5</v>
      </c>
      <c r="M579" s="757">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1135</v>
      </c>
      <c r="H580" s="203" t="s">
        <v>1281</v>
      </c>
      <c r="I580" s="235">
        <v>1</v>
      </c>
      <c r="J580" s="235">
        <v>1.3</v>
      </c>
      <c r="K580" s="758">
        <f t="shared" si="106"/>
        <v>187</v>
      </c>
      <c r="L580" s="235">
        <v>5</v>
      </c>
      <c r="M580" s="757">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355</v>
      </c>
      <c r="H581" s="203" t="s">
        <v>1282</v>
      </c>
      <c r="I581" s="235">
        <v>1</v>
      </c>
      <c r="J581" s="235">
        <v>0.87</v>
      </c>
      <c r="K581" s="758">
        <f t="shared" si="106"/>
        <v>187</v>
      </c>
      <c r="L581" s="235">
        <v>5</v>
      </c>
      <c r="M581" s="757">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1277</v>
      </c>
      <c r="I582" s="235">
        <v>1</v>
      </c>
      <c r="J582" s="235">
        <v>1.1499999999999999</v>
      </c>
      <c r="K582" s="758">
        <f>MIN(364,INT((M582 - DATE(YEAR(M582),1,1))))</f>
        <v>45</v>
      </c>
      <c r="L582" s="235">
        <v>90</v>
      </c>
      <c r="M582" s="757">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1278</v>
      </c>
      <c r="I583" s="235">
        <v>1</v>
      </c>
      <c r="J583" s="235">
        <v>1.1000000000000001</v>
      </c>
      <c r="K583" s="758">
        <f t="shared" si="106"/>
        <v>181</v>
      </c>
      <c r="L583" s="235">
        <v>5</v>
      </c>
      <c r="M583" s="757">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392</v>
      </c>
      <c r="J598" s="24" t="s">
        <v>59</v>
      </c>
      <c r="K598" s="24" t="s">
        <v>60</v>
      </c>
      <c r="L598" s="24" t="s">
        <v>61</v>
      </c>
      <c r="M598" s="24" t="s">
        <v>62</v>
      </c>
      <c r="N598" s="24" t="s">
        <v>895</v>
      </c>
      <c r="O598" s="24" t="s">
        <v>896</v>
      </c>
      <c r="P598" s="24" t="s">
        <v>897</v>
      </c>
      <c r="Q598" s="24" t="s">
        <v>1218</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392</v>
      </c>
      <c r="J621" s="24" t="s">
        <v>59</v>
      </c>
      <c r="K621" s="24" t="s">
        <v>60</v>
      </c>
      <c r="L621" s="24" t="s">
        <v>61</v>
      </c>
      <c r="M621" s="24" t="s">
        <v>62</v>
      </c>
      <c r="N621" s="24" t="s">
        <v>895</v>
      </c>
      <c r="O621" s="24" t="s">
        <v>896</v>
      </c>
      <c r="P621" s="24" t="s">
        <v>897</v>
      </c>
      <c r="Q621" s="24" t="s">
        <v>1218</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1088</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237</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238</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1089</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115</v>
      </c>
      <c r="K639" s="24" t="s">
        <v>116</v>
      </c>
      <c r="L639" s="24" t="s">
        <v>1092</v>
      </c>
      <c r="M639" s="24" t="s">
        <v>115</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8">
        <f>MIN(364,INT((M640 - DATE(YEAR(M640),1,1))))</f>
        <v>104</v>
      </c>
      <c r="K640" s="239">
        <v>35</v>
      </c>
      <c r="L640" s="734">
        <v>0.25</v>
      </c>
      <c r="M640" s="756">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8">
        <f t="shared" ref="J641:J643" si="108">MIN(364,INT((M641 - DATE(YEAR(M641),1,1))))</f>
        <v>134</v>
      </c>
      <c r="K641" s="239">
        <v>15</v>
      </c>
      <c r="L641" s="734">
        <v>0.25</v>
      </c>
      <c r="M641" s="756">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8">
        <f t="shared" si="108"/>
        <v>151</v>
      </c>
      <c r="K642" s="239">
        <v>90</v>
      </c>
      <c r="L642" s="734">
        <v>0.25</v>
      </c>
      <c r="M642" s="756">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8">
        <f t="shared" si="108"/>
        <v>195</v>
      </c>
      <c r="K643" s="239">
        <v>35</v>
      </c>
      <c r="L643" s="734">
        <v>0.25</v>
      </c>
      <c r="M643" s="756">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334</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0"/>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0"/>
      <c r="I657" s="18"/>
      <c r="J657" s="882" t="s">
        <v>1067</v>
      </c>
      <c r="K657" s="883"/>
      <c r="L657" s="883"/>
      <c r="M657" s="883"/>
      <c r="N657" s="883"/>
      <c r="O657" s="883"/>
      <c r="P657" s="883"/>
      <c r="Q657" s="883"/>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0"/>
      <c r="I658" s="18"/>
      <c r="J658" s="24" t="s">
        <v>392</v>
      </c>
      <c r="K658" s="24" t="s">
        <v>59</v>
      </c>
      <c r="L658" s="24" t="s">
        <v>60</v>
      </c>
      <c r="M658" s="24" t="s">
        <v>61</v>
      </c>
      <c r="N658" s="24" t="s">
        <v>62</v>
      </c>
      <c r="O658" s="24" t="s">
        <v>895</v>
      </c>
      <c r="P658" s="24" t="s">
        <v>896</v>
      </c>
      <c r="Q658" s="24" t="s">
        <v>897</v>
      </c>
      <c r="R658" s="24" t="s">
        <v>1218</v>
      </c>
      <c r="S658" s="24"/>
      <c r="T658" s="135" t="s">
        <v>1047</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General!L17</f>
        <v>a</v>
      </c>
      <c r="J659" s="240">
        <v>0</v>
      </c>
      <c r="K659" s="240">
        <v>0</v>
      </c>
      <c r="L659" s="240">
        <v>0</v>
      </c>
      <c r="M659" s="240">
        <v>0</v>
      </c>
      <c r="N659" s="240">
        <v>0</v>
      </c>
      <c r="O659" s="240">
        <v>0</v>
      </c>
      <c r="P659" s="240">
        <v>0</v>
      </c>
      <c r="Q659" s="240">
        <v>0</v>
      </c>
      <c r="R659" s="240">
        <v>0</v>
      </c>
      <c r="S659" s="28"/>
      <c r="T659" s="697">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General!L18</f>
        <v>ar</v>
      </c>
      <c r="J660" s="240">
        <v>10</v>
      </c>
      <c r="K660" s="240">
        <v>10</v>
      </c>
      <c r="L660" s="240">
        <v>10</v>
      </c>
      <c r="M660" s="240">
        <v>10</v>
      </c>
      <c r="N660" s="240">
        <v>10</v>
      </c>
      <c r="O660" s="240">
        <v>10</v>
      </c>
      <c r="P660" s="240">
        <v>10</v>
      </c>
      <c r="Q660" s="240">
        <v>10</v>
      </c>
      <c r="R660" s="240">
        <v>10</v>
      </c>
      <c r="S660" s="28"/>
      <c r="T660" s="697">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General!L19</f>
        <v>a2</v>
      </c>
      <c r="J661" s="240">
        <v>0</v>
      </c>
      <c r="K661" s="240">
        <v>0</v>
      </c>
      <c r="L661" s="240">
        <v>0</v>
      </c>
      <c r="M661" s="240">
        <v>0</v>
      </c>
      <c r="N661" s="240">
        <v>0</v>
      </c>
      <c r="O661" s="240">
        <v>0</v>
      </c>
      <c r="P661" s="240">
        <v>0</v>
      </c>
      <c r="Q661" s="240">
        <v>0</v>
      </c>
      <c r="R661" s="240">
        <v>0</v>
      </c>
      <c r="S661" s="28"/>
      <c r="T661" s="697">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General!L20</f>
        <v>b</v>
      </c>
      <c r="J662" s="240">
        <v>100</v>
      </c>
      <c r="K662" s="240">
        <v>100</v>
      </c>
      <c r="L662" s="240">
        <v>100</v>
      </c>
      <c r="M662" s="240">
        <v>100</v>
      </c>
      <c r="N662" s="240">
        <v>100</v>
      </c>
      <c r="O662" s="240">
        <v>100</v>
      </c>
      <c r="P662" s="240">
        <v>100</v>
      </c>
      <c r="Q662" s="240">
        <v>100</v>
      </c>
      <c r="R662" s="240">
        <v>100</v>
      </c>
      <c r="S662" s="28"/>
      <c r="T662" s="697">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General!L21</f>
        <v>bd</v>
      </c>
      <c r="J663" s="240">
        <v>100</v>
      </c>
      <c r="K663" s="240">
        <v>100</v>
      </c>
      <c r="L663" s="240">
        <v>100</v>
      </c>
      <c r="M663" s="240">
        <v>100</v>
      </c>
      <c r="N663" s="240">
        <v>100</v>
      </c>
      <c r="O663" s="240">
        <v>100</v>
      </c>
      <c r="P663" s="240">
        <v>100</v>
      </c>
      <c r="Q663" s="240">
        <v>100</v>
      </c>
      <c r="R663" s="240">
        <v>100</v>
      </c>
      <c r="S663" s="28"/>
      <c r="T663" s="697">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General!L22</f>
        <v>f</v>
      </c>
      <c r="J664" s="241">
        <v>120</v>
      </c>
      <c r="K664" s="241">
        <v>120</v>
      </c>
      <c r="L664" s="241">
        <v>120</v>
      </c>
      <c r="M664" s="241">
        <v>120</v>
      </c>
      <c r="N664" s="241">
        <v>120</v>
      </c>
      <c r="O664" s="241">
        <v>120</v>
      </c>
      <c r="P664" s="241">
        <v>120</v>
      </c>
      <c r="Q664" s="241">
        <v>120</v>
      </c>
      <c r="R664" s="241">
        <v>120</v>
      </c>
      <c r="S664" s="28"/>
      <c r="T664" s="697">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General!L23</f>
        <v>h</v>
      </c>
      <c r="J665" s="241">
        <v>140</v>
      </c>
      <c r="K665" s="241">
        <v>140</v>
      </c>
      <c r="L665" s="241">
        <v>140</v>
      </c>
      <c r="M665" s="241">
        <v>140</v>
      </c>
      <c r="N665" s="241">
        <v>140</v>
      </c>
      <c r="O665" s="241">
        <v>140</v>
      </c>
      <c r="P665" s="241">
        <v>140</v>
      </c>
      <c r="Q665" s="241">
        <v>140</v>
      </c>
      <c r="R665" s="241">
        <v>140</v>
      </c>
      <c r="S665" s="28"/>
      <c r="T665" s="697">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General!L24</f>
        <v>i</v>
      </c>
      <c r="J666" s="241">
        <v>90</v>
      </c>
      <c r="K666" s="241">
        <v>90</v>
      </c>
      <c r="L666" s="241">
        <v>90</v>
      </c>
      <c r="M666" s="241">
        <v>90</v>
      </c>
      <c r="N666" s="241">
        <v>90</v>
      </c>
      <c r="O666" s="241">
        <v>90</v>
      </c>
      <c r="P666" s="241">
        <v>90</v>
      </c>
      <c r="Q666" s="241">
        <v>90</v>
      </c>
      <c r="R666" s="241">
        <v>90</v>
      </c>
      <c r="S666" s="28"/>
      <c r="T666" s="697">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General!L25</f>
        <v>j</v>
      </c>
      <c r="J667" s="241">
        <v>0</v>
      </c>
      <c r="K667" s="241">
        <v>0</v>
      </c>
      <c r="L667" s="241">
        <v>0</v>
      </c>
      <c r="M667" s="241">
        <v>0</v>
      </c>
      <c r="N667" s="241">
        <v>0</v>
      </c>
      <c r="O667" s="241">
        <v>0</v>
      </c>
      <c r="P667" s="241">
        <v>0</v>
      </c>
      <c r="Q667" s="241">
        <v>0</v>
      </c>
      <c r="R667" s="241">
        <v>0</v>
      </c>
      <c r="S667" s="28"/>
      <c r="T667" s="697">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General!L26</f>
        <v>jc</v>
      </c>
      <c r="J668" s="700">
        <f>J669*$T$668+J667*(1-$T$668)</f>
        <v>1</v>
      </c>
      <c r="K668" s="700">
        <f t="shared" ref="K668:P668" si="109">K669*$T$668+K667*(1-$T$668)</f>
        <v>1</v>
      </c>
      <c r="L668" s="700">
        <f t="shared" si="109"/>
        <v>1</v>
      </c>
      <c r="M668" s="700">
        <f t="shared" si="109"/>
        <v>1</v>
      </c>
      <c r="N668" s="700">
        <f t="shared" si="109"/>
        <v>1</v>
      </c>
      <c r="O668" s="700">
        <f t="shared" si="109"/>
        <v>1</v>
      </c>
      <c r="P668" s="700">
        <f t="shared" si="109"/>
        <v>1</v>
      </c>
      <c r="Q668" s="700">
        <f>Q669*$T$668+Q667*(1-$T$668)</f>
        <v>1</v>
      </c>
      <c r="R668" s="700">
        <f>R669*$T$668+R667*(1-$T$668)</f>
        <v>1</v>
      </c>
      <c r="S668" s="28"/>
      <c r="T668" s="699">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General!L27</f>
        <v>jr</v>
      </c>
      <c r="J669" s="241">
        <v>10</v>
      </c>
      <c r="K669" s="241">
        <v>10</v>
      </c>
      <c r="L669" s="241">
        <v>10</v>
      </c>
      <c r="M669" s="241">
        <v>10</v>
      </c>
      <c r="N669" s="241">
        <v>10</v>
      </c>
      <c r="O669" s="241">
        <v>10</v>
      </c>
      <c r="P669" s="241">
        <v>10</v>
      </c>
      <c r="Q669" s="241">
        <v>10</v>
      </c>
      <c r="R669" s="241">
        <v>10</v>
      </c>
      <c r="S669" s="28"/>
      <c r="T669" s="697">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General!L28</f>
        <v>k</v>
      </c>
      <c r="J670" s="241">
        <v>90</v>
      </c>
      <c r="K670" s="241">
        <v>90</v>
      </c>
      <c r="L670" s="241">
        <v>90</v>
      </c>
      <c r="M670" s="241">
        <v>90</v>
      </c>
      <c r="N670" s="241">
        <v>90</v>
      </c>
      <c r="O670" s="241">
        <v>90</v>
      </c>
      <c r="P670" s="241">
        <v>90</v>
      </c>
      <c r="Q670" s="241">
        <v>90</v>
      </c>
      <c r="R670" s="241">
        <v>90</v>
      </c>
      <c r="S670" s="28"/>
      <c r="T670" s="697">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General!L29</f>
        <v>l</v>
      </c>
      <c r="J671" s="241">
        <v>90</v>
      </c>
      <c r="K671" s="241">
        <v>90</v>
      </c>
      <c r="L671" s="241">
        <v>90</v>
      </c>
      <c r="M671" s="241">
        <v>90</v>
      </c>
      <c r="N671" s="241">
        <v>90</v>
      </c>
      <c r="O671" s="241">
        <v>90</v>
      </c>
      <c r="P671" s="241">
        <v>90</v>
      </c>
      <c r="Q671" s="241">
        <v>90</v>
      </c>
      <c r="R671" s="241">
        <v>90</v>
      </c>
      <c r="S671" s="28"/>
      <c r="T671" s="697">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General!L30</f>
        <v>m</v>
      </c>
      <c r="J672" s="241">
        <v>0</v>
      </c>
      <c r="K672" s="241">
        <v>0</v>
      </c>
      <c r="L672" s="241">
        <v>0</v>
      </c>
      <c r="M672" s="241">
        <v>0</v>
      </c>
      <c r="N672" s="241">
        <v>0</v>
      </c>
      <c r="O672" s="241">
        <v>0</v>
      </c>
      <c r="P672" s="241">
        <v>0</v>
      </c>
      <c r="Q672" s="241">
        <v>0</v>
      </c>
      <c r="R672" s="241">
        <v>0</v>
      </c>
      <c r="S672" s="28"/>
      <c r="T672" s="697">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General!L31</f>
        <v>o</v>
      </c>
      <c r="J673" s="240">
        <v>120</v>
      </c>
      <c r="K673" s="240">
        <v>120</v>
      </c>
      <c r="L673" s="240">
        <v>120</v>
      </c>
      <c r="M673" s="240">
        <v>120</v>
      </c>
      <c r="N673" s="240">
        <v>120</v>
      </c>
      <c r="O673" s="240">
        <v>120</v>
      </c>
      <c r="P673" s="240">
        <v>120</v>
      </c>
      <c r="Q673" s="240">
        <v>120</v>
      </c>
      <c r="R673" s="240">
        <v>120</v>
      </c>
      <c r="S673" s="28"/>
      <c r="T673" s="697">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General!L32</f>
        <v>od</v>
      </c>
      <c r="J674" s="242">
        <v>120</v>
      </c>
      <c r="K674" s="242">
        <v>120</v>
      </c>
      <c r="L674" s="242">
        <v>120</v>
      </c>
      <c r="M674" s="242">
        <v>120</v>
      </c>
      <c r="N674" s="242">
        <v>120</v>
      </c>
      <c r="O674" s="242">
        <v>120</v>
      </c>
      <c r="P674" s="242">
        <v>120</v>
      </c>
      <c r="Q674" s="242">
        <v>120</v>
      </c>
      <c r="R674" s="242">
        <v>120</v>
      </c>
      <c r="S674" s="28"/>
      <c r="T674" s="697">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General!L33</f>
        <v>of</v>
      </c>
      <c r="J675" s="242">
        <v>100</v>
      </c>
      <c r="K675" s="242">
        <v>100</v>
      </c>
      <c r="L675" s="242">
        <v>100</v>
      </c>
      <c r="M675" s="242">
        <v>100</v>
      </c>
      <c r="N675" s="242">
        <v>100</v>
      </c>
      <c r="O675" s="242">
        <v>100</v>
      </c>
      <c r="P675" s="242">
        <v>100</v>
      </c>
      <c r="Q675" s="242">
        <v>100</v>
      </c>
      <c r="R675" s="242">
        <v>100</v>
      </c>
      <c r="S675" s="27"/>
      <c r="T675" s="698">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General!L34</f>
        <v>r</v>
      </c>
      <c r="J676" s="242">
        <v>3</v>
      </c>
      <c r="K676" s="242">
        <v>3</v>
      </c>
      <c r="L676" s="242">
        <v>3</v>
      </c>
      <c r="M676" s="242">
        <v>3</v>
      </c>
      <c r="N676" s="242">
        <v>3</v>
      </c>
      <c r="O676" s="242">
        <v>3</v>
      </c>
      <c r="P676" s="242">
        <v>3</v>
      </c>
      <c r="Q676" s="242">
        <v>3</v>
      </c>
      <c r="R676" s="242">
        <v>3</v>
      </c>
      <c r="S676" s="27"/>
      <c r="T676" s="698">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General!L35</f>
        <v>rd</v>
      </c>
      <c r="J677" s="242">
        <v>3</v>
      </c>
      <c r="K677" s="242">
        <v>3</v>
      </c>
      <c r="L677" s="242">
        <v>3</v>
      </c>
      <c r="M677" s="242">
        <v>3</v>
      </c>
      <c r="N677" s="242">
        <v>3</v>
      </c>
      <c r="O677" s="242">
        <v>3</v>
      </c>
      <c r="P677" s="242">
        <v>3</v>
      </c>
      <c r="Q677" s="242">
        <v>3</v>
      </c>
      <c r="R677" s="242">
        <v>3</v>
      </c>
      <c r="S677" s="27"/>
      <c r="T677" s="698">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General!L36</f>
        <v>s</v>
      </c>
      <c r="J678" s="242">
        <v>0</v>
      </c>
      <c r="K678" s="242">
        <v>0</v>
      </c>
      <c r="L678" s="242">
        <v>0</v>
      </c>
      <c r="M678" s="242">
        <v>0</v>
      </c>
      <c r="N678" s="242">
        <v>0</v>
      </c>
      <c r="O678" s="242">
        <v>0</v>
      </c>
      <c r="P678" s="242">
        <v>0</v>
      </c>
      <c r="Q678" s="242">
        <v>0</v>
      </c>
      <c r="R678" s="242">
        <v>0</v>
      </c>
      <c r="S678" s="49"/>
      <c r="T678" s="698">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General!L37</f>
        <v>sp</v>
      </c>
      <c r="J679" s="242">
        <v>0</v>
      </c>
      <c r="K679" s="242">
        <v>0</v>
      </c>
      <c r="L679" s="242">
        <v>0</v>
      </c>
      <c r="M679" s="242">
        <v>0</v>
      </c>
      <c r="N679" s="242">
        <v>0</v>
      </c>
      <c r="O679" s="242">
        <v>0</v>
      </c>
      <c r="P679" s="242">
        <v>0</v>
      </c>
      <c r="Q679" s="242">
        <v>0</v>
      </c>
      <c r="R679" s="242">
        <v>0</v>
      </c>
      <c r="S679" s="49"/>
      <c r="T679" s="698">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General!L38</f>
        <v>sr</v>
      </c>
      <c r="J680" s="242">
        <v>10</v>
      </c>
      <c r="K680" s="242">
        <v>10</v>
      </c>
      <c r="L680" s="242">
        <v>10</v>
      </c>
      <c r="M680" s="242">
        <v>10</v>
      </c>
      <c r="N680" s="242">
        <v>10</v>
      </c>
      <c r="O680" s="242">
        <v>10</v>
      </c>
      <c r="P680" s="242">
        <v>10</v>
      </c>
      <c r="Q680" s="242">
        <v>10</v>
      </c>
      <c r="R680" s="242">
        <v>10</v>
      </c>
      <c r="S680" s="49"/>
      <c r="T680" s="698">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General!L39</f>
        <v>t</v>
      </c>
      <c r="J681" s="242">
        <v>0</v>
      </c>
      <c r="K681" s="242">
        <v>0</v>
      </c>
      <c r="L681" s="242">
        <v>0</v>
      </c>
      <c r="M681" s="242">
        <v>0</v>
      </c>
      <c r="N681" s="242">
        <v>0</v>
      </c>
      <c r="O681" s="242">
        <v>0</v>
      </c>
      <c r="P681" s="242">
        <v>0</v>
      </c>
      <c r="Q681" s="242">
        <v>0</v>
      </c>
      <c r="R681" s="242">
        <v>0</v>
      </c>
      <c r="S681" s="49"/>
      <c r="T681" s="698">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General!L40</f>
        <v>tc</v>
      </c>
      <c r="J682" s="700">
        <f>J683*$T$682+J681*(1-$T$682)</f>
        <v>1</v>
      </c>
      <c r="K682" s="700">
        <f t="shared" ref="K682:P682" si="110">K683*$T$682+K681*(1-$T$682)</f>
        <v>1</v>
      </c>
      <c r="L682" s="700">
        <f t="shared" si="110"/>
        <v>1</v>
      </c>
      <c r="M682" s="700">
        <f t="shared" si="110"/>
        <v>1</v>
      </c>
      <c r="N682" s="700">
        <f t="shared" si="110"/>
        <v>1</v>
      </c>
      <c r="O682" s="700">
        <f t="shared" si="110"/>
        <v>1</v>
      </c>
      <c r="P682" s="700">
        <f t="shared" si="110"/>
        <v>1</v>
      </c>
      <c r="Q682" s="700">
        <f>Q683*$T$682+Q681*(1-$T$682)</f>
        <v>1</v>
      </c>
      <c r="R682" s="700">
        <f>R683*$T$682+R681*(1-$T$682)</f>
        <v>1</v>
      </c>
      <c r="S682" s="49"/>
      <c r="T682" s="699">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General!L41</f>
        <v>tr</v>
      </c>
      <c r="J683" s="242">
        <v>10</v>
      </c>
      <c r="K683" s="242">
        <v>10</v>
      </c>
      <c r="L683" s="242">
        <v>10</v>
      </c>
      <c r="M683" s="242">
        <v>10</v>
      </c>
      <c r="N683" s="242">
        <v>10</v>
      </c>
      <c r="O683" s="242">
        <v>10</v>
      </c>
      <c r="P683" s="242">
        <v>10</v>
      </c>
      <c r="Q683" s="242">
        <v>10</v>
      </c>
      <c r="R683" s="242">
        <v>10</v>
      </c>
      <c r="S683" s="49"/>
      <c r="T683" s="698">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General!L42</f>
        <v>u</v>
      </c>
      <c r="J684" s="242">
        <v>0</v>
      </c>
      <c r="K684" s="242">
        <v>0</v>
      </c>
      <c r="L684" s="242">
        <v>0</v>
      </c>
      <c r="M684" s="242">
        <v>0</v>
      </c>
      <c r="N684" s="242">
        <v>0</v>
      </c>
      <c r="O684" s="242">
        <v>0</v>
      </c>
      <c r="P684" s="242">
        <v>0</v>
      </c>
      <c r="Q684" s="242">
        <v>0</v>
      </c>
      <c r="R684" s="242">
        <v>0</v>
      </c>
      <c r="S684" s="49"/>
      <c r="T684" s="698">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General!L43</f>
        <v>uc</v>
      </c>
      <c r="J685" s="700">
        <f>J686*$T$685+J684*(1-$T$685)</f>
        <v>1</v>
      </c>
      <c r="K685" s="700">
        <f t="shared" ref="K685:P685" si="111">K686*$T$685+K684*(1-$T$685)</f>
        <v>1</v>
      </c>
      <c r="L685" s="700">
        <f t="shared" si="111"/>
        <v>1</v>
      </c>
      <c r="M685" s="700">
        <f t="shared" si="111"/>
        <v>1</v>
      </c>
      <c r="N685" s="700">
        <f t="shared" si="111"/>
        <v>1</v>
      </c>
      <c r="O685" s="700">
        <f t="shared" si="111"/>
        <v>1</v>
      </c>
      <c r="P685" s="700">
        <f t="shared" si="111"/>
        <v>1</v>
      </c>
      <c r="Q685" s="700">
        <f>Q686*$T$685+Q684*(1-$T$685)</f>
        <v>1</v>
      </c>
      <c r="R685" s="700">
        <f>R686*$T$685+R684*(1-$T$685)</f>
        <v>1</v>
      </c>
      <c r="S685" s="49"/>
      <c r="T685" s="699">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General!L44</f>
        <v>ur</v>
      </c>
      <c r="J686" s="242">
        <v>10</v>
      </c>
      <c r="K686" s="242">
        <v>10</v>
      </c>
      <c r="L686" s="242">
        <v>10</v>
      </c>
      <c r="M686" s="242">
        <v>10</v>
      </c>
      <c r="N686" s="242">
        <v>10</v>
      </c>
      <c r="O686" s="242">
        <v>10</v>
      </c>
      <c r="P686" s="242">
        <v>10</v>
      </c>
      <c r="Q686" s="242">
        <v>10</v>
      </c>
      <c r="R686" s="242">
        <v>10</v>
      </c>
      <c r="S686" s="49"/>
      <c r="T686" s="698">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General!L45</f>
        <v>v</v>
      </c>
      <c r="J687" s="242">
        <v>90</v>
      </c>
      <c r="K687" s="242">
        <v>90</v>
      </c>
      <c r="L687" s="242">
        <v>90</v>
      </c>
      <c r="M687" s="242">
        <v>90</v>
      </c>
      <c r="N687" s="242">
        <v>90</v>
      </c>
      <c r="O687" s="242">
        <v>90</v>
      </c>
      <c r="P687" s="242">
        <v>90</v>
      </c>
      <c r="Q687" s="242">
        <v>90</v>
      </c>
      <c r="R687" s="242">
        <v>90</v>
      </c>
      <c r="S687" s="49"/>
      <c r="T687" s="698">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General!L46</f>
        <v>w</v>
      </c>
      <c r="J688" s="242">
        <v>120</v>
      </c>
      <c r="K688" s="242">
        <v>120</v>
      </c>
      <c r="L688" s="242">
        <v>120</v>
      </c>
      <c r="M688" s="242">
        <v>120</v>
      </c>
      <c r="N688" s="242">
        <v>120</v>
      </c>
      <c r="O688" s="242">
        <v>120</v>
      </c>
      <c r="P688" s="242">
        <v>120</v>
      </c>
      <c r="Q688" s="242">
        <v>120</v>
      </c>
      <c r="R688" s="242">
        <v>120</v>
      </c>
      <c r="S688" s="49"/>
      <c r="T688" s="698">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General!L47</f>
        <v>wd</v>
      </c>
      <c r="J689" s="242">
        <v>120</v>
      </c>
      <c r="K689" s="242">
        <v>120</v>
      </c>
      <c r="L689" s="242">
        <v>120</v>
      </c>
      <c r="M689" s="242">
        <v>120</v>
      </c>
      <c r="N689" s="242">
        <v>120</v>
      </c>
      <c r="O689" s="242">
        <v>120</v>
      </c>
      <c r="P689" s="242">
        <v>120</v>
      </c>
      <c r="Q689" s="242">
        <v>120</v>
      </c>
      <c r="R689" s="242">
        <v>120</v>
      </c>
      <c r="S689" s="49"/>
      <c r="T689" s="698">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General!L48</f>
        <v>x</v>
      </c>
      <c r="J690" s="242">
        <v>0</v>
      </c>
      <c r="K690" s="242">
        <v>0</v>
      </c>
      <c r="L690" s="242">
        <v>0</v>
      </c>
      <c r="M690" s="242">
        <v>0</v>
      </c>
      <c r="N690" s="242">
        <v>0</v>
      </c>
      <c r="O690" s="242">
        <v>0</v>
      </c>
      <c r="P690" s="242">
        <v>0</v>
      </c>
      <c r="Q690" s="242">
        <v>0</v>
      </c>
      <c r="R690" s="242">
        <v>0</v>
      </c>
      <c r="S690" s="49"/>
      <c r="T690" s="698">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General!L49</f>
        <v>xc</v>
      </c>
      <c r="J691" s="700">
        <f>J692*$T$691+J690*(1-$T$691)</f>
        <v>1</v>
      </c>
      <c r="K691" s="700">
        <f t="shared" ref="K691:P691" si="112">K692*$T$691+K690*(1-$T$691)</f>
        <v>1</v>
      </c>
      <c r="L691" s="700">
        <f t="shared" si="112"/>
        <v>1</v>
      </c>
      <c r="M691" s="700">
        <f t="shared" si="112"/>
        <v>1</v>
      </c>
      <c r="N691" s="700">
        <f t="shared" si="112"/>
        <v>1</v>
      </c>
      <c r="O691" s="700">
        <f t="shared" si="112"/>
        <v>1</v>
      </c>
      <c r="P691" s="700">
        <f t="shared" si="112"/>
        <v>1</v>
      </c>
      <c r="Q691" s="700">
        <f>Q692*$T$691+Q690*(1-$T$691)</f>
        <v>1</v>
      </c>
      <c r="R691" s="700">
        <f>R692*$T$691+R690*(1-$T$691)</f>
        <v>1</v>
      </c>
      <c r="S691" s="49"/>
      <c r="T691" s="699">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General!L50</f>
        <v>xr</v>
      </c>
      <c r="J692" s="242">
        <v>10</v>
      </c>
      <c r="K692" s="242">
        <v>10</v>
      </c>
      <c r="L692" s="242">
        <v>10</v>
      </c>
      <c r="M692" s="242">
        <v>10</v>
      </c>
      <c r="N692" s="242">
        <v>10</v>
      </c>
      <c r="O692" s="242">
        <v>10</v>
      </c>
      <c r="P692" s="242">
        <v>10</v>
      </c>
      <c r="Q692" s="242">
        <v>10</v>
      </c>
      <c r="R692" s="242">
        <v>10</v>
      </c>
      <c r="S692" s="49"/>
      <c r="T692" s="698">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General!L51</f>
        <v>z</v>
      </c>
      <c r="J693" s="242">
        <v>5</v>
      </c>
      <c r="K693" s="242">
        <v>5</v>
      </c>
      <c r="L693" s="242">
        <v>5</v>
      </c>
      <c r="M693" s="242">
        <v>5</v>
      </c>
      <c r="N693" s="242">
        <v>5</v>
      </c>
      <c r="O693" s="242">
        <v>5</v>
      </c>
      <c r="P693" s="242">
        <v>5</v>
      </c>
      <c r="Q693" s="242">
        <v>5</v>
      </c>
      <c r="R693" s="242">
        <v>5</v>
      </c>
      <c r="S693" s="49"/>
      <c r="T693" s="698">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General!L52</f>
        <v>zd</v>
      </c>
      <c r="J694" s="242">
        <v>5</v>
      </c>
      <c r="K694" s="242">
        <v>5</v>
      </c>
      <c r="L694" s="242">
        <v>5</v>
      </c>
      <c r="M694" s="242">
        <v>5</v>
      </c>
      <c r="N694" s="242">
        <v>5</v>
      </c>
      <c r="O694" s="242">
        <v>5</v>
      </c>
      <c r="P694" s="242">
        <v>5</v>
      </c>
      <c r="Q694" s="242">
        <v>5</v>
      </c>
      <c r="R694" s="242">
        <v>5</v>
      </c>
      <c r="S694" s="49"/>
      <c r="T694" s="698">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334</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405</v>
      </c>
      <c r="H709" s="54" t="s">
        <v>241</v>
      </c>
      <c r="I709" s="54" t="s">
        <v>44</v>
      </c>
      <c r="J709" s="54" t="s">
        <v>242</v>
      </c>
      <c r="K709" s="26" t="s">
        <v>45</v>
      </c>
      <c r="L709" s="26" t="s">
        <v>243</v>
      </c>
      <c r="M709" s="26" t="s">
        <v>244</v>
      </c>
      <c r="N709" s="26" t="s">
        <v>46</v>
      </c>
      <c r="O709" s="26" t="s">
        <v>246</v>
      </c>
      <c r="P709" s="26" t="s">
        <v>247</v>
      </c>
      <c r="Q709" s="162" t="s">
        <v>245</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General!L17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General!L18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General!L19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General!L20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General!L21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General!L22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General!L23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General!L24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General!L25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General!L26</f>
        <v>jc</v>
      </c>
      <c r="H719" s="700">
        <f>H720</f>
        <v>3000</v>
      </c>
      <c r="I719" s="700">
        <f t="shared" ref="I719:Q719" si="113">I720</f>
        <v>27.5</v>
      </c>
      <c r="J719" s="700">
        <f t="shared" si="113"/>
        <v>1</v>
      </c>
      <c r="K719" s="700">
        <f t="shared" si="113"/>
        <v>0</v>
      </c>
      <c r="L719" s="700">
        <f t="shared" si="113"/>
        <v>0</v>
      </c>
      <c r="M719" s="700">
        <f t="shared" si="113"/>
        <v>0</v>
      </c>
      <c r="N719" s="700">
        <f t="shared" si="113"/>
        <v>0</v>
      </c>
      <c r="O719" s="700">
        <f t="shared" si="113"/>
        <v>0</v>
      </c>
      <c r="P719" s="700">
        <f t="shared" si="113"/>
        <v>0</v>
      </c>
      <c r="Q719" s="701">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General!L27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General!L28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General!L29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General!L30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General!L31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General!L32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General!L33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General!L34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General!L35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General!L36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General!L37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General!L38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General!L39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General!L40</f>
        <v>tc</v>
      </c>
      <c r="H733" s="700">
        <f>H734</f>
        <v>3000</v>
      </c>
      <c r="I733" s="700">
        <f t="shared" ref="I733:Q733" si="114">I734</f>
        <v>27.5</v>
      </c>
      <c r="J733" s="700">
        <f t="shared" si="114"/>
        <v>1</v>
      </c>
      <c r="K733" s="700">
        <f t="shared" si="114"/>
        <v>0</v>
      </c>
      <c r="L733" s="700">
        <f t="shared" si="114"/>
        <v>0</v>
      </c>
      <c r="M733" s="700">
        <f t="shared" si="114"/>
        <v>0</v>
      </c>
      <c r="N733" s="700">
        <f t="shared" si="114"/>
        <v>0</v>
      </c>
      <c r="O733" s="700">
        <f t="shared" si="114"/>
        <v>0</v>
      </c>
      <c r="P733" s="700">
        <f t="shared" si="114"/>
        <v>0</v>
      </c>
      <c r="Q733" s="701">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General!L41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General!L42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General!L43</f>
        <v>uc</v>
      </c>
      <c r="H736" s="700">
        <f>H737</f>
        <v>3000</v>
      </c>
      <c r="I736" s="700">
        <f t="shared" ref="I736:Q736" si="115">I737</f>
        <v>27.5</v>
      </c>
      <c r="J736" s="700">
        <f t="shared" si="115"/>
        <v>1</v>
      </c>
      <c r="K736" s="700">
        <f t="shared" si="115"/>
        <v>0</v>
      </c>
      <c r="L736" s="700">
        <f t="shared" si="115"/>
        <v>0</v>
      </c>
      <c r="M736" s="700">
        <f t="shared" si="115"/>
        <v>0</v>
      </c>
      <c r="N736" s="700">
        <f t="shared" si="115"/>
        <v>0</v>
      </c>
      <c r="O736" s="700">
        <f t="shared" si="115"/>
        <v>0</v>
      </c>
      <c r="P736" s="700">
        <f t="shared" si="115"/>
        <v>0</v>
      </c>
      <c r="Q736" s="701">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General!L44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General!L45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General!L46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General!L47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General!L48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General!L49</f>
        <v>xc</v>
      </c>
      <c r="H742" s="700">
        <f>H743</f>
        <v>3000</v>
      </c>
      <c r="I742" s="700">
        <f t="shared" ref="I742:Q742" si="116">I743</f>
        <v>27.5</v>
      </c>
      <c r="J742" s="700">
        <f t="shared" si="116"/>
        <v>1</v>
      </c>
      <c r="K742" s="700">
        <f t="shared" si="116"/>
        <v>0</v>
      </c>
      <c r="L742" s="700">
        <f t="shared" si="116"/>
        <v>0</v>
      </c>
      <c r="M742" s="700">
        <f t="shared" si="116"/>
        <v>0</v>
      </c>
      <c r="N742" s="700">
        <f t="shared" si="116"/>
        <v>0</v>
      </c>
      <c r="O742" s="700">
        <f t="shared" si="116"/>
        <v>0</v>
      </c>
      <c r="P742" s="700">
        <f t="shared" si="116"/>
        <v>0</v>
      </c>
      <c r="Q742" s="701">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General!L50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General!L51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General!L52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944</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955</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392</v>
      </c>
      <c r="I20" s="26" t="s">
        <v>59</v>
      </c>
      <c r="J20" s="26" t="s">
        <v>60</v>
      </c>
      <c r="K20" s="26" t="s">
        <v>61</v>
      </c>
      <c r="L20" s="26" t="s">
        <v>62</v>
      </c>
      <c r="M20" s="26" t="s">
        <v>895</v>
      </c>
      <c r="N20" s="26" t="s">
        <v>896</v>
      </c>
      <c r="O20" s="26" t="s">
        <v>897</v>
      </c>
      <c r="P20" s="26" t="s">
        <v>1218</v>
      </c>
      <c r="Q20" s="25"/>
      <c r="R20" s="25"/>
      <c r="S20" s="23"/>
      <c r="T20" s="23"/>
      <c r="U20" s="23"/>
      <c r="V20" s="23"/>
      <c r="W20" s="17"/>
      <c r="X20" s="9"/>
    </row>
    <row r="21" spans="1:24" outlineLevel="1" x14ac:dyDescent="0.25">
      <c r="A21" s="7"/>
      <c r="B21" s="8"/>
      <c r="C21" s="18"/>
      <c r="D21" s="18"/>
      <c r="E21" s="18"/>
      <c r="F21" s="27"/>
      <c r="G21" s="680" t="str">
        <f>General!H17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General!H18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General!H19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General!H20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General!H21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General!H22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General!H23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General!H24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General!H25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General!H26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General!H27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General!H28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General!H29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General!H30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General!H31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General!H32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General!H33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954</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1145</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959</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952</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953</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945</v>
      </c>
      <c r="H55" s="18"/>
      <c r="I55" s="18"/>
      <c r="J55" s="23"/>
      <c r="K55" s="24" t="s">
        <v>391</v>
      </c>
      <c r="L55" s="24" t="s">
        <v>140</v>
      </c>
      <c r="M55" s="24" t="s">
        <v>141</v>
      </c>
      <c r="N55" s="24" t="s">
        <v>142</v>
      </c>
      <c r="O55" s="24" t="s">
        <v>143</v>
      </c>
      <c r="P55" s="24" t="s">
        <v>144</v>
      </c>
      <c r="Q55" s="24" t="s">
        <v>145</v>
      </c>
      <c r="R55" s="24" t="s">
        <v>146</v>
      </c>
      <c r="S55" s="24" t="s">
        <v>147</v>
      </c>
      <c r="T55" s="24" t="s">
        <v>148</v>
      </c>
      <c r="U55" s="23"/>
      <c r="V55" s="23"/>
      <c r="W55" s="17"/>
      <c r="X55" s="9"/>
    </row>
    <row r="56" spans="1:24" outlineLevel="1" x14ac:dyDescent="0.25">
      <c r="A56" s="171"/>
      <c r="B56" s="8"/>
      <c r="C56" s="13"/>
      <c r="D56" s="13">
        <v>80</v>
      </c>
      <c r="E56" s="13" t="s">
        <v>1</v>
      </c>
      <c r="F56" s="14"/>
      <c r="G56" s="15"/>
      <c r="H56" s="14"/>
      <c r="I56" s="14"/>
      <c r="J56" s="14" t="s">
        <v>833</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406</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802</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803</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804</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805</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806</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807</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808</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809</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949</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946</v>
      </c>
      <c r="H69" s="18"/>
      <c r="I69" s="18"/>
      <c r="J69" s="24" t="s">
        <v>763</v>
      </c>
      <c r="K69" s="24" t="s">
        <v>391</v>
      </c>
      <c r="L69" s="24" t="s">
        <v>140</v>
      </c>
      <c r="M69" s="24" t="s">
        <v>141</v>
      </c>
      <c r="N69" s="24" t="s">
        <v>142</v>
      </c>
      <c r="O69" s="24" t="s">
        <v>143</v>
      </c>
      <c r="P69" s="24" t="s">
        <v>144</v>
      </c>
      <c r="Q69" s="24" t="s">
        <v>145</v>
      </c>
      <c r="R69" s="24" t="s">
        <v>146</v>
      </c>
      <c r="S69" s="24" t="s">
        <v>147</v>
      </c>
      <c r="T69" s="24" t="s">
        <v>148</v>
      </c>
      <c r="U69" s="24"/>
      <c r="V69" s="23"/>
      <c r="W69" s="17"/>
      <c r="X69" s="9"/>
    </row>
    <row r="70" spans="1:24" outlineLevel="1" x14ac:dyDescent="0.25">
      <c r="A70" s="171"/>
      <c r="B70" s="8"/>
      <c r="C70" s="18"/>
      <c r="D70" s="18"/>
      <c r="E70" s="18"/>
      <c r="F70" s="18"/>
      <c r="G70" s="23"/>
      <c r="H70" s="18"/>
      <c r="I70" s="18"/>
      <c r="J70" s="24"/>
      <c r="K70" s="24" t="s">
        <v>948</v>
      </c>
      <c r="L70" s="24" t="s">
        <v>948</v>
      </c>
      <c r="M70" s="24" t="s">
        <v>948</v>
      </c>
      <c r="N70" s="24" t="s">
        <v>948</v>
      </c>
      <c r="O70" s="24" t="s">
        <v>948</v>
      </c>
      <c r="P70" s="24" t="s">
        <v>948</v>
      </c>
      <c r="Q70" s="24" t="s">
        <v>948</v>
      </c>
      <c r="R70" s="24" t="s">
        <v>948</v>
      </c>
      <c r="S70" s="24" t="s">
        <v>948</v>
      </c>
      <c r="T70" s="24" t="s">
        <v>948</v>
      </c>
      <c r="U70" s="24"/>
      <c r="V70" s="23"/>
      <c r="W70" s="17"/>
      <c r="X70" s="9"/>
    </row>
    <row r="71" spans="1:24" outlineLevel="1" x14ac:dyDescent="0.25">
      <c r="A71" s="171"/>
      <c r="B71" s="8"/>
      <c r="C71" s="18"/>
      <c r="D71" s="18"/>
      <c r="E71" s="18"/>
      <c r="F71" s="27"/>
      <c r="G71" s="27"/>
      <c r="H71" s="27"/>
      <c r="I71" t="s">
        <v>833</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833</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833</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833</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833</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833</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833</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833</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833</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833</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833</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833</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833</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833</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833</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833</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833</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406</v>
      </c>
      <c r="J88" s="681" t="str">
        <f t="shared" ref="J88:T88" si="1">J71</f>
        <v>b</v>
      </c>
      <c r="K88" s="605">
        <v>8</v>
      </c>
      <c r="L88" s="605">
        <v>25</v>
      </c>
      <c r="M88" s="605">
        <v>30</v>
      </c>
      <c r="N88" s="814">
        <f t="shared" si="1"/>
        <v>30</v>
      </c>
      <c r="O88" s="814">
        <f t="shared" si="1"/>
        <v>30</v>
      </c>
      <c r="P88" s="814">
        <f t="shared" si="1"/>
        <v>30</v>
      </c>
      <c r="Q88" s="814">
        <f t="shared" si="1"/>
        <v>30</v>
      </c>
      <c r="R88" s="814">
        <f t="shared" si="1"/>
        <v>30</v>
      </c>
      <c r="S88" s="814">
        <f t="shared" si="1"/>
        <v>30</v>
      </c>
      <c r="T88" s="814">
        <f t="shared" si="1"/>
        <v>30</v>
      </c>
      <c r="U88" s="29"/>
      <c r="V88" s="31"/>
      <c r="W88" s="17"/>
      <c r="X88" s="9"/>
    </row>
    <row r="89" spans="1:24" outlineLevel="1" x14ac:dyDescent="0.25">
      <c r="A89" s="171"/>
      <c r="B89" s="8"/>
      <c r="C89" s="18"/>
      <c r="D89" s="18"/>
      <c r="E89" s="18"/>
      <c r="F89" s="27"/>
      <c r="G89" s="93"/>
      <c r="H89" s="93"/>
      <c r="I89" t="s">
        <v>406</v>
      </c>
      <c r="J89" s="681" t="str">
        <f t="shared" ref="J89:T152" si="2">J72</f>
        <v>bd</v>
      </c>
      <c r="K89" s="605">
        <v>8</v>
      </c>
      <c r="L89" s="605">
        <v>25</v>
      </c>
      <c r="M89" s="605">
        <v>30</v>
      </c>
      <c r="N89" s="814">
        <f t="shared" si="2"/>
        <v>30</v>
      </c>
      <c r="O89" s="814">
        <f t="shared" si="2"/>
        <v>30</v>
      </c>
      <c r="P89" s="814">
        <f t="shared" si="2"/>
        <v>30</v>
      </c>
      <c r="Q89" s="814">
        <f t="shared" si="2"/>
        <v>30</v>
      </c>
      <c r="R89" s="814">
        <f t="shared" si="2"/>
        <v>30</v>
      </c>
      <c r="S89" s="814">
        <f t="shared" si="2"/>
        <v>30</v>
      </c>
      <c r="T89" s="814">
        <f t="shared" si="2"/>
        <v>30</v>
      </c>
      <c r="U89" s="91"/>
      <c r="V89" s="31"/>
      <c r="W89" s="17"/>
      <c r="X89" s="9"/>
    </row>
    <row r="90" spans="1:24" outlineLevel="1" x14ac:dyDescent="0.25">
      <c r="A90" s="171"/>
      <c r="B90" s="8"/>
      <c r="C90" s="18"/>
      <c r="D90" s="18"/>
      <c r="E90" s="18"/>
      <c r="F90" s="27"/>
      <c r="G90" s="93"/>
      <c r="H90" s="93"/>
      <c r="I90" t="s">
        <v>406</v>
      </c>
      <c r="J90" s="681" t="str">
        <f t="shared" si="2"/>
        <v>f</v>
      </c>
      <c r="K90" s="605">
        <v>8</v>
      </c>
      <c r="L90" s="605">
        <v>25</v>
      </c>
      <c r="M90" s="605">
        <v>30</v>
      </c>
      <c r="N90" s="814">
        <f t="shared" si="2"/>
        <v>30</v>
      </c>
      <c r="O90" s="814">
        <f t="shared" si="2"/>
        <v>30</v>
      </c>
      <c r="P90" s="814">
        <f t="shared" si="2"/>
        <v>30</v>
      </c>
      <c r="Q90" s="814">
        <f t="shared" si="2"/>
        <v>30</v>
      </c>
      <c r="R90" s="814">
        <f t="shared" si="2"/>
        <v>30</v>
      </c>
      <c r="S90" s="814">
        <f t="shared" si="2"/>
        <v>30</v>
      </c>
      <c r="T90" s="814">
        <f t="shared" si="2"/>
        <v>30</v>
      </c>
      <c r="U90" s="91"/>
      <c r="V90" s="31"/>
      <c r="W90" s="17"/>
      <c r="X90" s="9"/>
    </row>
    <row r="91" spans="1:24" outlineLevel="1" x14ac:dyDescent="0.25">
      <c r="A91" s="171"/>
      <c r="B91" s="8"/>
      <c r="C91" s="18"/>
      <c r="D91" s="18"/>
      <c r="E91" s="18"/>
      <c r="F91" s="27"/>
      <c r="G91" s="93"/>
      <c r="H91" s="93"/>
      <c r="I91" t="s">
        <v>406</v>
      </c>
      <c r="J91" s="681" t="str">
        <f t="shared" si="2"/>
        <v>h</v>
      </c>
      <c r="K91" s="605">
        <v>8</v>
      </c>
      <c r="L91" s="605">
        <v>25</v>
      </c>
      <c r="M91" s="605">
        <v>30</v>
      </c>
      <c r="N91" s="814">
        <f t="shared" si="2"/>
        <v>30</v>
      </c>
      <c r="O91" s="814">
        <f t="shared" si="2"/>
        <v>30</v>
      </c>
      <c r="P91" s="814">
        <f t="shared" si="2"/>
        <v>30</v>
      </c>
      <c r="Q91" s="814">
        <f t="shared" si="2"/>
        <v>30</v>
      </c>
      <c r="R91" s="814">
        <f t="shared" si="2"/>
        <v>30</v>
      </c>
      <c r="S91" s="814">
        <f t="shared" si="2"/>
        <v>30</v>
      </c>
      <c r="T91" s="814">
        <f t="shared" si="2"/>
        <v>30</v>
      </c>
      <c r="U91" s="91"/>
      <c r="V91" s="31"/>
      <c r="W91" s="17"/>
      <c r="X91" s="9"/>
    </row>
    <row r="92" spans="1:24" outlineLevel="1" x14ac:dyDescent="0.25">
      <c r="A92" s="171"/>
      <c r="B92" s="8"/>
      <c r="C92" s="18"/>
      <c r="D92" s="18"/>
      <c r="E92" s="18"/>
      <c r="F92" s="27"/>
      <c r="G92" s="93"/>
      <c r="H92" s="93"/>
      <c r="I92" t="s">
        <v>406</v>
      </c>
      <c r="J92" s="681" t="str">
        <f t="shared" si="2"/>
        <v>i</v>
      </c>
      <c r="K92" s="605">
        <v>8</v>
      </c>
      <c r="L92" s="605">
        <v>25</v>
      </c>
      <c r="M92" s="605">
        <v>30</v>
      </c>
      <c r="N92" s="814">
        <f t="shared" si="2"/>
        <v>30</v>
      </c>
      <c r="O92" s="814">
        <f t="shared" si="2"/>
        <v>30</v>
      </c>
      <c r="P92" s="814">
        <f t="shared" si="2"/>
        <v>30</v>
      </c>
      <c r="Q92" s="814">
        <f t="shared" si="2"/>
        <v>30</v>
      </c>
      <c r="R92" s="814">
        <f t="shared" si="2"/>
        <v>30</v>
      </c>
      <c r="S92" s="814">
        <f t="shared" si="2"/>
        <v>30</v>
      </c>
      <c r="T92" s="814">
        <f t="shared" si="2"/>
        <v>30</v>
      </c>
      <c r="U92" s="91"/>
      <c r="V92" s="31"/>
      <c r="W92" s="17"/>
      <c r="X92" s="9"/>
    </row>
    <row r="93" spans="1:24" outlineLevel="1" x14ac:dyDescent="0.25">
      <c r="A93" s="171"/>
      <c r="B93" s="8"/>
      <c r="C93" s="18"/>
      <c r="D93" s="18"/>
      <c r="E93" s="18"/>
      <c r="F93" s="27"/>
      <c r="G93" s="93"/>
      <c r="H93" s="93"/>
      <c r="I93" t="s">
        <v>406</v>
      </c>
      <c r="J93" s="681" t="str">
        <f t="shared" si="2"/>
        <v>k</v>
      </c>
      <c r="K93" s="605">
        <v>8</v>
      </c>
      <c r="L93" s="605">
        <v>25</v>
      </c>
      <c r="M93" s="605">
        <v>30</v>
      </c>
      <c r="N93" s="814">
        <f t="shared" si="2"/>
        <v>30</v>
      </c>
      <c r="O93" s="814">
        <f t="shared" si="2"/>
        <v>30</v>
      </c>
      <c r="P93" s="814">
        <f t="shared" si="2"/>
        <v>30</v>
      </c>
      <c r="Q93" s="814">
        <f t="shared" si="2"/>
        <v>30</v>
      </c>
      <c r="R93" s="814">
        <f t="shared" si="2"/>
        <v>30</v>
      </c>
      <c r="S93" s="814">
        <f t="shared" si="2"/>
        <v>30</v>
      </c>
      <c r="T93" s="814">
        <f t="shared" si="2"/>
        <v>30</v>
      </c>
      <c r="U93" s="91"/>
      <c r="V93" s="31"/>
      <c r="W93" s="17"/>
      <c r="X93" s="9"/>
    </row>
    <row r="94" spans="1:24" outlineLevel="1" x14ac:dyDescent="0.25">
      <c r="A94" s="171"/>
      <c r="B94" s="8"/>
      <c r="C94" s="18"/>
      <c r="D94" s="18"/>
      <c r="E94" s="18"/>
      <c r="F94" s="27"/>
      <c r="G94" s="93"/>
      <c r="H94" s="93"/>
      <c r="I94" t="s">
        <v>406</v>
      </c>
      <c r="J94" s="681" t="str">
        <f t="shared" si="2"/>
        <v>l</v>
      </c>
      <c r="K94" s="605">
        <v>8</v>
      </c>
      <c r="L94" s="605">
        <v>25</v>
      </c>
      <c r="M94" s="605">
        <v>30</v>
      </c>
      <c r="N94" s="814">
        <f t="shared" si="2"/>
        <v>30</v>
      </c>
      <c r="O94" s="814">
        <f t="shared" si="2"/>
        <v>30</v>
      </c>
      <c r="P94" s="814">
        <f t="shared" si="2"/>
        <v>30</v>
      </c>
      <c r="Q94" s="814">
        <f t="shared" si="2"/>
        <v>30</v>
      </c>
      <c r="R94" s="814">
        <f t="shared" si="2"/>
        <v>30</v>
      </c>
      <c r="S94" s="814">
        <f t="shared" si="2"/>
        <v>30</v>
      </c>
      <c r="T94" s="814">
        <f t="shared" si="2"/>
        <v>30</v>
      </c>
      <c r="U94" s="91"/>
      <c r="V94" s="31"/>
      <c r="W94" s="17"/>
      <c r="X94" s="9"/>
    </row>
    <row r="95" spans="1:24" outlineLevel="1" x14ac:dyDescent="0.25">
      <c r="A95" s="171"/>
      <c r="B95" s="8"/>
      <c r="C95" s="18"/>
      <c r="D95" s="18"/>
      <c r="E95" s="18"/>
      <c r="F95" s="27"/>
      <c r="G95" s="93"/>
      <c r="H95" s="93"/>
      <c r="I95" t="s">
        <v>406</v>
      </c>
      <c r="J95" s="681" t="str">
        <f t="shared" si="2"/>
        <v>o</v>
      </c>
      <c r="K95" s="605">
        <v>8</v>
      </c>
      <c r="L95" s="605">
        <v>25</v>
      </c>
      <c r="M95" s="605">
        <v>30</v>
      </c>
      <c r="N95" s="814">
        <f t="shared" si="2"/>
        <v>30</v>
      </c>
      <c r="O95" s="814">
        <f t="shared" si="2"/>
        <v>30</v>
      </c>
      <c r="P95" s="814">
        <f t="shared" si="2"/>
        <v>30</v>
      </c>
      <c r="Q95" s="814">
        <f t="shared" si="2"/>
        <v>30</v>
      </c>
      <c r="R95" s="814">
        <f t="shared" si="2"/>
        <v>30</v>
      </c>
      <c r="S95" s="814">
        <f t="shared" si="2"/>
        <v>30</v>
      </c>
      <c r="T95" s="814">
        <f t="shared" si="2"/>
        <v>30</v>
      </c>
      <c r="U95" s="91"/>
      <c r="V95" s="31"/>
      <c r="W95" s="17"/>
      <c r="X95" s="9"/>
    </row>
    <row r="96" spans="1:24" outlineLevel="1" x14ac:dyDescent="0.25">
      <c r="A96" s="171"/>
      <c r="B96" s="8"/>
      <c r="C96" s="18"/>
      <c r="D96" s="18"/>
      <c r="E96" s="18"/>
      <c r="F96" s="27"/>
      <c r="G96" s="93"/>
      <c r="H96" s="93"/>
      <c r="I96" t="s">
        <v>406</v>
      </c>
      <c r="J96" s="681" t="str">
        <f t="shared" si="2"/>
        <v>od</v>
      </c>
      <c r="K96" s="605">
        <v>8</v>
      </c>
      <c r="L96" s="605">
        <v>25</v>
      </c>
      <c r="M96" s="605">
        <v>30</v>
      </c>
      <c r="N96" s="814">
        <f t="shared" si="2"/>
        <v>30</v>
      </c>
      <c r="O96" s="814">
        <f t="shared" si="2"/>
        <v>30</v>
      </c>
      <c r="P96" s="814">
        <f t="shared" si="2"/>
        <v>30</v>
      </c>
      <c r="Q96" s="814">
        <f t="shared" si="2"/>
        <v>30</v>
      </c>
      <c r="R96" s="814">
        <f t="shared" si="2"/>
        <v>30</v>
      </c>
      <c r="S96" s="814">
        <f t="shared" si="2"/>
        <v>30</v>
      </c>
      <c r="T96" s="814">
        <f t="shared" si="2"/>
        <v>30</v>
      </c>
      <c r="U96" s="91"/>
      <c r="V96" s="31"/>
      <c r="W96" s="17"/>
      <c r="X96" s="9"/>
    </row>
    <row r="97" spans="1:24" outlineLevel="1" x14ac:dyDescent="0.25">
      <c r="A97" s="171"/>
      <c r="B97" s="8"/>
      <c r="C97" s="18"/>
      <c r="D97" s="18"/>
      <c r="E97" s="18"/>
      <c r="F97" s="27"/>
      <c r="G97" s="93"/>
      <c r="H97" s="93"/>
      <c r="I97" t="s">
        <v>406</v>
      </c>
      <c r="J97" s="681" t="str">
        <f t="shared" si="2"/>
        <v>of</v>
      </c>
      <c r="K97" s="605">
        <v>8</v>
      </c>
      <c r="L97" s="605">
        <v>25</v>
      </c>
      <c r="M97" s="605">
        <v>30</v>
      </c>
      <c r="N97" s="814">
        <f t="shared" si="2"/>
        <v>30</v>
      </c>
      <c r="O97" s="814">
        <f t="shared" si="2"/>
        <v>30</v>
      </c>
      <c r="P97" s="814">
        <f t="shared" si="2"/>
        <v>30</v>
      </c>
      <c r="Q97" s="814">
        <f t="shared" si="2"/>
        <v>30</v>
      </c>
      <c r="R97" s="814">
        <f t="shared" si="2"/>
        <v>30</v>
      </c>
      <c r="S97" s="814">
        <f t="shared" si="2"/>
        <v>30</v>
      </c>
      <c r="T97" s="814">
        <f t="shared" si="2"/>
        <v>30</v>
      </c>
      <c r="U97" s="91"/>
      <c r="V97" s="31"/>
      <c r="W97" s="17"/>
      <c r="X97" s="9"/>
    </row>
    <row r="98" spans="1:24" outlineLevel="1" x14ac:dyDescent="0.25">
      <c r="A98" s="171"/>
      <c r="B98" s="8"/>
      <c r="C98" s="18"/>
      <c r="D98" s="18"/>
      <c r="E98" s="18"/>
      <c r="F98" s="27"/>
      <c r="G98" s="93"/>
      <c r="H98" s="93"/>
      <c r="I98" t="s">
        <v>406</v>
      </c>
      <c r="J98" s="681" t="str">
        <f t="shared" si="2"/>
        <v>r</v>
      </c>
      <c r="K98" s="605">
        <v>8</v>
      </c>
      <c r="L98" s="605">
        <v>25</v>
      </c>
      <c r="M98" s="605">
        <v>30</v>
      </c>
      <c r="N98" s="814">
        <f t="shared" si="2"/>
        <v>30</v>
      </c>
      <c r="O98" s="814">
        <f t="shared" si="2"/>
        <v>30</v>
      </c>
      <c r="P98" s="814">
        <f t="shared" si="2"/>
        <v>30</v>
      </c>
      <c r="Q98" s="814">
        <f t="shared" si="2"/>
        <v>30</v>
      </c>
      <c r="R98" s="814">
        <f t="shared" si="2"/>
        <v>30</v>
      </c>
      <c r="S98" s="814">
        <f t="shared" si="2"/>
        <v>30</v>
      </c>
      <c r="T98" s="814">
        <f t="shared" si="2"/>
        <v>30</v>
      </c>
      <c r="U98" s="91"/>
      <c r="V98" s="31"/>
      <c r="W98" s="17"/>
      <c r="X98" s="9"/>
    </row>
    <row r="99" spans="1:24" outlineLevel="1" x14ac:dyDescent="0.25">
      <c r="A99" s="171"/>
      <c r="B99" s="8"/>
      <c r="C99" s="18"/>
      <c r="D99" s="18"/>
      <c r="E99" s="18"/>
      <c r="F99" s="27"/>
      <c r="G99" s="93"/>
      <c r="H99" s="93"/>
      <c r="I99" t="s">
        <v>406</v>
      </c>
      <c r="J99" s="681" t="str">
        <f t="shared" si="2"/>
        <v>rd</v>
      </c>
      <c r="K99" s="605">
        <v>8</v>
      </c>
      <c r="L99" s="605">
        <v>25</v>
      </c>
      <c r="M99" s="605">
        <v>30</v>
      </c>
      <c r="N99" s="814">
        <f t="shared" si="2"/>
        <v>30</v>
      </c>
      <c r="O99" s="814">
        <f t="shared" si="2"/>
        <v>30</v>
      </c>
      <c r="P99" s="814">
        <f t="shared" si="2"/>
        <v>30</v>
      </c>
      <c r="Q99" s="814">
        <f t="shared" si="2"/>
        <v>30</v>
      </c>
      <c r="R99" s="814">
        <f t="shared" si="2"/>
        <v>30</v>
      </c>
      <c r="S99" s="814">
        <f t="shared" si="2"/>
        <v>30</v>
      </c>
      <c r="T99" s="814">
        <f t="shared" si="2"/>
        <v>30</v>
      </c>
      <c r="U99" s="91"/>
      <c r="V99" s="31"/>
      <c r="W99" s="17"/>
      <c r="X99" s="9"/>
    </row>
    <row r="100" spans="1:24" outlineLevel="1" x14ac:dyDescent="0.25">
      <c r="A100" s="171"/>
      <c r="B100" s="8"/>
      <c r="C100" s="18"/>
      <c r="D100" s="18"/>
      <c r="E100" s="18"/>
      <c r="F100" s="27"/>
      <c r="G100" s="93"/>
      <c r="H100" s="93"/>
      <c r="I100" t="s">
        <v>406</v>
      </c>
      <c r="J100" s="681" t="str">
        <f t="shared" si="2"/>
        <v>v</v>
      </c>
      <c r="K100" s="605">
        <v>8</v>
      </c>
      <c r="L100" s="605">
        <v>25</v>
      </c>
      <c r="M100" s="605">
        <v>30</v>
      </c>
      <c r="N100" s="814">
        <f t="shared" si="2"/>
        <v>30</v>
      </c>
      <c r="O100" s="814">
        <f t="shared" si="2"/>
        <v>30</v>
      </c>
      <c r="P100" s="814">
        <f t="shared" si="2"/>
        <v>30</v>
      </c>
      <c r="Q100" s="814">
        <f t="shared" si="2"/>
        <v>30</v>
      </c>
      <c r="R100" s="814">
        <f t="shared" si="2"/>
        <v>30</v>
      </c>
      <c r="S100" s="814">
        <f t="shared" si="2"/>
        <v>30</v>
      </c>
      <c r="T100" s="814">
        <f t="shared" si="2"/>
        <v>30</v>
      </c>
      <c r="U100" s="91"/>
      <c r="V100" s="31"/>
      <c r="W100" s="17"/>
      <c r="X100" s="9"/>
    </row>
    <row r="101" spans="1:24" outlineLevel="1" x14ac:dyDescent="0.25">
      <c r="A101" s="171"/>
      <c r="B101" s="8"/>
      <c r="C101" s="18"/>
      <c r="D101" s="18"/>
      <c r="E101" s="18"/>
      <c r="F101" s="27"/>
      <c r="G101" s="93"/>
      <c r="H101" s="93"/>
      <c r="I101" t="s">
        <v>406</v>
      </c>
      <c r="J101" s="681" t="str">
        <f t="shared" si="2"/>
        <v>w</v>
      </c>
      <c r="K101" s="605">
        <v>8</v>
      </c>
      <c r="L101" s="605">
        <v>25</v>
      </c>
      <c r="M101" s="605">
        <v>30</v>
      </c>
      <c r="N101" s="814">
        <f t="shared" si="2"/>
        <v>30</v>
      </c>
      <c r="O101" s="814">
        <f t="shared" si="2"/>
        <v>30</v>
      </c>
      <c r="P101" s="814">
        <f t="shared" si="2"/>
        <v>30</v>
      </c>
      <c r="Q101" s="814">
        <f t="shared" si="2"/>
        <v>30</v>
      </c>
      <c r="R101" s="814">
        <f t="shared" si="2"/>
        <v>30</v>
      </c>
      <c r="S101" s="814">
        <f t="shared" si="2"/>
        <v>30</v>
      </c>
      <c r="T101" s="814">
        <f t="shared" si="2"/>
        <v>30</v>
      </c>
      <c r="U101" s="91"/>
      <c r="V101" s="31"/>
      <c r="W101" s="17"/>
      <c r="X101" s="9"/>
    </row>
    <row r="102" spans="1:24" outlineLevel="1" x14ac:dyDescent="0.25">
      <c r="A102" s="171"/>
      <c r="B102" s="8"/>
      <c r="C102" s="18"/>
      <c r="D102" s="18"/>
      <c r="E102" s="18"/>
      <c r="F102" s="27"/>
      <c r="G102" s="93"/>
      <c r="H102" s="93"/>
      <c r="I102" t="s">
        <v>406</v>
      </c>
      <c r="J102" s="681" t="str">
        <f t="shared" si="2"/>
        <v>wd</v>
      </c>
      <c r="K102" s="605">
        <v>8</v>
      </c>
      <c r="L102" s="605">
        <v>25</v>
      </c>
      <c r="M102" s="605">
        <v>30</v>
      </c>
      <c r="N102" s="814">
        <f t="shared" si="2"/>
        <v>30</v>
      </c>
      <c r="O102" s="814">
        <f t="shared" si="2"/>
        <v>30</v>
      </c>
      <c r="P102" s="814">
        <f t="shared" si="2"/>
        <v>30</v>
      </c>
      <c r="Q102" s="814">
        <f t="shared" si="2"/>
        <v>30</v>
      </c>
      <c r="R102" s="814">
        <f t="shared" si="2"/>
        <v>30</v>
      </c>
      <c r="S102" s="814">
        <f t="shared" si="2"/>
        <v>30</v>
      </c>
      <c r="T102" s="814">
        <f t="shared" si="2"/>
        <v>30</v>
      </c>
      <c r="U102" s="91"/>
      <c r="V102" s="31"/>
      <c r="W102" s="17"/>
      <c r="X102" s="9"/>
    </row>
    <row r="103" spans="1:24" outlineLevel="1" x14ac:dyDescent="0.25">
      <c r="A103" s="171"/>
      <c r="B103" s="8"/>
      <c r="C103" s="18"/>
      <c r="D103" s="18"/>
      <c r="E103" s="18"/>
      <c r="F103" s="27"/>
      <c r="G103" s="93"/>
      <c r="H103" s="93"/>
      <c r="I103" t="s">
        <v>406</v>
      </c>
      <c r="J103" s="681" t="str">
        <f t="shared" si="2"/>
        <v>z</v>
      </c>
      <c r="K103" s="605">
        <v>8</v>
      </c>
      <c r="L103" s="605">
        <v>25</v>
      </c>
      <c r="M103" s="605">
        <v>30</v>
      </c>
      <c r="N103" s="814">
        <f t="shared" si="2"/>
        <v>30</v>
      </c>
      <c r="O103" s="814">
        <f t="shared" si="2"/>
        <v>30</v>
      </c>
      <c r="P103" s="814">
        <f t="shared" si="2"/>
        <v>30</v>
      </c>
      <c r="Q103" s="814">
        <f t="shared" si="2"/>
        <v>30</v>
      </c>
      <c r="R103" s="814">
        <f t="shared" si="2"/>
        <v>30</v>
      </c>
      <c r="S103" s="814">
        <f t="shared" si="2"/>
        <v>30</v>
      </c>
      <c r="T103" s="814">
        <f t="shared" si="2"/>
        <v>30</v>
      </c>
      <c r="U103" s="91"/>
      <c r="V103" s="31"/>
      <c r="W103" s="17"/>
      <c r="X103" s="9"/>
    </row>
    <row r="104" spans="1:24" outlineLevel="1" x14ac:dyDescent="0.25">
      <c r="A104" s="171"/>
      <c r="B104" s="8"/>
      <c r="C104" s="18"/>
      <c r="D104" s="18"/>
      <c r="E104" s="18"/>
      <c r="F104" s="27"/>
      <c r="G104" s="93"/>
      <c r="H104" s="93"/>
      <c r="I104" t="s">
        <v>406</v>
      </c>
      <c r="J104" s="681" t="str">
        <f t="shared" si="2"/>
        <v>zd</v>
      </c>
      <c r="K104" s="605">
        <v>8</v>
      </c>
      <c r="L104" s="605">
        <v>25</v>
      </c>
      <c r="M104" s="605">
        <v>30</v>
      </c>
      <c r="N104" s="814">
        <f t="shared" si="2"/>
        <v>30</v>
      </c>
      <c r="O104" s="814">
        <f t="shared" si="2"/>
        <v>30</v>
      </c>
      <c r="P104" s="814">
        <f t="shared" si="2"/>
        <v>30</v>
      </c>
      <c r="Q104" s="814">
        <f t="shared" si="2"/>
        <v>30</v>
      </c>
      <c r="R104" s="814">
        <f t="shared" si="2"/>
        <v>30</v>
      </c>
      <c r="S104" s="814">
        <f t="shared" si="2"/>
        <v>30</v>
      </c>
      <c r="T104" s="814">
        <f t="shared" si="2"/>
        <v>30</v>
      </c>
      <c r="U104" s="91"/>
      <c r="V104" s="31"/>
      <c r="W104" s="17"/>
      <c r="X104" s="9"/>
    </row>
    <row r="105" spans="1:24" outlineLevel="1" x14ac:dyDescent="0.25">
      <c r="A105" s="171"/>
      <c r="B105" s="8"/>
      <c r="C105" s="18"/>
      <c r="D105" s="18"/>
      <c r="E105" s="18"/>
      <c r="F105" s="27"/>
      <c r="G105" s="27"/>
      <c r="H105" s="27"/>
      <c r="I105" t="s">
        <v>802</v>
      </c>
      <c r="J105" s="681" t="str">
        <f t="shared" si="2"/>
        <v>b</v>
      </c>
      <c r="K105" s="814">
        <f t="shared" si="2"/>
        <v>8</v>
      </c>
      <c r="L105" s="814">
        <f t="shared" si="2"/>
        <v>25</v>
      </c>
      <c r="M105" s="814">
        <f t="shared" si="2"/>
        <v>30</v>
      </c>
      <c r="N105" s="814">
        <f t="shared" si="2"/>
        <v>30</v>
      </c>
      <c r="O105" s="814">
        <f t="shared" si="2"/>
        <v>30</v>
      </c>
      <c r="P105" s="814">
        <f t="shared" si="2"/>
        <v>30</v>
      </c>
      <c r="Q105" s="814">
        <f t="shared" si="2"/>
        <v>30</v>
      </c>
      <c r="R105" s="814">
        <f t="shared" si="2"/>
        <v>30</v>
      </c>
      <c r="S105" s="814">
        <f t="shared" si="2"/>
        <v>30</v>
      </c>
      <c r="T105" s="814">
        <f t="shared" si="2"/>
        <v>30</v>
      </c>
      <c r="U105" s="29"/>
      <c r="V105" s="31"/>
      <c r="W105" s="17"/>
      <c r="X105" s="9"/>
    </row>
    <row r="106" spans="1:24" outlineLevel="1" x14ac:dyDescent="0.25">
      <c r="A106" s="171"/>
      <c r="B106" s="8"/>
      <c r="C106" s="18"/>
      <c r="D106" s="18"/>
      <c r="E106" s="18"/>
      <c r="F106" s="27"/>
      <c r="G106" s="93"/>
      <c r="H106" s="93"/>
      <c r="I106" t="s">
        <v>802</v>
      </c>
      <c r="J106" s="681" t="str">
        <f t="shared" si="2"/>
        <v>bd</v>
      </c>
      <c r="K106" s="814">
        <f t="shared" si="2"/>
        <v>8</v>
      </c>
      <c r="L106" s="814">
        <f t="shared" si="2"/>
        <v>25</v>
      </c>
      <c r="M106" s="814">
        <f t="shared" si="2"/>
        <v>30</v>
      </c>
      <c r="N106" s="814">
        <f t="shared" si="2"/>
        <v>30</v>
      </c>
      <c r="O106" s="814">
        <f t="shared" si="2"/>
        <v>30</v>
      </c>
      <c r="P106" s="814">
        <f t="shared" si="2"/>
        <v>30</v>
      </c>
      <c r="Q106" s="814">
        <f t="shared" si="2"/>
        <v>30</v>
      </c>
      <c r="R106" s="814">
        <f t="shared" si="2"/>
        <v>30</v>
      </c>
      <c r="S106" s="814">
        <f t="shared" si="2"/>
        <v>30</v>
      </c>
      <c r="T106" s="814">
        <f t="shared" si="2"/>
        <v>30</v>
      </c>
      <c r="U106" s="91"/>
      <c r="V106" s="31"/>
      <c r="W106" s="17"/>
      <c r="X106" s="9"/>
    </row>
    <row r="107" spans="1:24" outlineLevel="1" x14ac:dyDescent="0.25">
      <c r="A107" s="171"/>
      <c r="B107" s="8"/>
      <c r="C107" s="18"/>
      <c r="D107" s="18"/>
      <c r="E107" s="18"/>
      <c r="F107" s="27"/>
      <c r="G107" s="93"/>
      <c r="H107" s="93"/>
      <c r="I107" t="s">
        <v>802</v>
      </c>
      <c r="J107" s="681" t="str">
        <f t="shared" si="2"/>
        <v>f</v>
      </c>
      <c r="K107" s="814">
        <f t="shared" si="2"/>
        <v>8</v>
      </c>
      <c r="L107" s="814">
        <f t="shared" si="2"/>
        <v>25</v>
      </c>
      <c r="M107" s="814">
        <f t="shared" si="2"/>
        <v>30</v>
      </c>
      <c r="N107" s="814">
        <f t="shared" si="2"/>
        <v>30</v>
      </c>
      <c r="O107" s="814">
        <f t="shared" si="2"/>
        <v>30</v>
      </c>
      <c r="P107" s="814">
        <f t="shared" si="2"/>
        <v>30</v>
      </c>
      <c r="Q107" s="814">
        <f t="shared" si="2"/>
        <v>30</v>
      </c>
      <c r="R107" s="814">
        <f t="shared" si="2"/>
        <v>30</v>
      </c>
      <c r="S107" s="814">
        <f t="shared" si="2"/>
        <v>30</v>
      </c>
      <c r="T107" s="814">
        <f t="shared" si="2"/>
        <v>30</v>
      </c>
      <c r="U107" s="91"/>
      <c r="V107" s="31"/>
      <c r="W107" s="17"/>
      <c r="X107" s="9"/>
    </row>
    <row r="108" spans="1:24" outlineLevel="1" x14ac:dyDescent="0.25">
      <c r="A108" s="171"/>
      <c r="B108" s="8"/>
      <c r="C108" s="18"/>
      <c r="D108" s="18"/>
      <c r="E108" s="18"/>
      <c r="F108" s="27"/>
      <c r="G108" s="93"/>
      <c r="H108" s="93"/>
      <c r="I108" t="s">
        <v>802</v>
      </c>
      <c r="J108" s="681" t="str">
        <f t="shared" si="2"/>
        <v>h</v>
      </c>
      <c r="K108" s="814">
        <f t="shared" si="2"/>
        <v>8</v>
      </c>
      <c r="L108" s="814">
        <f t="shared" ref="L108:T108" si="3">L91</f>
        <v>25</v>
      </c>
      <c r="M108" s="814">
        <f t="shared" si="3"/>
        <v>30</v>
      </c>
      <c r="N108" s="814">
        <f t="shared" si="3"/>
        <v>30</v>
      </c>
      <c r="O108" s="814">
        <f t="shared" si="3"/>
        <v>30</v>
      </c>
      <c r="P108" s="814">
        <f t="shared" si="3"/>
        <v>30</v>
      </c>
      <c r="Q108" s="814">
        <f t="shared" si="3"/>
        <v>30</v>
      </c>
      <c r="R108" s="814">
        <f t="shared" si="3"/>
        <v>30</v>
      </c>
      <c r="S108" s="814">
        <f t="shared" si="3"/>
        <v>30</v>
      </c>
      <c r="T108" s="814">
        <f t="shared" si="3"/>
        <v>30</v>
      </c>
      <c r="U108" s="91"/>
      <c r="V108" s="31"/>
      <c r="W108" s="17"/>
      <c r="X108" s="9"/>
    </row>
    <row r="109" spans="1:24" outlineLevel="1" x14ac:dyDescent="0.25">
      <c r="A109" s="171"/>
      <c r="B109" s="8"/>
      <c r="C109" s="18"/>
      <c r="D109" s="18"/>
      <c r="E109" s="18"/>
      <c r="F109" s="27"/>
      <c r="G109" s="93"/>
      <c r="H109" s="93"/>
      <c r="I109" t="s">
        <v>802</v>
      </c>
      <c r="J109" s="681" t="str">
        <f t="shared" si="2"/>
        <v>i</v>
      </c>
      <c r="K109" s="814">
        <f t="shared" ref="K109:T109" si="4">K92</f>
        <v>8</v>
      </c>
      <c r="L109" s="814">
        <f t="shared" si="4"/>
        <v>25</v>
      </c>
      <c r="M109" s="814">
        <f t="shared" si="4"/>
        <v>30</v>
      </c>
      <c r="N109" s="814">
        <f t="shared" si="4"/>
        <v>30</v>
      </c>
      <c r="O109" s="814">
        <f t="shared" si="4"/>
        <v>30</v>
      </c>
      <c r="P109" s="814">
        <f t="shared" si="4"/>
        <v>30</v>
      </c>
      <c r="Q109" s="814">
        <f t="shared" si="4"/>
        <v>30</v>
      </c>
      <c r="R109" s="814">
        <f t="shared" si="4"/>
        <v>30</v>
      </c>
      <c r="S109" s="814">
        <f t="shared" si="4"/>
        <v>30</v>
      </c>
      <c r="T109" s="814">
        <f t="shared" si="4"/>
        <v>30</v>
      </c>
      <c r="U109" s="91"/>
      <c r="V109" s="31"/>
      <c r="W109" s="17"/>
      <c r="X109" s="9"/>
    </row>
    <row r="110" spans="1:24" outlineLevel="1" x14ac:dyDescent="0.25">
      <c r="A110" s="171"/>
      <c r="B110" s="8"/>
      <c r="C110" s="18"/>
      <c r="D110" s="18"/>
      <c r="E110" s="18"/>
      <c r="F110" s="27"/>
      <c r="G110" s="93"/>
      <c r="H110" s="93"/>
      <c r="I110" t="s">
        <v>802</v>
      </c>
      <c r="J110" s="681" t="str">
        <f t="shared" si="2"/>
        <v>k</v>
      </c>
      <c r="K110" s="814">
        <f t="shared" ref="K110:T110" si="5">K93</f>
        <v>8</v>
      </c>
      <c r="L110" s="814">
        <f t="shared" si="5"/>
        <v>25</v>
      </c>
      <c r="M110" s="814">
        <f t="shared" si="5"/>
        <v>30</v>
      </c>
      <c r="N110" s="814">
        <f t="shared" si="5"/>
        <v>30</v>
      </c>
      <c r="O110" s="814">
        <f t="shared" si="5"/>
        <v>30</v>
      </c>
      <c r="P110" s="814">
        <f t="shared" si="5"/>
        <v>30</v>
      </c>
      <c r="Q110" s="814">
        <f t="shared" si="5"/>
        <v>30</v>
      </c>
      <c r="R110" s="814">
        <f t="shared" si="5"/>
        <v>30</v>
      </c>
      <c r="S110" s="814">
        <f t="shared" si="5"/>
        <v>30</v>
      </c>
      <c r="T110" s="814">
        <f t="shared" si="5"/>
        <v>30</v>
      </c>
      <c r="U110" s="91"/>
      <c r="V110" s="31"/>
      <c r="W110" s="17"/>
      <c r="X110" s="9"/>
    </row>
    <row r="111" spans="1:24" outlineLevel="1" x14ac:dyDescent="0.25">
      <c r="A111" s="171"/>
      <c r="B111" s="8"/>
      <c r="C111" s="18"/>
      <c r="D111" s="18"/>
      <c r="E111" s="18"/>
      <c r="F111" s="27"/>
      <c r="G111" s="93"/>
      <c r="H111" s="93"/>
      <c r="I111" t="s">
        <v>802</v>
      </c>
      <c r="J111" s="681" t="str">
        <f t="shared" si="2"/>
        <v>l</v>
      </c>
      <c r="K111" s="814">
        <f t="shared" ref="K111:T111" si="6">K94</f>
        <v>8</v>
      </c>
      <c r="L111" s="814">
        <f t="shared" si="6"/>
        <v>25</v>
      </c>
      <c r="M111" s="814">
        <f t="shared" si="6"/>
        <v>30</v>
      </c>
      <c r="N111" s="814">
        <f t="shared" si="6"/>
        <v>30</v>
      </c>
      <c r="O111" s="814">
        <f t="shared" si="6"/>
        <v>30</v>
      </c>
      <c r="P111" s="814">
        <f t="shared" si="6"/>
        <v>30</v>
      </c>
      <c r="Q111" s="814">
        <f t="shared" si="6"/>
        <v>30</v>
      </c>
      <c r="R111" s="814">
        <f t="shared" si="6"/>
        <v>30</v>
      </c>
      <c r="S111" s="814">
        <f t="shared" si="6"/>
        <v>30</v>
      </c>
      <c r="T111" s="814">
        <f t="shared" si="6"/>
        <v>30</v>
      </c>
      <c r="U111" s="91"/>
      <c r="V111" s="31"/>
      <c r="W111" s="17"/>
      <c r="X111" s="9"/>
    </row>
    <row r="112" spans="1:24" outlineLevel="1" x14ac:dyDescent="0.25">
      <c r="A112" s="171"/>
      <c r="B112" s="8"/>
      <c r="C112" s="18"/>
      <c r="D112" s="18"/>
      <c r="E112" s="18"/>
      <c r="F112" s="27"/>
      <c r="G112" s="93"/>
      <c r="H112" s="93"/>
      <c r="I112" t="s">
        <v>802</v>
      </c>
      <c r="J112" s="681" t="str">
        <f t="shared" si="2"/>
        <v>o</v>
      </c>
      <c r="K112" s="814">
        <f t="shared" ref="K112:T112" si="7">K95</f>
        <v>8</v>
      </c>
      <c r="L112" s="814">
        <f t="shared" si="7"/>
        <v>25</v>
      </c>
      <c r="M112" s="814">
        <f t="shared" si="7"/>
        <v>30</v>
      </c>
      <c r="N112" s="814">
        <f t="shared" si="7"/>
        <v>30</v>
      </c>
      <c r="O112" s="814">
        <f t="shared" si="7"/>
        <v>30</v>
      </c>
      <c r="P112" s="814">
        <f t="shared" si="7"/>
        <v>30</v>
      </c>
      <c r="Q112" s="814">
        <f t="shared" si="7"/>
        <v>30</v>
      </c>
      <c r="R112" s="814">
        <f t="shared" si="7"/>
        <v>30</v>
      </c>
      <c r="S112" s="814">
        <f t="shared" si="7"/>
        <v>30</v>
      </c>
      <c r="T112" s="814">
        <f t="shared" si="7"/>
        <v>30</v>
      </c>
      <c r="U112" s="91"/>
      <c r="V112" s="31"/>
      <c r="W112" s="17"/>
      <c r="X112" s="9"/>
    </row>
    <row r="113" spans="1:24" outlineLevel="1" x14ac:dyDescent="0.25">
      <c r="A113" s="171"/>
      <c r="B113" s="8"/>
      <c r="C113" s="18"/>
      <c r="D113" s="18"/>
      <c r="E113" s="18"/>
      <c r="F113" s="27"/>
      <c r="G113" s="93"/>
      <c r="H113" s="93"/>
      <c r="I113" t="s">
        <v>802</v>
      </c>
      <c r="J113" s="681" t="str">
        <f t="shared" si="2"/>
        <v>od</v>
      </c>
      <c r="K113" s="814">
        <f t="shared" ref="K113:T113" si="8">K96</f>
        <v>8</v>
      </c>
      <c r="L113" s="814">
        <f t="shared" si="8"/>
        <v>25</v>
      </c>
      <c r="M113" s="814">
        <f t="shared" si="8"/>
        <v>30</v>
      </c>
      <c r="N113" s="814">
        <f t="shared" si="8"/>
        <v>30</v>
      </c>
      <c r="O113" s="814">
        <f t="shared" si="8"/>
        <v>30</v>
      </c>
      <c r="P113" s="814">
        <f t="shared" si="8"/>
        <v>30</v>
      </c>
      <c r="Q113" s="814">
        <f t="shared" si="8"/>
        <v>30</v>
      </c>
      <c r="R113" s="814">
        <f t="shared" si="8"/>
        <v>30</v>
      </c>
      <c r="S113" s="814">
        <f t="shared" si="8"/>
        <v>30</v>
      </c>
      <c r="T113" s="814">
        <f t="shared" si="8"/>
        <v>30</v>
      </c>
      <c r="U113" s="91"/>
      <c r="V113" s="31"/>
      <c r="W113" s="17"/>
      <c r="X113" s="9"/>
    </row>
    <row r="114" spans="1:24" outlineLevel="1" x14ac:dyDescent="0.25">
      <c r="A114" s="171"/>
      <c r="B114" s="8"/>
      <c r="C114" s="18"/>
      <c r="D114" s="18"/>
      <c r="E114" s="18"/>
      <c r="F114" s="27"/>
      <c r="G114" s="93"/>
      <c r="H114" s="93"/>
      <c r="I114" t="s">
        <v>802</v>
      </c>
      <c r="J114" s="681" t="str">
        <f t="shared" si="2"/>
        <v>of</v>
      </c>
      <c r="K114" s="814">
        <f t="shared" ref="K114:T114" si="9">K97</f>
        <v>8</v>
      </c>
      <c r="L114" s="814">
        <f t="shared" si="9"/>
        <v>25</v>
      </c>
      <c r="M114" s="814">
        <f t="shared" si="9"/>
        <v>30</v>
      </c>
      <c r="N114" s="814">
        <f t="shared" si="9"/>
        <v>30</v>
      </c>
      <c r="O114" s="814">
        <f t="shared" si="9"/>
        <v>30</v>
      </c>
      <c r="P114" s="814">
        <f t="shared" si="9"/>
        <v>30</v>
      </c>
      <c r="Q114" s="814">
        <f t="shared" si="9"/>
        <v>30</v>
      </c>
      <c r="R114" s="814">
        <f t="shared" si="9"/>
        <v>30</v>
      </c>
      <c r="S114" s="814">
        <f t="shared" si="9"/>
        <v>30</v>
      </c>
      <c r="T114" s="814">
        <f t="shared" si="9"/>
        <v>30</v>
      </c>
      <c r="U114" s="91"/>
      <c r="V114" s="31"/>
      <c r="W114" s="17"/>
      <c r="X114" s="9"/>
    </row>
    <row r="115" spans="1:24" outlineLevel="1" x14ac:dyDescent="0.25">
      <c r="A115" s="171"/>
      <c r="B115" s="8"/>
      <c r="C115" s="18"/>
      <c r="D115" s="18"/>
      <c r="E115" s="18"/>
      <c r="F115" s="27"/>
      <c r="G115" s="93"/>
      <c r="H115" s="93"/>
      <c r="I115" t="s">
        <v>802</v>
      </c>
      <c r="J115" s="681" t="str">
        <f t="shared" si="2"/>
        <v>r</v>
      </c>
      <c r="K115" s="814">
        <f t="shared" ref="K115:T115" si="10">K98</f>
        <v>8</v>
      </c>
      <c r="L115" s="814">
        <f t="shared" si="10"/>
        <v>25</v>
      </c>
      <c r="M115" s="814">
        <f t="shared" si="10"/>
        <v>30</v>
      </c>
      <c r="N115" s="814">
        <f t="shared" si="10"/>
        <v>30</v>
      </c>
      <c r="O115" s="814">
        <f t="shared" si="10"/>
        <v>30</v>
      </c>
      <c r="P115" s="814">
        <f t="shared" si="10"/>
        <v>30</v>
      </c>
      <c r="Q115" s="814">
        <f t="shared" si="10"/>
        <v>30</v>
      </c>
      <c r="R115" s="814">
        <f t="shared" si="10"/>
        <v>30</v>
      </c>
      <c r="S115" s="814">
        <f t="shared" si="10"/>
        <v>30</v>
      </c>
      <c r="T115" s="814">
        <f t="shared" si="10"/>
        <v>30</v>
      </c>
      <c r="U115" s="91"/>
      <c r="V115" s="31"/>
      <c r="W115" s="17"/>
      <c r="X115" s="9"/>
    </row>
    <row r="116" spans="1:24" outlineLevel="1" x14ac:dyDescent="0.25">
      <c r="A116" s="171"/>
      <c r="B116" s="8"/>
      <c r="C116" s="18"/>
      <c r="D116" s="18"/>
      <c r="E116" s="18"/>
      <c r="F116" s="27"/>
      <c r="G116" s="93"/>
      <c r="H116" s="93"/>
      <c r="I116" t="s">
        <v>802</v>
      </c>
      <c r="J116" s="681" t="str">
        <f t="shared" si="2"/>
        <v>rd</v>
      </c>
      <c r="K116" s="814">
        <f t="shared" ref="K116:T116" si="11">K99</f>
        <v>8</v>
      </c>
      <c r="L116" s="814">
        <f t="shared" si="11"/>
        <v>25</v>
      </c>
      <c r="M116" s="814">
        <f t="shared" si="11"/>
        <v>30</v>
      </c>
      <c r="N116" s="814">
        <f t="shared" si="11"/>
        <v>30</v>
      </c>
      <c r="O116" s="814">
        <f t="shared" si="11"/>
        <v>30</v>
      </c>
      <c r="P116" s="814">
        <f t="shared" si="11"/>
        <v>30</v>
      </c>
      <c r="Q116" s="814">
        <f t="shared" si="11"/>
        <v>30</v>
      </c>
      <c r="R116" s="814">
        <f t="shared" si="11"/>
        <v>30</v>
      </c>
      <c r="S116" s="814">
        <f t="shared" si="11"/>
        <v>30</v>
      </c>
      <c r="T116" s="814">
        <f t="shared" si="11"/>
        <v>30</v>
      </c>
      <c r="U116" s="91"/>
      <c r="V116" s="31"/>
      <c r="W116" s="17"/>
      <c r="X116" s="9"/>
    </row>
    <row r="117" spans="1:24" outlineLevel="1" x14ac:dyDescent="0.25">
      <c r="A117" s="171"/>
      <c r="B117" s="8"/>
      <c r="C117" s="18"/>
      <c r="D117" s="18"/>
      <c r="E117" s="18"/>
      <c r="F117" s="27"/>
      <c r="G117" s="93"/>
      <c r="H117" s="93"/>
      <c r="I117" t="s">
        <v>802</v>
      </c>
      <c r="J117" s="681" t="str">
        <f t="shared" si="2"/>
        <v>v</v>
      </c>
      <c r="K117" s="814">
        <f t="shared" ref="K117:T117" si="12">K100</f>
        <v>8</v>
      </c>
      <c r="L117" s="814">
        <f t="shared" si="12"/>
        <v>25</v>
      </c>
      <c r="M117" s="814">
        <f t="shared" si="12"/>
        <v>30</v>
      </c>
      <c r="N117" s="814">
        <f t="shared" si="12"/>
        <v>30</v>
      </c>
      <c r="O117" s="814">
        <f t="shared" si="12"/>
        <v>30</v>
      </c>
      <c r="P117" s="814">
        <f t="shared" si="12"/>
        <v>30</v>
      </c>
      <c r="Q117" s="814">
        <f t="shared" si="12"/>
        <v>30</v>
      </c>
      <c r="R117" s="814">
        <f t="shared" si="12"/>
        <v>30</v>
      </c>
      <c r="S117" s="814">
        <f t="shared" si="12"/>
        <v>30</v>
      </c>
      <c r="T117" s="814">
        <f t="shared" si="12"/>
        <v>30</v>
      </c>
      <c r="U117" s="91"/>
      <c r="V117" s="31"/>
      <c r="W117" s="17"/>
      <c r="X117" s="9"/>
    </row>
    <row r="118" spans="1:24" outlineLevel="1" x14ac:dyDescent="0.25">
      <c r="A118" s="171"/>
      <c r="B118" s="8"/>
      <c r="C118" s="18"/>
      <c r="D118" s="18"/>
      <c r="E118" s="18"/>
      <c r="F118" s="27"/>
      <c r="G118" s="93"/>
      <c r="H118" s="93"/>
      <c r="I118" t="s">
        <v>802</v>
      </c>
      <c r="J118" s="681" t="str">
        <f t="shared" si="2"/>
        <v>w</v>
      </c>
      <c r="K118" s="814">
        <f t="shared" ref="K118:T118" si="13">K101</f>
        <v>8</v>
      </c>
      <c r="L118" s="814">
        <f t="shared" si="13"/>
        <v>25</v>
      </c>
      <c r="M118" s="814">
        <f t="shared" si="13"/>
        <v>30</v>
      </c>
      <c r="N118" s="814">
        <f t="shared" si="13"/>
        <v>30</v>
      </c>
      <c r="O118" s="814">
        <f t="shared" si="13"/>
        <v>30</v>
      </c>
      <c r="P118" s="814">
        <f t="shared" si="13"/>
        <v>30</v>
      </c>
      <c r="Q118" s="814">
        <f t="shared" si="13"/>
        <v>30</v>
      </c>
      <c r="R118" s="814">
        <f t="shared" si="13"/>
        <v>30</v>
      </c>
      <c r="S118" s="814">
        <f t="shared" si="13"/>
        <v>30</v>
      </c>
      <c r="T118" s="814">
        <f t="shared" si="13"/>
        <v>30</v>
      </c>
      <c r="U118" s="91"/>
      <c r="V118" s="31"/>
      <c r="W118" s="17"/>
      <c r="X118" s="9"/>
    </row>
    <row r="119" spans="1:24" outlineLevel="1" x14ac:dyDescent="0.25">
      <c r="A119" s="171"/>
      <c r="B119" s="8"/>
      <c r="C119" s="18"/>
      <c r="D119" s="18"/>
      <c r="E119" s="18"/>
      <c r="F119" s="27"/>
      <c r="G119" s="93"/>
      <c r="H119" s="93"/>
      <c r="I119" t="s">
        <v>802</v>
      </c>
      <c r="J119" s="681" t="str">
        <f t="shared" si="2"/>
        <v>wd</v>
      </c>
      <c r="K119" s="814">
        <f t="shared" ref="K119:T119" si="14">K102</f>
        <v>8</v>
      </c>
      <c r="L119" s="814">
        <f t="shared" si="14"/>
        <v>25</v>
      </c>
      <c r="M119" s="814">
        <f t="shared" si="14"/>
        <v>30</v>
      </c>
      <c r="N119" s="814">
        <f t="shared" si="14"/>
        <v>30</v>
      </c>
      <c r="O119" s="814">
        <f t="shared" si="14"/>
        <v>30</v>
      </c>
      <c r="P119" s="814">
        <f t="shared" si="14"/>
        <v>30</v>
      </c>
      <c r="Q119" s="814">
        <f t="shared" si="14"/>
        <v>30</v>
      </c>
      <c r="R119" s="814">
        <f t="shared" si="14"/>
        <v>30</v>
      </c>
      <c r="S119" s="814">
        <f t="shared" si="14"/>
        <v>30</v>
      </c>
      <c r="T119" s="814">
        <f t="shared" si="14"/>
        <v>30</v>
      </c>
      <c r="U119" s="91"/>
      <c r="V119" s="31"/>
      <c r="W119" s="17"/>
      <c r="X119" s="9"/>
    </row>
    <row r="120" spans="1:24" outlineLevel="1" x14ac:dyDescent="0.25">
      <c r="A120" s="171"/>
      <c r="B120" s="8"/>
      <c r="C120" s="18"/>
      <c r="D120" s="18"/>
      <c r="E120" s="18"/>
      <c r="F120" s="27"/>
      <c r="G120" s="93"/>
      <c r="H120" s="93"/>
      <c r="I120" t="s">
        <v>802</v>
      </c>
      <c r="J120" s="681" t="str">
        <f t="shared" si="2"/>
        <v>z</v>
      </c>
      <c r="K120" s="814">
        <f t="shared" ref="K120:T120" si="15">K103</f>
        <v>8</v>
      </c>
      <c r="L120" s="814">
        <f t="shared" si="15"/>
        <v>25</v>
      </c>
      <c r="M120" s="814">
        <f t="shared" si="15"/>
        <v>30</v>
      </c>
      <c r="N120" s="814">
        <f t="shared" si="15"/>
        <v>30</v>
      </c>
      <c r="O120" s="814">
        <f t="shared" si="15"/>
        <v>30</v>
      </c>
      <c r="P120" s="814">
        <f t="shared" si="15"/>
        <v>30</v>
      </c>
      <c r="Q120" s="814">
        <f t="shared" si="15"/>
        <v>30</v>
      </c>
      <c r="R120" s="814">
        <f t="shared" si="15"/>
        <v>30</v>
      </c>
      <c r="S120" s="814">
        <f t="shared" si="15"/>
        <v>30</v>
      </c>
      <c r="T120" s="814">
        <f t="shared" si="15"/>
        <v>30</v>
      </c>
      <c r="U120" s="91"/>
      <c r="V120" s="31"/>
      <c r="W120" s="17"/>
      <c r="X120" s="9"/>
    </row>
    <row r="121" spans="1:24" outlineLevel="1" x14ac:dyDescent="0.25">
      <c r="A121" s="171"/>
      <c r="B121" s="8"/>
      <c r="C121" s="18"/>
      <c r="D121" s="18"/>
      <c r="E121" s="18"/>
      <c r="F121" s="27"/>
      <c r="G121" s="93"/>
      <c r="H121" s="93"/>
      <c r="I121" t="s">
        <v>802</v>
      </c>
      <c r="J121" s="681" t="str">
        <f t="shared" si="2"/>
        <v>zd</v>
      </c>
      <c r="K121" s="814">
        <f t="shared" ref="K121:T121" si="16">K104</f>
        <v>8</v>
      </c>
      <c r="L121" s="814">
        <f t="shared" si="16"/>
        <v>25</v>
      </c>
      <c r="M121" s="814">
        <f t="shared" si="16"/>
        <v>30</v>
      </c>
      <c r="N121" s="814">
        <f t="shared" si="16"/>
        <v>30</v>
      </c>
      <c r="O121" s="814">
        <f t="shared" si="16"/>
        <v>30</v>
      </c>
      <c r="P121" s="814">
        <f t="shared" si="16"/>
        <v>30</v>
      </c>
      <c r="Q121" s="814">
        <f t="shared" si="16"/>
        <v>30</v>
      </c>
      <c r="R121" s="814">
        <f t="shared" si="16"/>
        <v>30</v>
      </c>
      <c r="S121" s="814">
        <f t="shared" si="16"/>
        <v>30</v>
      </c>
      <c r="T121" s="814">
        <f t="shared" si="16"/>
        <v>30</v>
      </c>
      <c r="U121" s="91"/>
      <c r="V121" s="31"/>
      <c r="W121" s="17"/>
      <c r="X121" s="9"/>
    </row>
    <row r="122" spans="1:24" outlineLevel="1" x14ac:dyDescent="0.25">
      <c r="A122" s="171"/>
      <c r="B122" s="8"/>
      <c r="C122" s="18"/>
      <c r="D122" s="18"/>
      <c r="E122" s="18"/>
      <c r="F122" s="27"/>
      <c r="G122" s="27"/>
      <c r="H122" s="27"/>
      <c r="I122" t="s">
        <v>803</v>
      </c>
      <c r="J122" s="681" t="str">
        <f t="shared" si="2"/>
        <v>b</v>
      </c>
      <c r="K122" s="814">
        <f t="shared" ref="K122:T122" si="17">K105</f>
        <v>8</v>
      </c>
      <c r="L122" s="605">
        <v>0</v>
      </c>
      <c r="M122" s="814">
        <f t="shared" si="17"/>
        <v>30</v>
      </c>
      <c r="N122" s="814">
        <f t="shared" si="17"/>
        <v>30</v>
      </c>
      <c r="O122" s="814">
        <f t="shared" si="17"/>
        <v>30</v>
      </c>
      <c r="P122" s="814">
        <f t="shared" si="17"/>
        <v>30</v>
      </c>
      <c r="Q122" s="814">
        <f t="shared" si="17"/>
        <v>30</v>
      </c>
      <c r="R122" s="814">
        <f t="shared" si="17"/>
        <v>30</v>
      </c>
      <c r="S122" s="814">
        <f t="shared" si="17"/>
        <v>30</v>
      </c>
      <c r="T122" s="814">
        <f t="shared" si="17"/>
        <v>30</v>
      </c>
      <c r="U122" s="29"/>
      <c r="V122" s="31"/>
      <c r="W122" s="17"/>
      <c r="X122" s="9"/>
    </row>
    <row r="123" spans="1:24" outlineLevel="1" x14ac:dyDescent="0.25">
      <c r="A123" s="171"/>
      <c r="B123" s="8"/>
      <c r="C123" s="18"/>
      <c r="D123" s="18"/>
      <c r="E123" s="18"/>
      <c r="F123" s="27"/>
      <c r="G123" s="93"/>
      <c r="H123" s="93"/>
      <c r="I123" t="s">
        <v>803</v>
      </c>
      <c r="J123" s="681" t="str">
        <f t="shared" si="2"/>
        <v>bd</v>
      </c>
      <c r="K123" s="814">
        <f t="shared" ref="K123:T123" si="18">K106</f>
        <v>8</v>
      </c>
      <c r="L123" s="605">
        <v>0</v>
      </c>
      <c r="M123" s="814">
        <f t="shared" si="18"/>
        <v>30</v>
      </c>
      <c r="N123" s="814">
        <f t="shared" si="18"/>
        <v>30</v>
      </c>
      <c r="O123" s="814">
        <f t="shared" si="18"/>
        <v>30</v>
      </c>
      <c r="P123" s="814">
        <f t="shared" si="18"/>
        <v>30</v>
      </c>
      <c r="Q123" s="814">
        <f t="shared" si="18"/>
        <v>30</v>
      </c>
      <c r="R123" s="814">
        <f t="shared" si="18"/>
        <v>30</v>
      </c>
      <c r="S123" s="814">
        <f t="shared" si="18"/>
        <v>30</v>
      </c>
      <c r="T123" s="814">
        <f t="shared" si="18"/>
        <v>30</v>
      </c>
      <c r="U123" s="91"/>
      <c r="V123" s="31"/>
      <c r="W123" s="17"/>
      <c r="X123" s="9"/>
    </row>
    <row r="124" spans="1:24" outlineLevel="1" x14ac:dyDescent="0.25">
      <c r="A124" s="171"/>
      <c r="B124" s="8"/>
      <c r="C124" s="18"/>
      <c r="D124" s="18"/>
      <c r="E124" s="18"/>
      <c r="F124" s="27"/>
      <c r="G124" s="93"/>
      <c r="H124" s="93"/>
      <c r="I124" t="s">
        <v>803</v>
      </c>
      <c r="J124" s="681" t="str">
        <f t="shared" si="2"/>
        <v>f</v>
      </c>
      <c r="K124" s="814">
        <f t="shared" ref="K124:T124" si="19">K107</f>
        <v>8</v>
      </c>
      <c r="L124" s="605">
        <v>0</v>
      </c>
      <c r="M124" s="814">
        <f t="shared" si="19"/>
        <v>30</v>
      </c>
      <c r="N124" s="814">
        <f t="shared" si="19"/>
        <v>30</v>
      </c>
      <c r="O124" s="814">
        <f t="shared" si="19"/>
        <v>30</v>
      </c>
      <c r="P124" s="814">
        <f t="shared" si="19"/>
        <v>30</v>
      </c>
      <c r="Q124" s="814">
        <f t="shared" si="19"/>
        <v>30</v>
      </c>
      <c r="R124" s="814">
        <f t="shared" si="19"/>
        <v>30</v>
      </c>
      <c r="S124" s="814">
        <f t="shared" si="19"/>
        <v>30</v>
      </c>
      <c r="T124" s="814">
        <f t="shared" si="19"/>
        <v>30</v>
      </c>
      <c r="U124" s="91"/>
      <c r="V124" s="31"/>
      <c r="W124" s="17"/>
      <c r="X124" s="9"/>
    </row>
    <row r="125" spans="1:24" ht="12" customHeight="1" outlineLevel="1" x14ac:dyDescent="0.25">
      <c r="A125" s="171"/>
      <c r="B125" s="8"/>
      <c r="C125" s="18"/>
      <c r="D125" s="18"/>
      <c r="E125" s="18"/>
      <c r="F125" s="27"/>
      <c r="G125" s="93"/>
      <c r="H125" s="93"/>
      <c r="I125" t="s">
        <v>803</v>
      </c>
      <c r="J125" s="681" t="str">
        <f t="shared" si="2"/>
        <v>h</v>
      </c>
      <c r="K125" s="814">
        <f t="shared" ref="K125:T125" si="20">K108</f>
        <v>8</v>
      </c>
      <c r="L125" s="605">
        <v>0</v>
      </c>
      <c r="M125" s="814">
        <f t="shared" si="20"/>
        <v>30</v>
      </c>
      <c r="N125" s="814">
        <f t="shared" si="20"/>
        <v>30</v>
      </c>
      <c r="O125" s="814">
        <f t="shared" si="20"/>
        <v>30</v>
      </c>
      <c r="P125" s="814">
        <f t="shared" si="20"/>
        <v>30</v>
      </c>
      <c r="Q125" s="814">
        <f t="shared" si="20"/>
        <v>30</v>
      </c>
      <c r="R125" s="814">
        <f t="shared" si="20"/>
        <v>30</v>
      </c>
      <c r="S125" s="814">
        <f t="shared" si="20"/>
        <v>30</v>
      </c>
      <c r="T125" s="814">
        <f t="shared" si="20"/>
        <v>30</v>
      </c>
      <c r="U125" s="91"/>
      <c r="V125" s="31"/>
      <c r="W125" s="17"/>
      <c r="X125" s="9"/>
    </row>
    <row r="126" spans="1:24" outlineLevel="1" x14ac:dyDescent="0.25">
      <c r="A126" s="171"/>
      <c r="B126" s="8"/>
      <c r="C126" s="18"/>
      <c r="D126" s="18"/>
      <c r="E126" s="18"/>
      <c r="F126" s="27"/>
      <c r="G126" s="93"/>
      <c r="H126" s="93"/>
      <c r="I126" t="s">
        <v>803</v>
      </c>
      <c r="J126" s="681" t="str">
        <f t="shared" si="2"/>
        <v>i</v>
      </c>
      <c r="K126" s="814">
        <f t="shared" ref="K126:T126" si="21">K109</f>
        <v>8</v>
      </c>
      <c r="L126" s="605">
        <v>0</v>
      </c>
      <c r="M126" s="814">
        <f t="shared" si="21"/>
        <v>30</v>
      </c>
      <c r="N126" s="814">
        <f t="shared" si="21"/>
        <v>30</v>
      </c>
      <c r="O126" s="814">
        <f t="shared" si="21"/>
        <v>30</v>
      </c>
      <c r="P126" s="814">
        <f t="shared" si="21"/>
        <v>30</v>
      </c>
      <c r="Q126" s="814">
        <f t="shared" si="21"/>
        <v>30</v>
      </c>
      <c r="R126" s="814">
        <f t="shared" si="21"/>
        <v>30</v>
      </c>
      <c r="S126" s="814">
        <f t="shared" si="21"/>
        <v>30</v>
      </c>
      <c r="T126" s="814">
        <f t="shared" si="21"/>
        <v>30</v>
      </c>
      <c r="U126" s="91"/>
      <c r="V126" s="31"/>
      <c r="W126" s="17"/>
      <c r="X126" s="9"/>
    </row>
    <row r="127" spans="1:24" outlineLevel="1" x14ac:dyDescent="0.25">
      <c r="A127" s="171"/>
      <c r="B127" s="8"/>
      <c r="C127" s="18"/>
      <c r="D127" s="18"/>
      <c r="E127" s="18"/>
      <c r="F127" s="27"/>
      <c r="G127" s="93"/>
      <c r="H127" s="93"/>
      <c r="I127" t="s">
        <v>803</v>
      </c>
      <c r="J127" s="681" t="str">
        <f t="shared" si="2"/>
        <v>k</v>
      </c>
      <c r="K127" s="814">
        <f t="shared" ref="K127:T127" si="22">K110</f>
        <v>8</v>
      </c>
      <c r="L127" s="605">
        <v>0</v>
      </c>
      <c r="M127" s="814">
        <f t="shared" si="22"/>
        <v>30</v>
      </c>
      <c r="N127" s="814">
        <f t="shared" si="22"/>
        <v>30</v>
      </c>
      <c r="O127" s="814">
        <f t="shared" si="22"/>
        <v>30</v>
      </c>
      <c r="P127" s="814">
        <f t="shared" si="22"/>
        <v>30</v>
      </c>
      <c r="Q127" s="814">
        <f t="shared" si="22"/>
        <v>30</v>
      </c>
      <c r="R127" s="814">
        <f t="shared" si="22"/>
        <v>30</v>
      </c>
      <c r="S127" s="814">
        <f t="shared" si="22"/>
        <v>30</v>
      </c>
      <c r="T127" s="814">
        <f t="shared" si="22"/>
        <v>30</v>
      </c>
      <c r="U127" s="91"/>
      <c r="V127" s="31"/>
      <c r="W127" s="17"/>
      <c r="X127" s="9"/>
    </row>
    <row r="128" spans="1:24" outlineLevel="1" x14ac:dyDescent="0.25">
      <c r="A128" s="171"/>
      <c r="B128" s="8"/>
      <c r="C128" s="18"/>
      <c r="D128" s="18"/>
      <c r="E128" s="18"/>
      <c r="F128" s="27"/>
      <c r="G128" s="93"/>
      <c r="H128" s="93"/>
      <c r="I128" t="s">
        <v>803</v>
      </c>
      <c r="J128" s="681" t="str">
        <f t="shared" si="2"/>
        <v>l</v>
      </c>
      <c r="K128" s="814">
        <f t="shared" ref="K128:T128" si="23">K111</f>
        <v>8</v>
      </c>
      <c r="L128" s="605">
        <v>0</v>
      </c>
      <c r="M128" s="814">
        <f t="shared" si="23"/>
        <v>30</v>
      </c>
      <c r="N128" s="814">
        <f t="shared" si="23"/>
        <v>30</v>
      </c>
      <c r="O128" s="814">
        <f t="shared" si="23"/>
        <v>30</v>
      </c>
      <c r="P128" s="814">
        <f t="shared" si="23"/>
        <v>30</v>
      </c>
      <c r="Q128" s="814">
        <f t="shared" si="23"/>
        <v>30</v>
      </c>
      <c r="R128" s="814">
        <f t="shared" si="23"/>
        <v>30</v>
      </c>
      <c r="S128" s="814">
        <f t="shared" si="23"/>
        <v>30</v>
      </c>
      <c r="T128" s="814">
        <f t="shared" si="23"/>
        <v>30</v>
      </c>
      <c r="U128" s="91"/>
      <c r="V128" s="31"/>
      <c r="W128" s="17"/>
      <c r="X128" s="9"/>
    </row>
    <row r="129" spans="1:24" outlineLevel="1" x14ac:dyDescent="0.25">
      <c r="A129" s="171"/>
      <c r="B129" s="8"/>
      <c r="C129" s="18"/>
      <c r="D129" s="18"/>
      <c r="E129" s="18"/>
      <c r="F129" s="27"/>
      <c r="G129" s="93"/>
      <c r="H129" s="93"/>
      <c r="I129" t="s">
        <v>803</v>
      </c>
      <c r="J129" s="681" t="str">
        <f t="shared" si="2"/>
        <v>o</v>
      </c>
      <c r="K129" s="814">
        <f t="shared" ref="K129:T129" si="24">K112</f>
        <v>8</v>
      </c>
      <c r="L129" s="605">
        <v>0</v>
      </c>
      <c r="M129" s="814">
        <f t="shared" si="24"/>
        <v>30</v>
      </c>
      <c r="N129" s="814">
        <f t="shared" si="24"/>
        <v>30</v>
      </c>
      <c r="O129" s="814">
        <f t="shared" si="24"/>
        <v>30</v>
      </c>
      <c r="P129" s="814">
        <f t="shared" si="24"/>
        <v>30</v>
      </c>
      <c r="Q129" s="814">
        <f t="shared" si="24"/>
        <v>30</v>
      </c>
      <c r="R129" s="814">
        <f t="shared" si="24"/>
        <v>30</v>
      </c>
      <c r="S129" s="814">
        <f t="shared" si="24"/>
        <v>30</v>
      </c>
      <c r="T129" s="814">
        <f t="shared" si="24"/>
        <v>30</v>
      </c>
      <c r="U129" s="91"/>
      <c r="V129" s="31"/>
      <c r="W129" s="17"/>
      <c r="X129" s="9"/>
    </row>
    <row r="130" spans="1:24" ht="12" customHeight="1" outlineLevel="1" x14ac:dyDescent="0.25">
      <c r="A130" s="171"/>
      <c r="B130" s="8"/>
      <c r="C130" s="18"/>
      <c r="D130" s="18"/>
      <c r="E130" s="18"/>
      <c r="F130" s="27"/>
      <c r="G130" s="93"/>
      <c r="H130" s="93"/>
      <c r="I130" t="s">
        <v>803</v>
      </c>
      <c r="J130" s="681" t="str">
        <f t="shared" si="2"/>
        <v>od</v>
      </c>
      <c r="K130" s="814">
        <f t="shared" ref="K130:T130" si="25">K113</f>
        <v>8</v>
      </c>
      <c r="L130" s="605">
        <v>0</v>
      </c>
      <c r="M130" s="814">
        <f t="shared" si="25"/>
        <v>30</v>
      </c>
      <c r="N130" s="814">
        <f t="shared" si="25"/>
        <v>30</v>
      </c>
      <c r="O130" s="814">
        <f t="shared" si="25"/>
        <v>30</v>
      </c>
      <c r="P130" s="814">
        <f t="shared" si="25"/>
        <v>30</v>
      </c>
      <c r="Q130" s="814">
        <f t="shared" si="25"/>
        <v>30</v>
      </c>
      <c r="R130" s="814">
        <f t="shared" si="25"/>
        <v>30</v>
      </c>
      <c r="S130" s="814">
        <f t="shared" si="25"/>
        <v>30</v>
      </c>
      <c r="T130" s="814">
        <f t="shared" si="25"/>
        <v>30</v>
      </c>
      <c r="U130" s="91"/>
      <c r="V130" s="31"/>
      <c r="W130" s="17"/>
      <c r="X130" s="9"/>
    </row>
    <row r="131" spans="1:24" outlineLevel="1" x14ac:dyDescent="0.25">
      <c r="A131" s="171"/>
      <c r="B131" s="8"/>
      <c r="C131" s="18"/>
      <c r="D131" s="18"/>
      <c r="E131" s="18"/>
      <c r="F131" s="27"/>
      <c r="G131" s="93"/>
      <c r="H131" s="93"/>
      <c r="I131" t="s">
        <v>803</v>
      </c>
      <c r="J131" s="681" t="str">
        <f t="shared" si="2"/>
        <v>of</v>
      </c>
      <c r="K131" s="814">
        <f t="shared" ref="K131:T131" si="26">K114</f>
        <v>8</v>
      </c>
      <c r="L131" s="605">
        <v>0</v>
      </c>
      <c r="M131" s="814">
        <f t="shared" si="26"/>
        <v>30</v>
      </c>
      <c r="N131" s="814">
        <f t="shared" si="26"/>
        <v>30</v>
      </c>
      <c r="O131" s="814">
        <f t="shared" si="26"/>
        <v>30</v>
      </c>
      <c r="P131" s="814">
        <f t="shared" si="26"/>
        <v>30</v>
      </c>
      <c r="Q131" s="814">
        <f t="shared" si="26"/>
        <v>30</v>
      </c>
      <c r="R131" s="814">
        <f t="shared" si="26"/>
        <v>30</v>
      </c>
      <c r="S131" s="814">
        <f t="shared" si="26"/>
        <v>30</v>
      </c>
      <c r="T131" s="814">
        <f t="shared" si="26"/>
        <v>30</v>
      </c>
      <c r="U131" s="91"/>
      <c r="V131" s="31"/>
      <c r="W131" s="17"/>
      <c r="X131" s="9"/>
    </row>
    <row r="132" spans="1:24" outlineLevel="1" x14ac:dyDescent="0.25">
      <c r="A132" s="171"/>
      <c r="B132" s="8"/>
      <c r="C132" s="18"/>
      <c r="D132" s="18"/>
      <c r="E132" s="18"/>
      <c r="F132" s="27"/>
      <c r="G132" s="93"/>
      <c r="H132" s="93"/>
      <c r="I132" t="s">
        <v>803</v>
      </c>
      <c r="J132" s="681" t="str">
        <f t="shared" si="2"/>
        <v>r</v>
      </c>
      <c r="K132" s="814">
        <f t="shared" ref="K132:T132" si="27">K115</f>
        <v>8</v>
      </c>
      <c r="L132" s="605">
        <v>0</v>
      </c>
      <c r="M132" s="814">
        <f t="shared" si="27"/>
        <v>30</v>
      </c>
      <c r="N132" s="814">
        <f t="shared" si="27"/>
        <v>30</v>
      </c>
      <c r="O132" s="814">
        <f t="shared" si="27"/>
        <v>30</v>
      </c>
      <c r="P132" s="814">
        <f t="shared" si="27"/>
        <v>30</v>
      </c>
      <c r="Q132" s="814">
        <f t="shared" si="27"/>
        <v>30</v>
      </c>
      <c r="R132" s="814">
        <f t="shared" si="27"/>
        <v>30</v>
      </c>
      <c r="S132" s="814">
        <f t="shared" si="27"/>
        <v>30</v>
      </c>
      <c r="T132" s="814">
        <f t="shared" si="27"/>
        <v>30</v>
      </c>
      <c r="U132" s="91"/>
      <c r="V132" s="31"/>
      <c r="W132" s="17"/>
      <c r="X132" s="9"/>
    </row>
    <row r="133" spans="1:24" outlineLevel="1" x14ac:dyDescent="0.25">
      <c r="A133" s="171"/>
      <c r="B133" s="8"/>
      <c r="C133" s="18"/>
      <c r="D133" s="18"/>
      <c r="E133" s="18"/>
      <c r="F133" s="27"/>
      <c r="G133" s="93"/>
      <c r="H133" s="93"/>
      <c r="I133" t="s">
        <v>803</v>
      </c>
      <c r="J133" s="681" t="str">
        <f t="shared" si="2"/>
        <v>rd</v>
      </c>
      <c r="K133" s="814">
        <f t="shared" ref="K133:T133" si="28">K116</f>
        <v>8</v>
      </c>
      <c r="L133" s="605">
        <v>0</v>
      </c>
      <c r="M133" s="814">
        <f t="shared" si="28"/>
        <v>30</v>
      </c>
      <c r="N133" s="814">
        <f t="shared" si="28"/>
        <v>30</v>
      </c>
      <c r="O133" s="814">
        <f t="shared" si="28"/>
        <v>30</v>
      </c>
      <c r="P133" s="814">
        <f t="shared" si="28"/>
        <v>30</v>
      </c>
      <c r="Q133" s="814">
        <f t="shared" si="28"/>
        <v>30</v>
      </c>
      <c r="R133" s="814">
        <f t="shared" si="28"/>
        <v>30</v>
      </c>
      <c r="S133" s="814">
        <f t="shared" si="28"/>
        <v>30</v>
      </c>
      <c r="T133" s="814">
        <f t="shared" si="28"/>
        <v>30</v>
      </c>
      <c r="U133" s="91"/>
      <c r="V133" s="31"/>
      <c r="W133" s="17"/>
      <c r="X133" s="9"/>
    </row>
    <row r="134" spans="1:24" outlineLevel="1" x14ac:dyDescent="0.25">
      <c r="A134" s="171"/>
      <c r="B134" s="8"/>
      <c r="C134" s="18"/>
      <c r="D134" s="18"/>
      <c r="E134" s="18"/>
      <c r="F134" s="27"/>
      <c r="G134" s="93"/>
      <c r="H134" s="93"/>
      <c r="I134" t="s">
        <v>803</v>
      </c>
      <c r="J134" s="681" t="str">
        <f t="shared" si="2"/>
        <v>v</v>
      </c>
      <c r="K134" s="814">
        <f t="shared" ref="K134:T134" si="29">K117</f>
        <v>8</v>
      </c>
      <c r="L134" s="605">
        <v>0</v>
      </c>
      <c r="M134" s="814">
        <f t="shared" si="29"/>
        <v>30</v>
      </c>
      <c r="N134" s="814">
        <f t="shared" si="29"/>
        <v>30</v>
      </c>
      <c r="O134" s="814">
        <f t="shared" si="29"/>
        <v>30</v>
      </c>
      <c r="P134" s="814">
        <f t="shared" si="29"/>
        <v>30</v>
      </c>
      <c r="Q134" s="814">
        <f t="shared" si="29"/>
        <v>30</v>
      </c>
      <c r="R134" s="814">
        <f t="shared" si="29"/>
        <v>30</v>
      </c>
      <c r="S134" s="814">
        <f t="shared" si="29"/>
        <v>30</v>
      </c>
      <c r="T134" s="814">
        <f t="shared" si="29"/>
        <v>30</v>
      </c>
      <c r="U134" s="91"/>
      <c r="V134" s="31"/>
      <c r="W134" s="17"/>
      <c r="X134" s="9"/>
    </row>
    <row r="135" spans="1:24" outlineLevel="1" x14ac:dyDescent="0.25">
      <c r="A135" s="171"/>
      <c r="B135" s="8"/>
      <c r="C135" s="18"/>
      <c r="D135" s="18"/>
      <c r="E135" s="18"/>
      <c r="F135" s="27"/>
      <c r="G135" s="93"/>
      <c r="H135" s="93"/>
      <c r="I135" t="s">
        <v>803</v>
      </c>
      <c r="J135" s="681" t="str">
        <f t="shared" si="2"/>
        <v>w</v>
      </c>
      <c r="K135" s="814">
        <f t="shared" ref="K135:T135" si="30">K118</f>
        <v>8</v>
      </c>
      <c r="L135" s="605">
        <v>0</v>
      </c>
      <c r="M135" s="814">
        <f t="shared" si="30"/>
        <v>30</v>
      </c>
      <c r="N135" s="814">
        <f t="shared" si="30"/>
        <v>30</v>
      </c>
      <c r="O135" s="814">
        <f t="shared" si="30"/>
        <v>30</v>
      </c>
      <c r="P135" s="814">
        <f t="shared" si="30"/>
        <v>30</v>
      </c>
      <c r="Q135" s="814">
        <f t="shared" si="30"/>
        <v>30</v>
      </c>
      <c r="R135" s="814">
        <f t="shared" si="30"/>
        <v>30</v>
      </c>
      <c r="S135" s="814">
        <f t="shared" si="30"/>
        <v>30</v>
      </c>
      <c r="T135" s="814">
        <f t="shared" si="30"/>
        <v>30</v>
      </c>
      <c r="U135" s="91"/>
      <c r="V135" s="31"/>
      <c r="W135" s="17"/>
      <c r="X135" s="9"/>
    </row>
    <row r="136" spans="1:24" outlineLevel="1" x14ac:dyDescent="0.25">
      <c r="A136" s="171"/>
      <c r="B136" s="8"/>
      <c r="C136" s="18"/>
      <c r="D136" s="18"/>
      <c r="E136" s="18"/>
      <c r="F136" s="27"/>
      <c r="G136" s="93"/>
      <c r="H136" s="93"/>
      <c r="I136" t="s">
        <v>803</v>
      </c>
      <c r="J136" s="681" t="str">
        <f t="shared" si="2"/>
        <v>wd</v>
      </c>
      <c r="K136" s="814">
        <f t="shared" ref="K136:T136" si="31">K119</f>
        <v>8</v>
      </c>
      <c r="L136" s="605">
        <v>0</v>
      </c>
      <c r="M136" s="814">
        <f t="shared" si="31"/>
        <v>30</v>
      </c>
      <c r="N136" s="814">
        <f t="shared" si="31"/>
        <v>30</v>
      </c>
      <c r="O136" s="814">
        <f t="shared" si="31"/>
        <v>30</v>
      </c>
      <c r="P136" s="814">
        <f t="shared" si="31"/>
        <v>30</v>
      </c>
      <c r="Q136" s="814">
        <f t="shared" si="31"/>
        <v>30</v>
      </c>
      <c r="R136" s="814">
        <f t="shared" si="31"/>
        <v>30</v>
      </c>
      <c r="S136" s="814">
        <f t="shared" si="31"/>
        <v>30</v>
      </c>
      <c r="T136" s="814">
        <f t="shared" si="31"/>
        <v>30</v>
      </c>
      <c r="U136" s="91"/>
      <c r="V136" s="31"/>
      <c r="W136" s="17"/>
      <c r="X136" s="9"/>
    </row>
    <row r="137" spans="1:24" outlineLevel="1" x14ac:dyDescent="0.25">
      <c r="A137" s="171"/>
      <c r="B137" s="8"/>
      <c r="C137" s="18"/>
      <c r="D137" s="18"/>
      <c r="E137" s="18"/>
      <c r="F137" s="27"/>
      <c r="G137" s="93"/>
      <c r="H137" s="93"/>
      <c r="I137" t="s">
        <v>803</v>
      </c>
      <c r="J137" s="681" t="str">
        <f t="shared" si="2"/>
        <v>z</v>
      </c>
      <c r="K137" s="814">
        <f t="shared" ref="K137:T137" si="32">K120</f>
        <v>8</v>
      </c>
      <c r="L137" s="605">
        <v>0</v>
      </c>
      <c r="M137" s="814">
        <f t="shared" si="32"/>
        <v>30</v>
      </c>
      <c r="N137" s="814">
        <f t="shared" si="32"/>
        <v>30</v>
      </c>
      <c r="O137" s="814">
        <f t="shared" si="32"/>
        <v>30</v>
      </c>
      <c r="P137" s="814">
        <f t="shared" si="32"/>
        <v>30</v>
      </c>
      <c r="Q137" s="814">
        <f t="shared" si="32"/>
        <v>30</v>
      </c>
      <c r="R137" s="814">
        <f t="shared" si="32"/>
        <v>30</v>
      </c>
      <c r="S137" s="814">
        <f t="shared" si="32"/>
        <v>30</v>
      </c>
      <c r="T137" s="814">
        <f t="shared" si="32"/>
        <v>30</v>
      </c>
      <c r="U137" s="91"/>
      <c r="V137" s="31"/>
      <c r="W137" s="17"/>
      <c r="X137" s="9"/>
    </row>
    <row r="138" spans="1:24" outlineLevel="1" x14ac:dyDescent="0.25">
      <c r="A138" s="171"/>
      <c r="B138" s="8"/>
      <c r="C138" s="18"/>
      <c r="D138" s="18"/>
      <c r="E138" s="18"/>
      <c r="F138" s="27"/>
      <c r="G138" s="93"/>
      <c r="H138" s="93"/>
      <c r="I138" t="s">
        <v>803</v>
      </c>
      <c r="J138" s="681" t="str">
        <f t="shared" si="2"/>
        <v>zd</v>
      </c>
      <c r="K138" s="814">
        <f t="shared" ref="K138:T138" si="33">K121</f>
        <v>8</v>
      </c>
      <c r="L138" s="605">
        <v>0</v>
      </c>
      <c r="M138" s="814">
        <f t="shared" si="33"/>
        <v>30</v>
      </c>
      <c r="N138" s="814">
        <f t="shared" si="33"/>
        <v>30</v>
      </c>
      <c r="O138" s="814">
        <f t="shared" si="33"/>
        <v>30</v>
      </c>
      <c r="P138" s="814">
        <f t="shared" si="33"/>
        <v>30</v>
      </c>
      <c r="Q138" s="814">
        <f t="shared" si="33"/>
        <v>30</v>
      </c>
      <c r="R138" s="814">
        <f t="shared" si="33"/>
        <v>30</v>
      </c>
      <c r="S138" s="814">
        <f t="shared" si="33"/>
        <v>30</v>
      </c>
      <c r="T138" s="814">
        <f t="shared" si="33"/>
        <v>30</v>
      </c>
      <c r="U138" s="91"/>
      <c r="V138" s="31"/>
      <c r="W138" s="17"/>
      <c r="X138" s="9"/>
    </row>
    <row r="139" spans="1:24" outlineLevel="1" x14ac:dyDescent="0.25">
      <c r="A139" s="171"/>
      <c r="B139" s="8"/>
      <c r="C139" s="18"/>
      <c r="D139" s="18"/>
      <c r="E139" s="18"/>
      <c r="F139" s="27"/>
      <c r="G139" s="27"/>
      <c r="H139" s="27"/>
      <c r="I139" t="s">
        <v>804</v>
      </c>
      <c r="J139" s="681" t="str">
        <f t="shared" si="2"/>
        <v>b</v>
      </c>
      <c r="K139" s="814">
        <f t="shared" ref="K139:T139" si="34">K122</f>
        <v>8</v>
      </c>
      <c r="L139" s="605">
        <v>0</v>
      </c>
      <c r="M139" s="814">
        <f t="shared" si="34"/>
        <v>30</v>
      </c>
      <c r="N139" s="814">
        <f t="shared" si="34"/>
        <v>30</v>
      </c>
      <c r="O139" s="814">
        <f t="shared" si="34"/>
        <v>30</v>
      </c>
      <c r="P139" s="814">
        <f t="shared" si="34"/>
        <v>30</v>
      </c>
      <c r="Q139" s="814">
        <f t="shared" si="34"/>
        <v>30</v>
      </c>
      <c r="R139" s="814">
        <f t="shared" si="34"/>
        <v>30</v>
      </c>
      <c r="S139" s="814">
        <f t="shared" si="34"/>
        <v>30</v>
      </c>
      <c r="T139" s="814">
        <f t="shared" si="34"/>
        <v>30</v>
      </c>
      <c r="U139" s="29"/>
      <c r="V139" s="31"/>
      <c r="W139" s="17"/>
      <c r="X139" s="9"/>
    </row>
    <row r="140" spans="1:24" outlineLevel="1" x14ac:dyDescent="0.25">
      <c r="A140" s="171"/>
      <c r="B140" s="8"/>
      <c r="C140" s="18"/>
      <c r="D140" s="18"/>
      <c r="E140" s="18"/>
      <c r="F140" s="27"/>
      <c r="G140" s="93"/>
      <c r="H140" s="93"/>
      <c r="I140" t="s">
        <v>804</v>
      </c>
      <c r="J140" s="681" t="str">
        <f t="shared" si="2"/>
        <v>bd</v>
      </c>
      <c r="K140" s="814">
        <f t="shared" ref="K140:T140" si="35">K123</f>
        <v>8</v>
      </c>
      <c r="L140" s="605">
        <v>0</v>
      </c>
      <c r="M140" s="814">
        <f t="shared" si="35"/>
        <v>30</v>
      </c>
      <c r="N140" s="814">
        <f t="shared" si="35"/>
        <v>30</v>
      </c>
      <c r="O140" s="814">
        <f t="shared" si="35"/>
        <v>30</v>
      </c>
      <c r="P140" s="814">
        <f t="shared" si="35"/>
        <v>30</v>
      </c>
      <c r="Q140" s="814">
        <f t="shared" si="35"/>
        <v>30</v>
      </c>
      <c r="R140" s="814">
        <f t="shared" si="35"/>
        <v>30</v>
      </c>
      <c r="S140" s="814">
        <f t="shared" si="35"/>
        <v>30</v>
      </c>
      <c r="T140" s="814">
        <f t="shared" si="35"/>
        <v>30</v>
      </c>
      <c r="U140" s="91"/>
      <c r="V140" s="31"/>
      <c r="W140" s="17"/>
      <c r="X140" s="9"/>
    </row>
    <row r="141" spans="1:24" outlineLevel="1" x14ac:dyDescent="0.25">
      <c r="A141" s="171"/>
      <c r="B141" s="8"/>
      <c r="C141" s="18"/>
      <c r="D141" s="18"/>
      <c r="E141" s="18"/>
      <c r="F141" s="27"/>
      <c r="G141" s="93"/>
      <c r="H141" s="93"/>
      <c r="I141" t="s">
        <v>804</v>
      </c>
      <c r="J141" s="681" t="str">
        <f t="shared" si="2"/>
        <v>f</v>
      </c>
      <c r="K141" s="814">
        <f t="shared" ref="K141:T141" si="36">K124</f>
        <v>8</v>
      </c>
      <c r="L141" s="605">
        <v>0</v>
      </c>
      <c r="M141" s="814">
        <f t="shared" si="36"/>
        <v>30</v>
      </c>
      <c r="N141" s="814">
        <f t="shared" si="36"/>
        <v>30</v>
      </c>
      <c r="O141" s="814">
        <f t="shared" si="36"/>
        <v>30</v>
      </c>
      <c r="P141" s="814">
        <f t="shared" si="36"/>
        <v>30</v>
      </c>
      <c r="Q141" s="814">
        <f t="shared" si="36"/>
        <v>30</v>
      </c>
      <c r="R141" s="814">
        <f t="shared" si="36"/>
        <v>30</v>
      </c>
      <c r="S141" s="814">
        <f t="shared" si="36"/>
        <v>30</v>
      </c>
      <c r="T141" s="814">
        <f t="shared" si="36"/>
        <v>30</v>
      </c>
      <c r="U141" s="91"/>
      <c r="V141" s="31"/>
      <c r="W141" s="17"/>
      <c r="X141" s="9"/>
    </row>
    <row r="142" spans="1:24" outlineLevel="1" x14ac:dyDescent="0.25">
      <c r="A142" s="171"/>
      <c r="B142" s="8"/>
      <c r="C142" s="18"/>
      <c r="D142" s="18"/>
      <c r="E142" s="18"/>
      <c r="F142" s="27"/>
      <c r="G142" s="93"/>
      <c r="H142" s="93"/>
      <c r="I142" t="s">
        <v>804</v>
      </c>
      <c r="J142" s="681" t="str">
        <f t="shared" si="2"/>
        <v>h</v>
      </c>
      <c r="K142" s="814">
        <f t="shared" ref="K142:T142" si="37">K125</f>
        <v>8</v>
      </c>
      <c r="L142" s="605">
        <v>0</v>
      </c>
      <c r="M142" s="814">
        <f t="shared" si="37"/>
        <v>30</v>
      </c>
      <c r="N142" s="814">
        <f t="shared" si="37"/>
        <v>30</v>
      </c>
      <c r="O142" s="814">
        <f t="shared" si="37"/>
        <v>30</v>
      </c>
      <c r="P142" s="814">
        <f t="shared" si="37"/>
        <v>30</v>
      </c>
      <c r="Q142" s="814">
        <f t="shared" si="37"/>
        <v>30</v>
      </c>
      <c r="R142" s="814">
        <f t="shared" si="37"/>
        <v>30</v>
      </c>
      <c r="S142" s="814">
        <f t="shared" si="37"/>
        <v>30</v>
      </c>
      <c r="T142" s="814">
        <f t="shared" si="37"/>
        <v>30</v>
      </c>
      <c r="U142" s="91"/>
      <c r="V142" s="31"/>
      <c r="W142" s="17"/>
      <c r="X142" s="9"/>
    </row>
    <row r="143" spans="1:24" outlineLevel="1" x14ac:dyDescent="0.25">
      <c r="A143" s="171"/>
      <c r="B143" s="8"/>
      <c r="C143" s="18"/>
      <c r="D143" s="18"/>
      <c r="E143" s="18"/>
      <c r="F143" s="27"/>
      <c r="G143" s="93"/>
      <c r="H143" s="93"/>
      <c r="I143" t="s">
        <v>804</v>
      </c>
      <c r="J143" s="681" t="str">
        <f t="shared" si="2"/>
        <v>i</v>
      </c>
      <c r="K143" s="814">
        <f t="shared" ref="K143:T143" si="38">K126</f>
        <v>8</v>
      </c>
      <c r="L143" s="605">
        <v>0</v>
      </c>
      <c r="M143" s="814">
        <f t="shared" si="38"/>
        <v>30</v>
      </c>
      <c r="N143" s="814">
        <f t="shared" si="38"/>
        <v>30</v>
      </c>
      <c r="O143" s="814">
        <f t="shared" si="38"/>
        <v>30</v>
      </c>
      <c r="P143" s="814">
        <f t="shared" si="38"/>
        <v>30</v>
      </c>
      <c r="Q143" s="814">
        <f t="shared" si="38"/>
        <v>30</v>
      </c>
      <c r="R143" s="814">
        <f t="shared" si="38"/>
        <v>30</v>
      </c>
      <c r="S143" s="814">
        <f t="shared" si="38"/>
        <v>30</v>
      </c>
      <c r="T143" s="814">
        <f t="shared" si="38"/>
        <v>30</v>
      </c>
      <c r="U143" s="91"/>
      <c r="V143" s="31"/>
      <c r="W143" s="17"/>
      <c r="X143" s="9"/>
    </row>
    <row r="144" spans="1:24" outlineLevel="1" x14ac:dyDescent="0.25">
      <c r="A144" s="171"/>
      <c r="B144" s="8"/>
      <c r="C144" s="18"/>
      <c r="D144" s="18"/>
      <c r="E144" s="18"/>
      <c r="F144" s="27"/>
      <c r="G144" s="93"/>
      <c r="H144" s="93"/>
      <c r="I144" t="s">
        <v>804</v>
      </c>
      <c r="J144" s="681" t="str">
        <f t="shared" si="2"/>
        <v>k</v>
      </c>
      <c r="K144" s="814">
        <f t="shared" ref="K144:T144" si="39">K127</f>
        <v>8</v>
      </c>
      <c r="L144" s="605">
        <v>0</v>
      </c>
      <c r="M144" s="814">
        <f t="shared" si="39"/>
        <v>30</v>
      </c>
      <c r="N144" s="814">
        <f t="shared" si="39"/>
        <v>30</v>
      </c>
      <c r="O144" s="814">
        <f t="shared" si="39"/>
        <v>30</v>
      </c>
      <c r="P144" s="814">
        <f t="shared" si="39"/>
        <v>30</v>
      </c>
      <c r="Q144" s="814">
        <f t="shared" si="39"/>
        <v>30</v>
      </c>
      <c r="R144" s="814">
        <f t="shared" si="39"/>
        <v>30</v>
      </c>
      <c r="S144" s="814">
        <f t="shared" si="39"/>
        <v>30</v>
      </c>
      <c r="T144" s="814">
        <f t="shared" si="39"/>
        <v>30</v>
      </c>
      <c r="U144" s="91"/>
      <c r="V144" s="31"/>
      <c r="W144" s="17"/>
      <c r="X144" s="9"/>
    </row>
    <row r="145" spans="1:24" outlineLevel="1" x14ac:dyDescent="0.25">
      <c r="A145" s="171"/>
      <c r="B145" s="8"/>
      <c r="C145" s="18"/>
      <c r="D145" s="18"/>
      <c r="E145" s="18"/>
      <c r="F145" s="27"/>
      <c r="G145" s="93"/>
      <c r="H145" s="93"/>
      <c r="I145" t="s">
        <v>804</v>
      </c>
      <c r="J145" s="681" t="str">
        <f t="shared" si="2"/>
        <v>l</v>
      </c>
      <c r="K145" s="814">
        <f t="shared" ref="K145:T145" si="40">K128</f>
        <v>8</v>
      </c>
      <c r="L145" s="605">
        <v>0</v>
      </c>
      <c r="M145" s="814">
        <f t="shared" si="40"/>
        <v>30</v>
      </c>
      <c r="N145" s="814">
        <f t="shared" si="40"/>
        <v>30</v>
      </c>
      <c r="O145" s="814">
        <f t="shared" si="40"/>
        <v>30</v>
      </c>
      <c r="P145" s="814">
        <f t="shared" si="40"/>
        <v>30</v>
      </c>
      <c r="Q145" s="814">
        <f t="shared" si="40"/>
        <v>30</v>
      </c>
      <c r="R145" s="814">
        <f t="shared" si="40"/>
        <v>30</v>
      </c>
      <c r="S145" s="814">
        <f t="shared" si="40"/>
        <v>30</v>
      </c>
      <c r="T145" s="814">
        <f t="shared" si="40"/>
        <v>30</v>
      </c>
      <c r="U145" s="91"/>
      <c r="V145" s="31"/>
      <c r="W145" s="17"/>
      <c r="X145" s="9"/>
    </row>
    <row r="146" spans="1:24" outlineLevel="1" x14ac:dyDescent="0.25">
      <c r="A146" s="171"/>
      <c r="B146" s="8"/>
      <c r="C146" s="18"/>
      <c r="D146" s="18"/>
      <c r="E146" s="18"/>
      <c r="F146" s="27"/>
      <c r="G146" s="93"/>
      <c r="H146" s="93"/>
      <c r="I146" t="s">
        <v>804</v>
      </c>
      <c r="J146" s="681" t="str">
        <f t="shared" si="2"/>
        <v>o</v>
      </c>
      <c r="K146" s="814">
        <f t="shared" ref="K146:T146" si="41">K129</f>
        <v>8</v>
      </c>
      <c r="L146" s="605">
        <v>0</v>
      </c>
      <c r="M146" s="814">
        <f t="shared" si="41"/>
        <v>30</v>
      </c>
      <c r="N146" s="814">
        <f t="shared" si="41"/>
        <v>30</v>
      </c>
      <c r="O146" s="814">
        <f t="shared" si="41"/>
        <v>30</v>
      </c>
      <c r="P146" s="814">
        <f t="shared" si="41"/>
        <v>30</v>
      </c>
      <c r="Q146" s="814">
        <f t="shared" si="41"/>
        <v>30</v>
      </c>
      <c r="R146" s="814">
        <f t="shared" si="41"/>
        <v>30</v>
      </c>
      <c r="S146" s="814">
        <f t="shared" si="41"/>
        <v>30</v>
      </c>
      <c r="T146" s="814">
        <f t="shared" si="41"/>
        <v>30</v>
      </c>
      <c r="U146" s="91"/>
      <c r="V146" s="31"/>
      <c r="W146" s="17"/>
      <c r="X146" s="9"/>
    </row>
    <row r="147" spans="1:24" outlineLevel="1" x14ac:dyDescent="0.25">
      <c r="A147" s="171"/>
      <c r="B147" s="8"/>
      <c r="C147" s="18"/>
      <c r="D147" s="18"/>
      <c r="E147" s="18"/>
      <c r="F147" s="27"/>
      <c r="G147" s="93"/>
      <c r="H147" s="93"/>
      <c r="I147" t="s">
        <v>804</v>
      </c>
      <c r="J147" s="681" t="str">
        <f t="shared" si="2"/>
        <v>od</v>
      </c>
      <c r="K147" s="814">
        <f t="shared" ref="K147:T147" si="42">K130</f>
        <v>8</v>
      </c>
      <c r="L147" s="605">
        <v>0</v>
      </c>
      <c r="M147" s="814">
        <f t="shared" si="42"/>
        <v>30</v>
      </c>
      <c r="N147" s="814">
        <f t="shared" si="42"/>
        <v>30</v>
      </c>
      <c r="O147" s="814">
        <f t="shared" si="42"/>
        <v>30</v>
      </c>
      <c r="P147" s="814">
        <f t="shared" si="42"/>
        <v>30</v>
      </c>
      <c r="Q147" s="814">
        <f t="shared" si="42"/>
        <v>30</v>
      </c>
      <c r="R147" s="814">
        <f t="shared" si="42"/>
        <v>30</v>
      </c>
      <c r="S147" s="814">
        <f t="shared" si="42"/>
        <v>30</v>
      </c>
      <c r="T147" s="814">
        <f t="shared" si="42"/>
        <v>30</v>
      </c>
      <c r="U147" s="91"/>
      <c r="V147" s="31"/>
      <c r="W147" s="17"/>
      <c r="X147" s="9"/>
    </row>
    <row r="148" spans="1:24" outlineLevel="1" x14ac:dyDescent="0.25">
      <c r="A148" s="171"/>
      <c r="B148" s="8"/>
      <c r="C148" s="18"/>
      <c r="D148" s="18"/>
      <c r="E148" s="18"/>
      <c r="F148" s="27"/>
      <c r="G148" s="93"/>
      <c r="H148" s="93"/>
      <c r="I148" t="s">
        <v>804</v>
      </c>
      <c r="J148" s="681" t="str">
        <f t="shared" si="2"/>
        <v>of</v>
      </c>
      <c r="K148" s="814">
        <f t="shared" ref="K148:T148" si="43">K131</f>
        <v>8</v>
      </c>
      <c r="L148" s="605">
        <v>0</v>
      </c>
      <c r="M148" s="814">
        <f t="shared" si="43"/>
        <v>30</v>
      </c>
      <c r="N148" s="814">
        <f t="shared" si="43"/>
        <v>30</v>
      </c>
      <c r="O148" s="814">
        <f t="shared" si="43"/>
        <v>30</v>
      </c>
      <c r="P148" s="814">
        <f t="shared" si="43"/>
        <v>30</v>
      </c>
      <c r="Q148" s="814">
        <f t="shared" si="43"/>
        <v>30</v>
      </c>
      <c r="R148" s="814">
        <f t="shared" si="43"/>
        <v>30</v>
      </c>
      <c r="S148" s="814">
        <f t="shared" si="43"/>
        <v>30</v>
      </c>
      <c r="T148" s="814">
        <f t="shared" si="43"/>
        <v>30</v>
      </c>
      <c r="U148" s="91"/>
      <c r="V148" s="31"/>
      <c r="W148" s="17"/>
      <c r="X148" s="9"/>
    </row>
    <row r="149" spans="1:24" outlineLevel="1" x14ac:dyDescent="0.25">
      <c r="A149" s="171"/>
      <c r="B149" s="8"/>
      <c r="C149" s="18"/>
      <c r="D149" s="18"/>
      <c r="E149" s="18"/>
      <c r="F149" s="27"/>
      <c r="G149" s="93"/>
      <c r="H149" s="93"/>
      <c r="I149" t="s">
        <v>804</v>
      </c>
      <c r="J149" s="681" t="str">
        <f t="shared" si="2"/>
        <v>r</v>
      </c>
      <c r="K149" s="814">
        <f t="shared" ref="K149:T149" si="44">K132</f>
        <v>8</v>
      </c>
      <c r="L149" s="605">
        <v>0</v>
      </c>
      <c r="M149" s="814">
        <f t="shared" si="44"/>
        <v>30</v>
      </c>
      <c r="N149" s="814">
        <f t="shared" si="44"/>
        <v>30</v>
      </c>
      <c r="O149" s="814">
        <f t="shared" si="44"/>
        <v>30</v>
      </c>
      <c r="P149" s="814">
        <f t="shared" si="44"/>
        <v>30</v>
      </c>
      <c r="Q149" s="814">
        <f t="shared" si="44"/>
        <v>30</v>
      </c>
      <c r="R149" s="814">
        <f t="shared" si="44"/>
        <v>30</v>
      </c>
      <c r="S149" s="814">
        <f t="shared" si="44"/>
        <v>30</v>
      </c>
      <c r="T149" s="814">
        <f t="shared" si="44"/>
        <v>30</v>
      </c>
      <c r="U149" s="91"/>
      <c r="V149" s="31"/>
      <c r="W149" s="17"/>
      <c r="X149" s="9"/>
    </row>
    <row r="150" spans="1:24" outlineLevel="1" x14ac:dyDescent="0.25">
      <c r="A150" s="171"/>
      <c r="B150" s="8"/>
      <c r="C150" s="18"/>
      <c r="D150" s="18"/>
      <c r="E150" s="18"/>
      <c r="F150" s="27"/>
      <c r="G150" s="93"/>
      <c r="H150" s="93"/>
      <c r="I150" t="s">
        <v>804</v>
      </c>
      <c r="J150" s="681" t="str">
        <f t="shared" si="2"/>
        <v>rd</v>
      </c>
      <c r="K150" s="814">
        <f t="shared" ref="K150:T150" si="45">K133</f>
        <v>8</v>
      </c>
      <c r="L150" s="605">
        <v>0</v>
      </c>
      <c r="M150" s="814">
        <f t="shared" si="45"/>
        <v>30</v>
      </c>
      <c r="N150" s="814">
        <f t="shared" si="45"/>
        <v>30</v>
      </c>
      <c r="O150" s="814">
        <f t="shared" si="45"/>
        <v>30</v>
      </c>
      <c r="P150" s="814">
        <f t="shared" si="45"/>
        <v>30</v>
      </c>
      <c r="Q150" s="814">
        <f t="shared" si="45"/>
        <v>30</v>
      </c>
      <c r="R150" s="814">
        <f t="shared" si="45"/>
        <v>30</v>
      </c>
      <c r="S150" s="814">
        <f t="shared" si="45"/>
        <v>30</v>
      </c>
      <c r="T150" s="814">
        <f t="shared" si="45"/>
        <v>30</v>
      </c>
      <c r="U150" s="91"/>
      <c r="V150" s="31"/>
      <c r="W150" s="17"/>
      <c r="X150" s="9"/>
    </row>
    <row r="151" spans="1:24" outlineLevel="1" x14ac:dyDescent="0.25">
      <c r="A151" s="171"/>
      <c r="B151" s="8"/>
      <c r="C151" s="18"/>
      <c r="D151" s="18"/>
      <c r="E151" s="18"/>
      <c r="F151" s="27"/>
      <c r="G151" s="93"/>
      <c r="H151" s="93"/>
      <c r="I151" t="s">
        <v>804</v>
      </c>
      <c r="J151" s="681" t="str">
        <f t="shared" si="2"/>
        <v>v</v>
      </c>
      <c r="K151" s="814">
        <f t="shared" ref="K151:T151" si="46">K134</f>
        <v>8</v>
      </c>
      <c r="L151" s="605">
        <v>0</v>
      </c>
      <c r="M151" s="814">
        <f t="shared" si="46"/>
        <v>30</v>
      </c>
      <c r="N151" s="814">
        <f t="shared" si="46"/>
        <v>30</v>
      </c>
      <c r="O151" s="814">
        <f t="shared" si="46"/>
        <v>30</v>
      </c>
      <c r="P151" s="814">
        <f t="shared" si="46"/>
        <v>30</v>
      </c>
      <c r="Q151" s="814">
        <f t="shared" si="46"/>
        <v>30</v>
      </c>
      <c r="R151" s="814">
        <f t="shared" si="46"/>
        <v>30</v>
      </c>
      <c r="S151" s="814">
        <f t="shared" si="46"/>
        <v>30</v>
      </c>
      <c r="T151" s="814">
        <f t="shared" si="46"/>
        <v>30</v>
      </c>
      <c r="U151" s="91"/>
      <c r="V151" s="31"/>
      <c r="W151" s="17"/>
      <c r="X151" s="9"/>
    </row>
    <row r="152" spans="1:24" outlineLevel="1" x14ac:dyDescent="0.25">
      <c r="A152" s="171"/>
      <c r="B152" s="8"/>
      <c r="C152" s="18"/>
      <c r="D152" s="18"/>
      <c r="E152" s="18"/>
      <c r="F152" s="27"/>
      <c r="G152" s="93"/>
      <c r="H152" s="93"/>
      <c r="I152" t="s">
        <v>804</v>
      </c>
      <c r="J152" s="681" t="str">
        <f t="shared" si="2"/>
        <v>w</v>
      </c>
      <c r="K152" s="814">
        <f t="shared" ref="K152:T152" si="47">K135</f>
        <v>8</v>
      </c>
      <c r="L152" s="605">
        <v>0</v>
      </c>
      <c r="M152" s="814">
        <f t="shared" si="47"/>
        <v>30</v>
      </c>
      <c r="N152" s="814">
        <f t="shared" si="47"/>
        <v>30</v>
      </c>
      <c r="O152" s="814">
        <f t="shared" si="47"/>
        <v>30</v>
      </c>
      <c r="P152" s="814">
        <f t="shared" si="47"/>
        <v>30</v>
      </c>
      <c r="Q152" s="814">
        <f t="shared" si="47"/>
        <v>30</v>
      </c>
      <c r="R152" s="814">
        <f t="shared" si="47"/>
        <v>30</v>
      </c>
      <c r="S152" s="814">
        <f t="shared" si="47"/>
        <v>30</v>
      </c>
      <c r="T152" s="814">
        <f t="shared" si="47"/>
        <v>30</v>
      </c>
      <c r="U152" s="91"/>
      <c r="V152" s="31"/>
      <c r="W152" s="17"/>
      <c r="X152" s="9"/>
    </row>
    <row r="153" spans="1:24" outlineLevel="1" x14ac:dyDescent="0.25">
      <c r="A153" s="171"/>
      <c r="B153" s="8"/>
      <c r="C153" s="18"/>
      <c r="D153" s="18"/>
      <c r="E153" s="18"/>
      <c r="F153" s="27"/>
      <c r="G153" s="93"/>
      <c r="H153" s="93"/>
      <c r="I153" t="s">
        <v>804</v>
      </c>
      <c r="J153" s="681" t="str">
        <f t="shared" ref="J153:T216" si="48">J136</f>
        <v>wd</v>
      </c>
      <c r="K153" s="814">
        <f t="shared" si="48"/>
        <v>8</v>
      </c>
      <c r="L153" s="605">
        <v>0</v>
      </c>
      <c r="M153" s="814">
        <f t="shared" si="48"/>
        <v>30</v>
      </c>
      <c r="N153" s="814">
        <f t="shared" si="48"/>
        <v>30</v>
      </c>
      <c r="O153" s="814">
        <f t="shared" si="48"/>
        <v>30</v>
      </c>
      <c r="P153" s="814">
        <f t="shared" si="48"/>
        <v>30</v>
      </c>
      <c r="Q153" s="814">
        <f t="shared" si="48"/>
        <v>30</v>
      </c>
      <c r="R153" s="814">
        <f t="shared" si="48"/>
        <v>30</v>
      </c>
      <c r="S153" s="814">
        <f t="shared" si="48"/>
        <v>30</v>
      </c>
      <c r="T153" s="814">
        <f t="shared" si="48"/>
        <v>30</v>
      </c>
      <c r="U153" s="91"/>
      <c r="V153" s="31"/>
      <c r="W153" s="17"/>
      <c r="X153" s="9"/>
    </row>
    <row r="154" spans="1:24" outlineLevel="1" x14ac:dyDescent="0.25">
      <c r="A154" s="171"/>
      <c r="B154" s="8"/>
      <c r="C154" s="18"/>
      <c r="D154" s="18"/>
      <c r="E154" s="18"/>
      <c r="F154" s="27"/>
      <c r="G154" s="93"/>
      <c r="H154" s="93"/>
      <c r="I154" t="s">
        <v>804</v>
      </c>
      <c r="J154" s="681" t="str">
        <f t="shared" si="48"/>
        <v>z</v>
      </c>
      <c r="K154" s="814">
        <f t="shared" si="48"/>
        <v>8</v>
      </c>
      <c r="L154" s="605">
        <v>0</v>
      </c>
      <c r="M154" s="814">
        <f t="shared" si="48"/>
        <v>30</v>
      </c>
      <c r="N154" s="814">
        <f t="shared" si="48"/>
        <v>30</v>
      </c>
      <c r="O154" s="814">
        <f t="shared" si="48"/>
        <v>30</v>
      </c>
      <c r="P154" s="814">
        <f t="shared" si="48"/>
        <v>30</v>
      </c>
      <c r="Q154" s="814">
        <f t="shared" si="48"/>
        <v>30</v>
      </c>
      <c r="R154" s="814">
        <f t="shared" si="48"/>
        <v>30</v>
      </c>
      <c r="S154" s="814">
        <f t="shared" si="48"/>
        <v>30</v>
      </c>
      <c r="T154" s="814">
        <f t="shared" si="48"/>
        <v>30</v>
      </c>
      <c r="U154" s="91"/>
      <c r="V154" s="31"/>
      <c r="W154" s="17"/>
      <c r="X154" s="9"/>
    </row>
    <row r="155" spans="1:24" outlineLevel="1" x14ac:dyDescent="0.25">
      <c r="A155" s="171"/>
      <c r="B155" s="8"/>
      <c r="C155" s="18"/>
      <c r="D155" s="18"/>
      <c r="E155" s="18"/>
      <c r="F155" s="27"/>
      <c r="G155" s="93"/>
      <c r="H155" s="93"/>
      <c r="I155" t="s">
        <v>804</v>
      </c>
      <c r="J155" s="681" t="str">
        <f t="shared" si="48"/>
        <v>zd</v>
      </c>
      <c r="K155" s="814">
        <f t="shared" si="48"/>
        <v>8</v>
      </c>
      <c r="L155" s="605">
        <v>0</v>
      </c>
      <c r="M155" s="814">
        <f t="shared" si="48"/>
        <v>30</v>
      </c>
      <c r="N155" s="814">
        <f t="shared" si="48"/>
        <v>30</v>
      </c>
      <c r="O155" s="814">
        <f t="shared" si="48"/>
        <v>30</v>
      </c>
      <c r="P155" s="814">
        <f t="shared" si="48"/>
        <v>30</v>
      </c>
      <c r="Q155" s="814">
        <f t="shared" si="48"/>
        <v>30</v>
      </c>
      <c r="R155" s="814">
        <f t="shared" si="48"/>
        <v>30</v>
      </c>
      <c r="S155" s="814">
        <f t="shared" si="48"/>
        <v>30</v>
      </c>
      <c r="T155" s="814">
        <f t="shared" si="48"/>
        <v>30</v>
      </c>
      <c r="U155" s="91"/>
      <c r="V155" s="31"/>
      <c r="W155" s="17"/>
      <c r="X155" s="9"/>
    </row>
    <row r="156" spans="1:24" outlineLevel="1" x14ac:dyDescent="0.25">
      <c r="A156" s="171"/>
      <c r="B156" s="8"/>
      <c r="C156" s="18"/>
      <c r="D156" s="18"/>
      <c r="E156" s="18"/>
      <c r="F156" s="27"/>
      <c r="G156" s="27"/>
      <c r="H156" s="27"/>
      <c r="I156" t="s">
        <v>805</v>
      </c>
      <c r="J156" s="681" t="str">
        <f t="shared" si="48"/>
        <v>b</v>
      </c>
      <c r="K156" s="605">
        <v>0</v>
      </c>
      <c r="L156" s="605">
        <v>8</v>
      </c>
      <c r="M156" s="605">
        <v>25</v>
      </c>
      <c r="N156" s="814">
        <f t="shared" ref="N156:T156" si="49">N139</f>
        <v>30</v>
      </c>
      <c r="O156" s="814">
        <f t="shared" si="49"/>
        <v>30</v>
      </c>
      <c r="P156" s="814">
        <f t="shared" si="49"/>
        <v>30</v>
      </c>
      <c r="Q156" s="814">
        <f t="shared" si="49"/>
        <v>30</v>
      </c>
      <c r="R156" s="814">
        <f t="shared" si="49"/>
        <v>30</v>
      </c>
      <c r="S156" s="814">
        <f t="shared" si="49"/>
        <v>30</v>
      </c>
      <c r="T156" s="814">
        <f t="shared" si="49"/>
        <v>30</v>
      </c>
      <c r="U156" s="29"/>
      <c r="V156" s="31"/>
      <c r="W156" s="17"/>
      <c r="X156" s="9"/>
    </row>
    <row r="157" spans="1:24" outlineLevel="1" x14ac:dyDescent="0.25">
      <c r="A157" s="171"/>
      <c r="B157" s="8"/>
      <c r="C157" s="18"/>
      <c r="D157" s="18"/>
      <c r="E157" s="18"/>
      <c r="F157" s="27"/>
      <c r="G157" s="93"/>
      <c r="H157" s="93"/>
      <c r="I157" t="s">
        <v>805</v>
      </c>
      <c r="J157" s="681" t="str">
        <f t="shared" si="48"/>
        <v>bd</v>
      </c>
      <c r="K157" s="605">
        <v>0</v>
      </c>
      <c r="L157" s="605">
        <v>8</v>
      </c>
      <c r="M157" s="605">
        <v>25</v>
      </c>
      <c r="N157" s="814">
        <f t="shared" ref="N157:T157" si="50">N140</f>
        <v>30</v>
      </c>
      <c r="O157" s="814">
        <f t="shared" si="50"/>
        <v>30</v>
      </c>
      <c r="P157" s="814">
        <f t="shared" si="50"/>
        <v>30</v>
      </c>
      <c r="Q157" s="814">
        <f t="shared" si="50"/>
        <v>30</v>
      </c>
      <c r="R157" s="814">
        <f t="shared" si="50"/>
        <v>30</v>
      </c>
      <c r="S157" s="814">
        <f t="shared" si="50"/>
        <v>30</v>
      </c>
      <c r="T157" s="814">
        <f t="shared" si="50"/>
        <v>30</v>
      </c>
      <c r="U157" s="91"/>
      <c r="V157" s="31"/>
      <c r="W157" s="17"/>
      <c r="X157" s="9"/>
    </row>
    <row r="158" spans="1:24" outlineLevel="1" x14ac:dyDescent="0.25">
      <c r="A158" s="171"/>
      <c r="B158" s="8"/>
      <c r="C158" s="18"/>
      <c r="D158" s="18"/>
      <c r="E158" s="18"/>
      <c r="F158" s="27"/>
      <c r="G158" s="93"/>
      <c r="H158" s="93"/>
      <c r="I158" t="s">
        <v>805</v>
      </c>
      <c r="J158" s="681" t="str">
        <f t="shared" si="48"/>
        <v>f</v>
      </c>
      <c r="K158" s="605">
        <v>0</v>
      </c>
      <c r="L158" s="605">
        <v>8</v>
      </c>
      <c r="M158" s="605">
        <v>25</v>
      </c>
      <c r="N158" s="814">
        <f t="shared" ref="N158:T158" si="51">N141</f>
        <v>30</v>
      </c>
      <c r="O158" s="814">
        <f t="shared" si="51"/>
        <v>30</v>
      </c>
      <c r="P158" s="814">
        <f t="shared" si="51"/>
        <v>30</v>
      </c>
      <c r="Q158" s="814">
        <f t="shared" si="51"/>
        <v>30</v>
      </c>
      <c r="R158" s="814">
        <f t="shared" si="51"/>
        <v>30</v>
      </c>
      <c r="S158" s="814">
        <f t="shared" si="51"/>
        <v>30</v>
      </c>
      <c r="T158" s="814">
        <f t="shared" si="51"/>
        <v>30</v>
      </c>
      <c r="U158" s="91"/>
      <c r="V158" s="31"/>
      <c r="W158" s="17"/>
      <c r="X158" s="9"/>
    </row>
    <row r="159" spans="1:24" outlineLevel="1" x14ac:dyDescent="0.25">
      <c r="A159" s="171"/>
      <c r="B159" s="8"/>
      <c r="C159" s="18"/>
      <c r="D159" s="18"/>
      <c r="E159" s="18"/>
      <c r="F159" s="27"/>
      <c r="G159" s="93"/>
      <c r="H159" s="93"/>
      <c r="I159" t="s">
        <v>805</v>
      </c>
      <c r="J159" s="681" t="str">
        <f t="shared" si="48"/>
        <v>h</v>
      </c>
      <c r="K159" s="605">
        <v>0</v>
      </c>
      <c r="L159" s="605">
        <v>8</v>
      </c>
      <c r="M159" s="605">
        <v>25</v>
      </c>
      <c r="N159" s="814">
        <f t="shared" ref="N159:T159" si="52">N137</f>
        <v>30</v>
      </c>
      <c r="O159" s="814">
        <f t="shared" si="52"/>
        <v>30</v>
      </c>
      <c r="P159" s="814">
        <f t="shared" si="52"/>
        <v>30</v>
      </c>
      <c r="Q159" s="814">
        <f t="shared" si="52"/>
        <v>30</v>
      </c>
      <c r="R159" s="814">
        <f t="shared" si="52"/>
        <v>30</v>
      </c>
      <c r="S159" s="814">
        <f t="shared" si="52"/>
        <v>30</v>
      </c>
      <c r="T159" s="814">
        <f t="shared" si="52"/>
        <v>30</v>
      </c>
      <c r="U159" s="91"/>
      <c r="V159" s="31"/>
      <c r="W159" s="17"/>
      <c r="X159" s="9"/>
    </row>
    <row r="160" spans="1:24" outlineLevel="1" x14ac:dyDescent="0.25">
      <c r="A160" s="171"/>
      <c r="B160" s="8"/>
      <c r="C160" s="18"/>
      <c r="D160" s="18"/>
      <c r="E160" s="18"/>
      <c r="F160" s="27"/>
      <c r="G160" s="93"/>
      <c r="H160" s="93"/>
      <c r="I160" t="s">
        <v>805</v>
      </c>
      <c r="J160" s="681" t="str">
        <f t="shared" si="48"/>
        <v>i</v>
      </c>
      <c r="K160" s="605">
        <v>0</v>
      </c>
      <c r="L160" s="605">
        <v>8</v>
      </c>
      <c r="M160" s="605">
        <v>25</v>
      </c>
      <c r="N160" s="814">
        <f t="shared" ref="N160:T160" si="53">N138</f>
        <v>30</v>
      </c>
      <c r="O160" s="814">
        <f t="shared" si="53"/>
        <v>30</v>
      </c>
      <c r="P160" s="814">
        <f t="shared" si="53"/>
        <v>30</v>
      </c>
      <c r="Q160" s="814">
        <f t="shared" si="53"/>
        <v>30</v>
      </c>
      <c r="R160" s="814">
        <f t="shared" si="53"/>
        <v>30</v>
      </c>
      <c r="S160" s="814">
        <f t="shared" si="53"/>
        <v>30</v>
      </c>
      <c r="T160" s="814">
        <f t="shared" si="53"/>
        <v>30</v>
      </c>
      <c r="U160" s="91"/>
      <c r="V160" s="31"/>
      <c r="W160" s="17"/>
      <c r="X160" s="9"/>
    </row>
    <row r="161" spans="1:24" outlineLevel="1" x14ac:dyDescent="0.25">
      <c r="A161" s="171"/>
      <c r="B161" s="8"/>
      <c r="C161" s="18"/>
      <c r="D161" s="18"/>
      <c r="E161" s="18"/>
      <c r="F161" s="27"/>
      <c r="G161" s="93"/>
      <c r="H161" s="93"/>
      <c r="I161" t="s">
        <v>805</v>
      </c>
      <c r="J161" s="681" t="str">
        <f t="shared" si="48"/>
        <v>k</v>
      </c>
      <c r="K161" s="605">
        <v>0</v>
      </c>
      <c r="L161" s="605">
        <v>8</v>
      </c>
      <c r="M161" s="605">
        <v>25</v>
      </c>
      <c r="N161" s="814">
        <f t="shared" ref="N161:T161" si="54">N139</f>
        <v>30</v>
      </c>
      <c r="O161" s="814">
        <f t="shared" si="54"/>
        <v>30</v>
      </c>
      <c r="P161" s="814">
        <f t="shared" si="54"/>
        <v>30</v>
      </c>
      <c r="Q161" s="814">
        <f t="shared" si="54"/>
        <v>30</v>
      </c>
      <c r="R161" s="814">
        <f t="shared" si="54"/>
        <v>30</v>
      </c>
      <c r="S161" s="814">
        <f t="shared" si="54"/>
        <v>30</v>
      </c>
      <c r="T161" s="814">
        <f t="shared" si="54"/>
        <v>30</v>
      </c>
      <c r="U161" s="91"/>
      <c r="V161" s="31"/>
      <c r="W161" s="17"/>
      <c r="X161" s="9"/>
    </row>
    <row r="162" spans="1:24" outlineLevel="1" x14ac:dyDescent="0.25">
      <c r="A162" s="171"/>
      <c r="B162" s="8"/>
      <c r="C162" s="18"/>
      <c r="D162" s="18"/>
      <c r="E162" s="18"/>
      <c r="F162" s="27"/>
      <c r="G162" s="93"/>
      <c r="H162" s="93"/>
      <c r="I162" t="s">
        <v>805</v>
      </c>
      <c r="J162" s="681" t="str">
        <f t="shared" si="48"/>
        <v>l</v>
      </c>
      <c r="K162" s="605">
        <v>0</v>
      </c>
      <c r="L162" s="605">
        <v>8</v>
      </c>
      <c r="M162" s="605">
        <v>25</v>
      </c>
      <c r="N162" s="814">
        <f t="shared" ref="N162:T162" si="55">N140</f>
        <v>30</v>
      </c>
      <c r="O162" s="814">
        <f t="shared" si="55"/>
        <v>30</v>
      </c>
      <c r="P162" s="814">
        <f t="shared" si="55"/>
        <v>30</v>
      </c>
      <c r="Q162" s="814">
        <f t="shared" si="55"/>
        <v>30</v>
      </c>
      <c r="R162" s="814">
        <f t="shared" si="55"/>
        <v>30</v>
      </c>
      <c r="S162" s="814">
        <f t="shared" si="55"/>
        <v>30</v>
      </c>
      <c r="T162" s="814">
        <f t="shared" si="55"/>
        <v>30</v>
      </c>
      <c r="U162" s="91"/>
      <c r="V162" s="31"/>
      <c r="W162" s="17"/>
      <c r="X162" s="9"/>
    </row>
    <row r="163" spans="1:24" outlineLevel="1" x14ac:dyDescent="0.25">
      <c r="A163" s="171"/>
      <c r="B163" s="8"/>
      <c r="C163" s="18"/>
      <c r="D163" s="18"/>
      <c r="E163" s="18"/>
      <c r="F163" s="27"/>
      <c r="G163" s="93"/>
      <c r="H163" s="93"/>
      <c r="I163" t="s">
        <v>805</v>
      </c>
      <c r="J163" s="681" t="str">
        <f t="shared" si="48"/>
        <v>o</v>
      </c>
      <c r="K163" s="605">
        <v>0</v>
      </c>
      <c r="L163" s="605">
        <v>8</v>
      </c>
      <c r="M163" s="605">
        <v>25</v>
      </c>
      <c r="N163" s="814">
        <f t="shared" ref="N163:T163" si="56">N141</f>
        <v>30</v>
      </c>
      <c r="O163" s="814">
        <f t="shared" si="56"/>
        <v>30</v>
      </c>
      <c r="P163" s="814">
        <f t="shared" si="56"/>
        <v>30</v>
      </c>
      <c r="Q163" s="814">
        <f t="shared" si="56"/>
        <v>30</v>
      </c>
      <c r="R163" s="814">
        <f t="shared" si="56"/>
        <v>30</v>
      </c>
      <c r="S163" s="814">
        <f t="shared" si="56"/>
        <v>30</v>
      </c>
      <c r="T163" s="814">
        <f t="shared" si="56"/>
        <v>30</v>
      </c>
      <c r="U163" s="91"/>
      <c r="V163" s="31"/>
      <c r="W163" s="17"/>
      <c r="X163" s="9"/>
    </row>
    <row r="164" spans="1:24" outlineLevel="1" x14ac:dyDescent="0.25">
      <c r="A164" s="171"/>
      <c r="B164" s="8"/>
      <c r="C164" s="18"/>
      <c r="D164" s="18"/>
      <c r="E164" s="18"/>
      <c r="F164" s="27"/>
      <c r="G164" s="93"/>
      <c r="H164" s="93"/>
      <c r="I164" t="s">
        <v>805</v>
      </c>
      <c r="J164" s="681" t="str">
        <f t="shared" si="48"/>
        <v>od</v>
      </c>
      <c r="K164" s="605">
        <v>0</v>
      </c>
      <c r="L164" s="605">
        <v>8</v>
      </c>
      <c r="M164" s="605">
        <v>25</v>
      </c>
      <c r="N164" s="814">
        <f t="shared" ref="N164:T164" si="57">N142</f>
        <v>30</v>
      </c>
      <c r="O164" s="814">
        <f t="shared" si="57"/>
        <v>30</v>
      </c>
      <c r="P164" s="814">
        <f t="shared" si="57"/>
        <v>30</v>
      </c>
      <c r="Q164" s="814">
        <f t="shared" si="57"/>
        <v>30</v>
      </c>
      <c r="R164" s="814">
        <f t="shared" si="57"/>
        <v>30</v>
      </c>
      <c r="S164" s="814">
        <f t="shared" si="57"/>
        <v>30</v>
      </c>
      <c r="T164" s="814">
        <f t="shared" si="57"/>
        <v>30</v>
      </c>
      <c r="U164" s="91"/>
      <c r="V164" s="31"/>
      <c r="W164" s="17"/>
      <c r="X164" s="9"/>
    </row>
    <row r="165" spans="1:24" outlineLevel="1" x14ac:dyDescent="0.25">
      <c r="A165" s="171"/>
      <c r="B165" s="8"/>
      <c r="C165" s="18"/>
      <c r="D165" s="18"/>
      <c r="E165" s="18"/>
      <c r="F165" s="27"/>
      <c r="G165" s="93"/>
      <c r="H165" s="93"/>
      <c r="I165" t="s">
        <v>805</v>
      </c>
      <c r="J165" s="681" t="str">
        <f t="shared" si="48"/>
        <v>of</v>
      </c>
      <c r="K165" s="605">
        <v>0</v>
      </c>
      <c r="L165" s="605">
        <v>8</v>
      </c>
      <c r="M165" s="605">
        <v>25</v>
      </c>
      <c r="N165" s="814">
        <f t="shared" ref="N165:T165" si="58">N143</f>
        <v>30</v>
      </c>
      <c r="O165" s="814">
        <f t="shared" si="58"/>
        <v>30</v>
      </c>
      <c r="P165" s="814">
        <f t="shared" si="58"/>
        <v>30</v>
      </c>
      <c r="Q165" s="814">
        <f t="shared" si="58"/>
        <v>30</v>
      </c>
      <c r="R165" s="814">
        <f t="shared" si="58"/>
        <v>30</v>
      </c>
      <c r="S165" s="814">
        <f t="shared" si="58"/>
        <v>30</v>
      </c>
      <c r="T165" s="814">
        <f t="shared" si="58"/>
        <v>30</v>
      </c>
      <c r="U165" s="91"/>
      <c r="V165" s="31"/>
      <c r="W165" s="17"/>
      <c r="X165" s="9"/>
    </row>
    <row r="166" spans="1:24" outlineLevel="1" x14ac:dyDescent="0.25">
      <c r="A166" s="171"/>
      <c r="B166" s="8"/>
      <c r="C166" s="18"/>
      <c r="D166" s="18"/>
      <c r="E166" s="18"/>
      <c r="F166" s="27"/>
      <c r="G166" s="93"/>
      <c r="H166" s="93"/>
      <c r="I166" t="s">
        <v>805</v>
      </c>
      <c r="J166" s="681" t="str">
        <f t="shared" si="48"/>
        <v>r</v>
      </c>
      <c r="K166" s="605">
        <v>0</v>
      </c>
      <c r="L166" s="605">
        <v>8</v>
      </c>
      <c r="M166" s="605">
        <v>25</v>
      </c>
      <c r="N166" s="814">
        <f t="shared" ref="N166:T166" si="59">N144</f>
        <v>30</v>
      </c>
      <c r="O166" s="814">
        <f t="shared" si="59"/>
        <v>30</v>
      </c>
      <c r="P166" s="814">
        <f t="shared" si="59"/>
        <v>30</v>
      </c>
      <c r="Q166" s="814">
        <f t="shared" si="59"/>
        <v>30</v>
      </c>
      <c r="R166" s="814">
        <f t="shared" si="59"/>
        <v>30</v>
      </c>
      <c r="S166" s="814">
        <f t="shared" si="59"/>
        <v>30</v>
      </c>
      <c r="T166" s="814">
        <f t="shared" si="59"/>
        <v>30</v>
      </c>
      <c r="U166" s="91"/>
      <c r="V166" s="31"/>
      <c r="W166" s="17"/>
      <c r="X166" s="9"/>
    </row>
    <row r="167" spans="1:24" outlineLevel="1" x14ac:dyDescent="0.25">
      <c r="A167" s="171"/>
      <c r="B167" s="8"/>
      <c r="C167" s="18"/>
      <c r="D167" s="18"/>
      <c r="E167" s="18"/>
      <c r="F167" s="27"/>
      <c r="G167" s="93"/>
      <c r="H167" s="93"/>
      <c r="I167" t="s">
        <v>805</v>
      </c>
      <c r="J167" s="681" t="str">
        <f t="shared" si="48"/>
        <v>rd</v>
      </c>
      <c r="K167" s="605">
        <v>0</v>
      </c>
      <c r="L167" s="605">
        <v>8</v>
      </c>
      <c r="M167" s="605">
        <v>25</v>
      </c>
      <c r="N167" s="814">
        <f t="shared" ref="N167:T167" si="60">N145</f>
        <v>30</v>
      </c>
      <c r="O167" s="814">
        <f t="shared" si="60"/>
        <v>30</v>
      </c>
      <c r="P167" s="814">
        <f t="shared" si="60"/>
        <v>30</v>
      </c>
      <c r="Q167" s="814">
        <f t="shared" si="60"/>
        <v>30</v>
      </c>
      <c r="R167" s="814">
        <f t="shared" si="60"/>
        <v>30</v>
      </c>
      <c r="S167" s="814">
        <f t="shared" si="60"/>
        <v>30</v>
      </c>
      <c r="T167" s="814">
        <f t="shared" si="60"/>
        <v>30</v>
      </c>
      <c r="U167" s="91"/>
      <c r="V167" s="31"/>
      <c r="W167" s="17"/>
      <c r="X167" s="9"/>
    </row>
    <row r="168" spans="1:24" outlineLevel="1" x14ac:dyDescent="0.25">
      <c r="A168" s="171"/>
      <c r="B168" s="8"/>
      <c r="C168" s="18"/>
      <c r="D168" s="18"/>
      <c r="E168" s="18"/>
      <c r="F168" s="27"/>
      <c r="G168" s="93"/>
      <c r="H168" s="93"/>
      <c r="I168" t="s">
        <v>805</v>
      </c>
      <c r="J168" s="681" t="str">
        <f t="shared" si="48"/>
        <v>v</v>
      </c>
      <c r="K168" s="605">
        <v>0</v>
      </c>
      <c r="L168" s="605">
        <v>8</v>
      </c>
      <c r="M168" s="605">
        <v>25</v>
      </c>
      <c r="N168" s="814">
        <f t="shared" ref="N168:T168" si="61">N146</f>
        <v>30</v>
      </c>
      <c r="O168" s="814">
        <f t="shared" si="61"/>
        <v>30</v>
      </c>
      <c r="P168" s="814">
        <f t="shared" si="61"/>
        <v>30</v>
      </c>
      <c r="Q168" s="814">
        <f t="shared" si="61"/>
        <v>30</v>
      </c>
      <c r="R168" s="814">
        <f t="shared" si="61"/>
        <v>30</v>
      </c>
      <c r="S168" s="814">
        <f t="shared" si="61"/>
        <v>30</v>
      </c>
      <c r="T168" s="814">
        <f t="shared" si="61"/>
        <v>30</v>
      </c>
      <c r="U168" s="91"/>
      <c r="V168" s="31"/>
      <c r="W168" s="17"/>
      <c r="X168" s="9"/>
    </row>
    <row r="169" spans="1:24" outlineLevel="1" x14ac:dyDescent="0.25">
      <c r="A169" s="171"/>
      <c r="B169" s="8"/>
      <c r="C169" s="18"/>
      <c r="D169" s="18"/>
      <c r="E169" s="18"/>
      <c r="F169" s="27"/>
      <c r="G169" s="93"/>
      <c r="H169" s="93"/>
      <c r="I169" t="s">
        <v>805</v>
      </c>
      <c r="J169" s="681" t="str">
        <f t="shared" si="48"/>
        <v>w</v>
      </c>
      <c r="K169" s="605">
        <v>0</v>
      </c>
      <c r="L169" s="605">
        <v>8</v>
      </c>
      <c r="M169" s="605">
        <v>25</v>
      </c>
      <c r="N169" s="814">
        <f t="shared" ref="N169:T169" si="62">N147</f>
        <v>30</v>
      </c>
      <c r="O169" s="814">
        <f t="shared" si="62"/>
        <v>30</v>
      </c>
      <c r="P169" s="814">
        <f t="shared" si="62"/>
        <v>30</v>
      </c>
      <c r="Q169" s="814">
        <f t="shared" si="62"/>
        <v>30</v>
      </c>
      <c r="R169" s="814">
        <f t="shared" si="62"/>
        <v>30</v>
      </c>
      <c r="S169" s="814">
        <f t="shared" si="62"/>
        <v>30</v>
      </c>
      <c r="T169" s="814">
        <f t="shared" si="62"/>
        <v>30</v>
      </c>
      <c r="U169" s="91"/>
      <c r="V169" s="31"/>
      <c r="W169" s="17"/>
      <c r="X169" s="9"/>
    </row>
    <row r="170" spans="1:24" outlineLevel="1" x14ac:dyDescent="0.25">
      <c r="A170" s="171"/>
      <c r="B170" s="8"/>
      <c r="C170" s="18"/>
      <c r="D170" s="18"/>
      <c r="E170" s="18"/>
      <c r="F170" s="27"/>
      <c r="G170" s="93"/>
      <c r="H170" s="93"/>
      <c r="I170" t="s">
        <v>805</v>
      </c>
      <c r="J170" s="681" t="str">
        <f t="shared" si="48"/>
        <v>wd</v>
      </c>
      <c r="K170" s="605">
        <v>0</v>
      </c>
      <c r="L170" s="605">
        <v>8</v>
      </c>
      <c r="M170" s="605">
        <v>25</v>
      </c>
      <c r="N170" s="814">
        <f t="shared" ref="N170:T170" si="63">N148</f>
        <v>30</v>
      </c>
      <c r="O170" s="814">
        <f t="shared" si="63"/>
        <v>30</v>
      </c>
      <c r="P170" s="814">
        <f t="shared" si="63"/>
        <v>30</v>
      </c>
      <c r="Q170" s="814">
        <f t="shared" si="63"/>
        <v>30</v>
      </c>
      <c r="R170" s="814">
        <f t="shared" si="63"/>
        <v>30</v>
      </c>
      <c r="S170" s="814">
        <f t="shared" si="63"/>
        <v>30</v>
      </c>
      <c r="T170" s="814">
        <f t="shared" si="63"/>
        <v>30</v>
      </c>
      <c r="U170" s="91"/>
      <c r="V170" s="31"/>
      <c r="W170" s="17"/>
      <c r="X170" s="9"/>
    </row>
    <row r="171" spans="1:24" outlineLevel="1" x14ac:dyDescent="0.25">
      <c r="A171" s="171"/>
      <c r="B171" s="8"/>
      <c r="C171" s="18"/>
      <c r="D171" s="18"/>
      <c r="E171" s="18"/>
      <c r="F171" s="27"/>
      <c r="G171" s="93"/>
      <c r="H171" s="93"/>
      <c r="I171" t="s">
        <v>805</v>
      </c>
      <c r="J171" s="681" t="str">
        <f t="shared" si="48"/>
        <v>z</v>
      </c>
      <c r="K171" s="605">
        <v>0</v>
      </c>
      <c r="L171" s="605">
        <v>8</v>
      </c>
      <c r="M171" s="605">
        <v>25</v>
      </c>
      <c r="N171" s="814">
        <f t="shared" ref="N171:T171" si="64">N154</f>
        <v>30</v>
      </c>
      <c r="O171" s="814">
        <f t="shared" si="64"/>
        <v>30</v>
      </c>
      <c r="P171" s="814">
        <f t="shared" si="64"/>
        <v>30</v>
      </c>
      <c r="Q171" s="814">
        <f t="shared" si="64"/>
        <v>30</v>
      </c>
      <c r="R171" s="814">
        <f t="shared" si="64"/>
        <v>30</v>
      </c>
      <c r="S171" s="814">
        <f t="shared" si="64"/>
        <v>30</v>
      </c>
      <c r="T171" s="814">
        <f t="shared" si="64"/>
        <v>30</v>
      </c>
      <c r="U171" s="91"/>
      <c r="V171" s="31"/>
      <c r="W171" s="17"/>
      <c r="X171" s="9"/>
    </row>
    <row r="172" spans="1:24" outlineLevel="1" x14ac:dyDescent="0.25">
      <c r="A172" s="171"/>
      <c r="B172" s="8"/>
      <c r="C172" s="18"/>
      <c r="D172" s="18"/>
      <c r="E172" s="18"/>
      <c r="F172" s="27"/>
      <c r="G172" s="93"/>
      <c r="H172" s="93"/>
      <c r="I172" t="s">
        <v>805</v>
      </c>
      <c r="J172" s="681" t="str">
        <f t="shared" si="48"/>
        <v>zd</v>
      </c>
      <c r="K172" s="605">
        <v>0</v>
      </c>
      <c r="L172" s="605">
        <v>8</v>
      </c>
      <c r="M172" s="605">
        <v>25</v>
      </c>
      <c r="N172" s="814">
        <f t="shared" ref="N172:T172" si="65">N155</f>
        <v>30</v>
      </c>
      <c r="O172" s="814">
        <f t="shared" si="65"/>
        <v>30</v>
      </c>
      <c r="P172" s="814">
        <f t="shared" si="65"/>
        <v>30</v>
      </c>
      <c r="Q172" s="814">
        <f t="shared" si="65"/>
        <v>30</v>
      </c>
      <c r="R172" s="814">
        <f t="shared" si="65"/>
        <v>30</v>
      </c>
      <c r="S172" s="814">
        <f t="shared" si="65"/>
        <v>30</v>
      </c>
      <c r="T172" s="814">
        <f t="shared" si="65"/>
        <v>30</v>
      </c>
      <c r="U172" s="91"/>
      <c r="V172" s="31"/>
      <c r="W172" s="17"/>
      <c r="X172" s="9"/>
    </row>
    <row r="173" spans="1:24" outlineLevel="1" x14ac:dyDescent="0.25">
      <c r="A173" s="171"/>
      <c r="B173" s="8"/>
      <c r="C173" s="18"/>
      <c r="D173" s="18"/>
      <c r="E173" s="18"/>
      <c r="F173" s="27"/>
      <c r="G173" s="27"/>
      <c r="H173" s="27"/>
      <c r="I173" t="s">
        <v>806</v>
      </c>
      <c r="J173" s="681" t="str">
        <f t="shared" si="48"/>
        <v>b</v>
      </c>
      <c r="K173" s="814">
        <f t="shared" ref="K173:T173" si="66">K156</f>
        <v>0</v>
      </c>
      <c r="L173" s="814">
        <f t="shared" si="66"/>
        <v>8</v>
      </c>
      <c r="M173" s="814">
        <f t="shared" si="66"/>
        <v>25</v>
      </c>
      <c r="N173" s="814">
        <f t="shared" si="66"/>
        <v>30</v>
      </c>
      <c r="O173" s="814">
        <f t="shared" si="66"/>
        <v>30</v>
      </c>
      <c r="P173" s="814">
        <f t="shared" si="66"/>
        <v>30</v>
      </c>
      <c r="Q173" s="814">
        <f t="shared" si="66"/>
        <v>30</v>
      </c>
      <c r="R173" s="814">
        <f t="shared" si="66"/>
        <v>30</v>
      </c>
      <c r="S173" s="814">
        <f t="shared" si="66"/>
        <v>30</v>
      </c>
      <c r="T173" s="814">
        <f t="shared" si="66"/>
        <v>30</v>
      </c>
      <c r="U173" s="29"/>
      <c r="V173" s="31"/>
      <c r="W173" s="17"/>
      <c r="X173" s="9"/>
    </row>
    <row r="174" spans="1:24" outlineLevel="1" x14ac:dyDescent="0.25">
      <c r="A174" s="171"/>
      <c r="B174" s="8"/>
      <c r="C174" s="18"/>
      <c r="D174" s="18"/>
      <c r="E174" s="18"/>
      <c r="F174" s="27"/>
      <c r="G174" s="93"/>
      <c r="H174" s="93"/>
      <c r="I174" t="s">
        <v>806</v>
      </c>
      <c r="J174" s="681" t="str">
        <f t="shared" si="48"/>
        <v>bd</v>
      </c>
      <c r="K174" s="814">
        <f t="shared" si="48"/>
        <v>0</v>
      </c>
      <c r="L174" s="814">
        <f t="shared" si="48"/>
        <v>8</v>
      </c>
      <c r="M174" s="814">
        <f t="shared" si="48"/>
        <v>25</v>
      </c>
      <c r="N174" s="814">
        <f t="shared" ref="N174:T174" si="67">N157</f>
        <v>30</v>
      </c>
      <c r="O174" s="814">
        <f t="shared" si="67"/>
        <v>30</v>
      </c>
      <c r="P174" s="814">
        <f t="shared" si="67"/>
        <v>30</v>
      </c>
      <c r="Q174" s="814">
        <f t="shared" si="67"/>
        <v>30</v>
      </c>
      <c r="R174" s="814">
        <f t="shared" si="67"/>
        <v>30</v>
      </c>
      <c r="S174" s="814">
        <f t="shared" si="67"/>
        <v>30</v>
      </c>
      <c r="T174" s="814">
        <f t="shared" si="67"/>
        <v>30</v>
      </c>
      <c r="U174" s="91"/>
      <c r="V174" s="31"/>
      <c r="W174" s="17"/>
      <c r="X174" s="9"/>
    </row>
    <row r="175" spans="1:24" outlineLevel="1" x14ac:dyDescent="0.25">
      <c r="A175" s="171"/>
      <c r="B175" s="8"/>
      <c r="C175" s="18"/>
      <c r="D175" s="18"/>
      <c r="E175" s="18"/>
      <c r="F175" s="27"/>
      <c r="G175" s="93"/>
      <c r="H175" s="93"/>
      <c r="I175" t="s">
        <v>806</v>
      </c>
      <c r="J175" s="681" t="str">
        <f t="shared" si="48"/>
        <v>f</v>
      </c>
      <c r="K175" s="814">
        <f t="shared" si="48"/>
        <v>0</v>
      </c>
      <c r="L175" s="814">
        <f t="shared" si="48"/>
        <v>8</v>
      </c>
      <c r="M175" s="814">
        <f t="shared" si="48"/>
        <v>25</v>
      </c>
      <c r="N175" s="814">
        <f t="shared" ref="N175:T175" si="68">N153</f>
        <v>30</v>
      </c>
      <c r="O175" s="814">
        <f t="shared" si="68"/>
        <v>30</v>
      </c>
      <c r="P175" s="814">
        <f t="shared" si="68"/>
        <v>30</v>
      </c>
      <c r="Q175" s="814">
        <f t="shared" si="68"/>
        <v>30</v>
      </c>
      <c r="R175" s="814">
        <f t="shared" si="68"/>
        <v>30</v>
      </c>
      <c r="S175" s="814">
        <f t="shared" si="68"/>
        <v>30</v>
      </c>
      <c r="T175" s="814">
        <f t="shared" si="68"/>
        <v>30</v>
      </c>
      <c r="U175" s="91"/>
      <c r="V175" s="31"/>
      <c r="W175" s="17"/>
      <c r="X175" s="9"/>
    </row>
    <row r="176" spans="1:24" outlineLevel="1" x14ac:dyDescent="0.25">
      <c r="A176" s="171"/>
      <c r="B176" s="8"/>
      <c r="C176" s="18"/>
      <c r="D176" s="18"/>
      <c r="E176" s="18"/>
      <c r="F176" s="27"/>
      <c r="G176" s="93"/>
      <c r="H176" s="93"/>
      <c r="I176" t="s">
        <v>806</v>
      </c>
      <c r="J176" s="681" t="str">
        <f t="shared" si="48"/>
        <v>h</v>
      </c>
      <c r="K176" s="814">
        <f t="shared" si="48"/>
        <v>0</v>
      </c>
      <c r="L176" s="814">
        <f t="shared" si="48"/>
        <v>8</v>
      </c>
      <c r="M176" s="814">
        <f t="shared" si="48"/>
        <v>25</v>
      </c>
      <c r="N176" s="814">
        <f t="shared" ref="N176:T176" si="69">N159</f>
        <v>30</v>
      </c>
      <c r="O176" s="814">
        <f t="shared" si="69"/>
        <v>30</v>
      </c>
      <c r="P176" s="814">
        <f t="shared" si="69"/>
        <v>30</v>
      </c>
      <c r="Q176" s="814">
        <f t="shared" si="69"/>
        <v>30</v>
      </c>
      <c r="R176" s="814">
        <f t="shared" si="69"/>
        <v>30</v>
      </c>
      <c r="S176" s="814">
        <f t="shared" si="69"/>
        <v>30</v>
      </c>
      <c r="T176" s="814">
        <f t="shared" si="69"/>
        <v>30</v>
      </c>
      <c r="U176" s="91"/>
      <c r="V176" s="31"/>
      <c r="W176" s="17"/>
      <c r="X176" s="9"/>
    </row>
    <row r="177" spans="1:24" outlineLevel="1" x14ac:dyDescent="0.25">
      <c r="A177" s="171"/>
      <c r="B177" s="8"/>
      <c r="C177" s="18"/>
      <c r="D177" s="18"/>
      <c r="E177" s="18"/>
      <c r="F177" s="27"/>
      <c r="G177" s="93"/>
      <c r="H177" s="93"/>
      <c r="I177" t="s">
        <v>806</v>
      </c>
      <c r="J177" s="681" t="str">
        <f t="shared" si="48"/>
        <v>i</v>
      </c>
      <c r="K177" s="814">
        <f t="shared" si="48"/>
        <v>0</v>
      </c>
      <c r="L177" s="814">
        <f t="shared" si="48"/>
        <v>8</v>
      </c>
      <c r="M177" s="814">
        <f t="shared" si="48"/>
        <v>25</v>
      </c>
      <c r="N177" s="814">
        <f t="shared" ref="N177:T177" si="70">N160</f>
        <v>30</v>
      </c>
      <c r="O177" s="814">
        <f t="shared" si="70"/>
        <v>30</v>
      </c>
      <c r="P177" s="814">
        <f t="shared" si="70"/>
        <v>30</v>
      </c>
      <c r="Q177" s="814">
        <f t="shared" si="70"/>
        <v>30</v>
      </c>
      <c r="R177" s="814">
        <f t="shared" si="70"/>
        <v>30</v>
      </c>
      <c r="S177" s="814">
        <f t="shared" si="70"/>
        <v>30</v>
      </c>
      <c r="T177" s="814">
        <f t="shared" si="70"/>
        <v>30</v>
      </c>
      <c r="U177" s="91"/>
      <c r="V177" s="31"/>
      <c r="W177" s="17"/>
      <c r="X177" s="9"/>
    </row>
    <row r="178" spans="1:24" outlineLevel="1" x14ac:dyDescent="0.25">
      <c r="A178" s="171"/>
      <c r="B178" s="8"/>
      <c r="C178" s="18"/>
      <c r="D178" s="18"/>
      <c r="E178" s="18"/>
      <c r="F178" s="27"/>
      <c r="G178" s="93"/>
      <c r="H178" s="93"/>
      <c r="I178" t="s">
        <v>806</v>
      </c>
      <c r="J178" s="681" t="str">
        <f t="shared" si="48"/>
        <v>k</v>
      </c>
      <c r="K178" s="814">
        <f t="shared" si="48"/>
        <v>0</v>
      </c>
      <c r="L178" s="814">
        <f t="shared" si="48"/>
        <v>8</v>
      </c>
      <c r="M178" s="814">
        <f t="shared" si="48"/>
        <v>25</v>
      </c>
      <c r="N178" s="814">
        <f t="shared" ref="N178:T178" si="71">N161</f>
        <v>30</v>
      </c>
      <c r="O178" s="814">
        <f t="shared" si="71"/>
        <v>30</v>
      </c>
      <c r="P178" s="814">
        <f t="shared" si="71"/>
        <v>30</v>
      </c>
      <c r="Q178" s="814">
        <f t="shared" si="71"/>
        <v>30</v>
      </c>
      <c r="R178" s="814">
        <f t="shared" si="71"/>
        <v>30</v>
      </c>
      <c r="S178" s="814">
        <f t="shared" si="71"/>
        <v>30</v>
      </c>
      <c r="T178" s="814">
        <f t="shared" si="71"/>
        <v>30</v>
      </c>
      <c r="U178" s="91"/>
      <c r="V178" s="31"/>
      <c r="W178" s="17"/>
      <c r="X178" s="9"/>
    </row>
    <row r="179" spans="1:24" outlineLevel="1" x14ac:dyDescent="0.25">
      <c r="A179" s="171"/>
      <c r="B179" s="8"/>
      <c r="C179" s="18"/>
      <c r="D179" s="18"/>
      <c r="E179" s="18"/>
      <c r="F179" s="27"/>
      <c r="G179" s="93"/>
      <c r="H179" s="93"/>
      <c r="I179" t="s">
        <v>806</v>
      </c>
      <c r="J179" s="681" t="str">
        <f t="shared" si="48"/>
        <v>l</v>
      </c>
      <c r="K179" s="814">
        <f t="shared" si="48"/>
        <v>0</v>
      </c>
      <c r="L179" s="814">
        <f t="shared" si="48"/>
        <v>8</v>
      </c>
      <c r="M179" s="814">
        <f t="shared" si="48"/>
        <v>25</v>
      </c>
      <c r="N179" s="814">
        <f t="shared" ref="N179:T179" si="72">N162</f>
        <v>30</v>
      </c>
      <c r="O179" s="814">
        <f t="shared" si="72"/>
        <v>30</v>
      </c>
      <c r="P179" s="814">
        <f t="shared" si="72"/>
        <v>30</v>
      </c>
      <c r="Q179" s="814">
        <f t="shared" si="72"/>
        <v>30</v>
      </c>
      <c r="R179" s="814">
        <f t="shared" si="72"/>
        <v>30</v>
      </c>
      <c r="S179" s="814">
        <f t="shared" si="72"/>
        <v>30</v>
      </c>
      <c r="T179" s="814">
        <f t="shared" si="72"/>
        <v>30</v>
      </c>
      <c r="U179" s="91"/>
      <c r="V179" s="31"/>
      <c r="W179" s="17"/>
      <c r="X179" s="9"/>
    </row>
    <row r="180" spans="1:24" outlineLevel="1" x14ac:dyDescent="0.25">
      <c r="A180" s="171"/>
      <c r="B180" s="8"/>
      <c r="C180" s="18"/>
      <c r="D180" s="18"/>
      <c r="E180" s="18"/>
      <c r="F180" s="27"/>
      <c r="G180" s="93"/>
      <c r="H180" s="93"/>
      <c r="I180" t="s">
        <v>806</v>
      </c>
      <c r="J180" s="681" t="str">
        <f t="shared" si="48"/>
        <v>o</v>
      </c>
      <c r="K180" s="814">
        <f t="shared" si="48"/>
        <v>0</v>
      </c>
      <c r="L180" s="814">
        <f t="shared" si="48"/>
        <v>8</v>
      </c>
      <c r="M180" s="814">
        <f t="shared" si="48"/>
        <v>25</v>
      </c>
      <c r="N180" s="814">
        <f t="shared" ref="N180:T180" si="73">N158</f>
        <v>30</v>
      </c>
      <c r="O180" s="814">
        <f t="shared" si="73"/>
        <v>30</v>
      </c>
      <c r="P180" s="814">
        <f t="shared" si="73"/>
        <v>30</v>
      </c>
      <c r="Q180" s="814">
        <f t="shared" si="73"/>
        <v>30</v>
      </c>
      <c r="R180" s="814">
        <f t="shared" si="73"/>
        <v>30</v>
      </c>
      <c r="S180" s="814">
        <f t="shared" si="73"/>
        <v>30</v>
      </c>
      <c r="T180" s="814">
        <f t="shared" si="73"/>
        <v>30</v>
      </c>
      <c r="U180" s="91"/>
      <c r="V180" s="31"/>
      <c r="W180" s="17"/>
      <c r="X180" s="9"/>
    </row>
    <row r="181" spans="1:24" outlineLevel="1" x14ac:dyDescent="0.25">
      <c r="A181" s="171"/>
      <c r="B181" s="8"/>
      <c r="C181" s="18"/>
      <c r="D181" s="18"/>
      <c r="E181" s="18"/>
      <c r="F181" s="27"/>
      <c r="G181" s="93"/>
      <c r="H181" s="93"/>
      <c r="I181" t="s">
        <v>806</v>
      </c>
      <c r="J181" s="681" t="str">
        <f t="shared" si="48"/>
        <v>od</v>
      </c>
      <c r="K181" s="814">
        <f t="shared" si="48"/>
        <v>0</v>
      </c>
      <c r="L181" s="814">
        <f t="shared" si="48"/>
        <v>8</v>
      </c>
      <c r="M181" s="814">
        <f t="shared" si="48"/>
        <v>25</v>
      </c>
      <c r="N181" s="814">
        <f t="shared" ref="N181:T181" si="74">N164</f>
        <v>30</v>
      </c>
      <c r="O181" s="814">
        <f t="shared" si="74"/>
        <v>30</v>
      </c>
      <c r="P181" s="814">
        <f t="shared" si="74"/>
        <v>30</v>
      </c>
      <c r="Q181" s="814">
        <f t="shared" si="74"/>
        <v>30</v>
      </c>
      <c r="R181" s="814">
        <f t="shared" si="74"/>
        <v>30</v>
      </c>
      <c r="S181" s="814">
        <f t="shared" si="74"/>
        <v>30</v>
      </c>
      <c r="T181" s="814">
        <f t="shared" si="74"/>
        <v>30</v>
      </c>
      <c r="U181" s="91"/>
      <c r="V181" s="31"/>
      <c r="W181" s="17"/>
      <c r="X181" s="9"/>
    </row>
    <row r="182" spans="1:24" outlineLevel="1" x14ac:dyDescent="0.25">
      <c r="A182" s="171"/>
      <c r="B182" s="8"/>
      <c r="C182" s="18"/>
      <c r="D182" s="18"/>
      <c r="E182" s="18"/>
      <c r="F182" s="27"/>
      <c r="G182" s="93"/>
      <c r="H182" s="93"/>
      <c r="I182" t="s">
        <v>806</v>
      </c>
      <c r="J182" s="681" t="str">
        <f t="shared" si="48"/>
        <v>of</v>
      </c>
      <c r="K182" s="814">
        <f t="shared" si="48"/>
        <v>0</v>
      </c>
      <c r="L182" s="814">
        <f t="shared" si="48"/>
        <v>8</v>
      </c>
      <c r="M182" s="814">
        <f t="shared" si="48"/>
        <v>25</v>
      </c>
      <c r="N182" s="814">
        <f t="shared" ref="N182:T182" si="75">N165</f>
        <v>30</v>
      </c>
      <c r="O182" s="814">
        <f t="shared" si="75"/>
        <v>30</v>
      </c>
      <c r="P182" s="814">
        <f t="shared" si="75"/>
        <v>30</v>
      </c>
      <c r="Q182" s="814">
        <f t="shared" si="75"/>
        <v>30</v>
      </c>
      <c r="R182" s="814">
        <f t="shared" si="75"/>
        <v>30</v>
      </c>
      <c r="S182" s="814">
        <f t="shared" si="75"/>
        <v>30</v>
      </c>
      <c r="T182" s="814">
        <f t="shared" si="75"/>
        <v>30</v>
      </c>
      <c r="U182" s="91"/>
      <c r="V182" s="31"/>
      <c r="W182" s="17"/>
      <c r="X182" s="9"/>
    </row>
    <row r="183" spans="1:24" outlineLevel="1" x14ac:dyDescent="0.25">
      <c r="A183" s="171"/>
      <c r="B183" s="8"/>
      <c r="C183" s="18"/>
      <c r="D183" s="18"/>
      <c r="E183" s="18"/>
      <c r="F183" s="27"/>
      <c r="G183" s="93"/>
      <c r="H183" s="93"/>
      <c r="I183" t="s">
        <v>806</v>
      </c>
      <c r="J183" s="681" t="str">
        <f t="shared" si="48"/>
        <v>r</v>
      </c>
      <c r="K183" s="814">
        <f t="shared" si="48"/>
        <v>0</v>
      </c>
      <c r="L183" s="814">
        <f t="shared" si="48"/>
        <v>8</v>
      </c>
      <c r="M183" s="814">
        <f t="shared" si="48"/>
        <v>25</v>
      </c>
      <c r="N183" s="814">
        <f t="shared" ref="N183:T183" si="76">N166</f>
        <v>30</v>
      </c>
      <c r="O183" s="814">
        <f t="shared" si="76"/>
        <v>30</v>
      </c>
      <c r="P183" s="814">
        <f t="shared" si="76"/>
        <v>30</v>
      </c>
      <c r="Q183" s="814">
        <f t="shared" si="76"/>
        <v>30</v>
      </c>
      <c r="R183" s="814">
        <f t="shared" si="76"/>
        <v>30</v>
      </c>
      <c r="S183" s="814">
        <f t="shared" si="76"/>
        <v>30</v>
      </c>
      <c r="T183" s="814">
        <f t="shared" si="76"/>
        <v>30</v>
      </c>
      <c r="U183" s="91"/>
      <c r="V183" s="31"/>
      <c r="W183" s="17"/>
      <c r="X183" s="9"/>
    </row>
    <row r="184" spans="1:24" outlineLevel="1" x14ac:dyDescent="0.25">
      <c r="A184" s="171"/>
      <c r="B184" s="8"/>
      <c r="C184" s="18"/>
      <c r="D184" s="18"/>
      <c r="E184" s="18"/>
      <c r="F184" s="27"/>
      <c r="G184" s="93"/>
      <c r="H184" s="93"/>
      <c r="I184" t="s">
        <v>806</v>
      </c>
      <c r="J184" s="681" t="str">
        <f t="shared" si="48"/>
        <v>rd</v>
      </c>
      <c r="K184" s="814">
        <f t="shared" si="48"/>
        <v>0</v>
      </c>
      <c r="L184" s="814">
        <f t="shared" si="48"/>
        <v>8</v>
      </c>
      <c r="M184" s="814">
        <f t="shared" si="48"/>
        <v>25</v>
      </c>
      <c r="N184" s="814">
        <f t="shared" ref="N184:T184" si="77">N167</f>
        <v>30</v>
      </c>
      <c r="O184" s="814">
        <f t="shared" si="77"/>
        <v>30</v>
      </c>
      <c r="P184" s="814">
        <f t="shared" si="77"/>
        <v>30</v>
      </c>
      <c r="Q184" s="814">
        <f t="shared" si="77"/>
        <v>30</v>
      </c>
      <c r="R184" s="814">
        <f t="shared" si="77"/>
        <v>30</v>
      </c>
      <c r="S184" s="814">
        <f t="shared" si="77"/>
        <v>30</v>
      </c>
      <c r="T184" s="814">
        <f t="shared" si="77"/>
        <v>30</v>
      </c>
      <c r="U184" s="91"/>
      <c r="V184" s="31"/>
      <c r="W184" s="17"/>
      <c r="X184" s="9"/>
    </row>
    <row r="185" spans="1:24" outlineLevel="1" x14ac:dyDescent="0.25">
      <c r="A185" s="171"/>
      <c r="B185" s="8"/>
      <c r="C185" s="18"/>
      <c r="D185" s="18"/>
      <c r="E185" s="18"/>
      <c r="F185" s="27"/>
      <c r="G185" s="93"/>
      <c r="H185" s="93"/>
      <c r="I185" t="s">
        <v>806</v>
      </c>
      <c r="J185" s="681" t="str">
        <f t="shared" si="48"/>
        <v>v</v>
      </c>
      <c r="K185" s="814">
        <f t="shared" si="48"/>
        <v>0</v>
      </c>
      <c r="L185" s="814">
        <f t="shared" si="48"/>
        <v>8</v>
      </c>
      <c r="M185" s="814">
        <f t="shared" si="48"/>
        <v>25</v>
      </c>
      <c r="N185" s="814">
        <f t="shared" ref="N185:T185" si="78">N168</f>
        <v>30</v>
      </c>
      <c r="O185" s="814">
        <f t="shared" si="78"/>
        <v>30</v>
      </c>
      <c r="P185" s="814">
        <f t="shared" si="78"/>
        <v>30</v>
      </c>
      <c r="Q185" s="814">
        <f t="shared" si="78"/>
        <v>30</v>
      </c>
      <c r="R185" s="814">
        <f t="shared" si="78"/>
        <v>30</v>
      </c>
      <c r="S185" s="814">
        <f t="shared" si="78"/>
        <v>30</v>
      </c>
      <c r="T185" s="814">
        <f t="shared" si="78"/>
        <v>30</v>
      </c>
      <c r="U185" s="91"/>
      <c r="V185" s="31"/>
      <c r="W185" s="17"/>
      <c r="X185" s="9"/>
    </row>
    <row r="186" spans="1:24" outlineLevel="1" x14ac:dyDescent="0.25">
      <c r="A186" s="171"/>
      <c r="B186" s="8"/>
      <c r="C186" s="18"/>
      <c r="D186" s="18"/>
      <c r="E186" s="18"/>
      <c r="F186" s="27"/>
      <c r="G186" s="93"/>
      <c r="H186" s="93"/>
      <c r="I186" t="s">
        <v>806</v>
      </c>
      <c r="J186" s="681" t="str">
        <f t="shared" si="48"/>
        <v>w</v>
      </c>
      <c r="K186" s="814">
        <f t="shared" si="48"/>
        <v>0</v>
      </c>
      <c r="L186" s="814">
        <f t="shared" si="48"/>
        <v>8</v>
      </c>
      <c r="M186" s="814">
        <f t="shared" si="48"/>
        <v>25</v>
      </c>
      <c r="N186" s="814">
        <f t="shared" ref="N186:T186" si="79">N169</f>
        <v>30</v>
      </c>
      <c r="O186" s="814">
        <f t="shared" si="79"/>
        <v>30</v>
      </c>
      <c r="P186" s="814">
        <f t="shared" si="79"/>
        <v>30</v>
      </c>
      <c r="Q186" s="814">
        <f t="shared" si="79"/>
        <v>30</v>
      </c>
      <c r="R186" s="814">
        <f t="shared" si="79"/>
        <v>30</v>
      </c>
      <c r="S186" s="814">
        <f t="shared" si="79"/>
        <v>30</v>
      </c>
      <c r="T186" s="814">
        <f t="shared" si="79"/>
        <v>30</v>
      </c>
      <c r="U186" s="91"/>
      <c r="V186" s="31"/>
      <c r="W186" s="17"/>
      <c r="X186" s="9"/>
    </row>
    <row r="187" spans="1:24" outlineLevel="1" x14ac:dyDescent="0.25">
      <c r="A187" s="171"/>
      <c r="B187" s="8"/>
      <c r="C187" s="18"/>
      <c r="D187" s="18"/>
      <c r="E187" s="18"/>
      <c r="F187" s="27"/>
      <c r="G187" s="93"/>
      <c r="H187" s="93"/>
      <c r="I187" t="s">
        <v>806</v>
      </c>
      <c r="J187" s="681" t="str">
        <f t="shared" si="48"/>
        <v>wd</v>
      </c>
      <c r="K187" s="814">
        <f t="shared" si="48"/>
        <v>0</v>
      </c>
      <c r="L187" s="814">
        <f t="shared" si="48"/>
        <v>8</v>
      </c>
      <c r="M187" s="814">
        <f t="shared" si="48"/>
        <v>25</v>
      </c>
      <c r="N187" s="814">
        <f t="shared" ref="N187:T187" si="80">N170</f>
        <v>30</v>
      </c>
      <c r="O187" s="814">
        <f t="shared" si="80"/>
        <v>30</v>
      </c>
      <c r="P187" s="814">
        <f t="shared" si="80"/>
        <v>30</v>
      </c>
      <c r="Q187" s="814">
        <f t="shared" si="80"/>
        <v>30</v>
      </c>
      <c r="R187" s="814">
        <f t="shared" si="80"/>
        <v>30</v>
      </c>
      <c r="S187" s="814">
        <f t="shared" si="80"/>
        <v>30</v>
      </c>
      <c r="T187" s="814">
        <f t="shared" si="80"/>
        <v>30</v>
      </c>
      <c r="U187" s="91"/>
      <c r="V187" s="31"/>
      <c r="W187" s="17"/>
      <c r="X187" s="9"/>
    </row>
    <row r="188" spans="1:24" outlineLevel="1" x14ac:dyDescent="0.25">
      <c r="A188" s="171"/>
      <c r="B188" s="8"/>
      <c r="C188" s="18"/>
      <c r="D188" s="18"/>
      <c r="E188" s="18"/>
      <c r="F188" s="27"/>
      <c r="G188" s="93"/>
      <c r="H188" s="93"/>
      <c r="I188" t="s">
        <v>806</v>
      </c>
      <c r="J188" s="681" t="str">
        <f t="shared" si="48"/>
        <v>z</v>
      </c>
      <c r="K188" s="814">
        <f t="shared" si="48"/>
        <v>0</v>
      </c>
      <c r="L188" s="814">
        <f t="shared" si="48"/>
        <v>8</v>
      </c>
      <c r="M188" s="814">
        <f t="shared" si="48"/>
        <v>25</v>
      </c>
      <c r="N188" s="814">
        <f t="shared" ref="N188:T188" si="81">N171</f>
        <v>30</v>
      </c>
      <c r="O188" s="814">
        <f t="shared" si="81"/>
        <v>30</v>
      </c>
      <c r="P188" s="814">
        <f t="shared" si="81"/>
        <v>30</v>
      </c>
      <c r="Q188" s="814">
        <f t="shared" si="81"/>
        <v>30</v>
      </c>
      <c r="R188" s="814">
        <f t="shared" si="81"/>
        <v>30</v>
      </c>
      <c r="S188" s="814">
        <f t="shared" si="81"/>
        <v>30</v>
      </c>
      <c r="T188" s="814">
        <f t="shared" si="81"/>
        <v>30</v>
      </c>
      <c r="U188" s="91"/>
      <c r="V188" s="31"/>
      <c r="W188" s="17"/>
      <c r="X188" s="9"/>
    </row>
    <row r="189" spans="1:24" outlineLevel="1" x14ac:dyDescent="0.25">
      <c r="A189" s="171"/>
      <c r="B189" s="8"/>
      <c r="C189" s="18"/>
      <c r="D189" s="18"/>
      <c r="E189" s="18"/>
      <c r="F189" s="27"/>
      <c r="G189" s="93"/>
      <c r="H189" s="93"/>
      <c r="I189" t="s">
        <v>806</v>
      </c>
      <c r="J189" s="681" t="str">
        <f t="shared" si="48"/>
        <v>zd</v>
      </c>
      <c r="K189" s="814">
        <f t="shared" si="48"/>
        <v>0</v>
      </c>
      <c r="L189" s="814">
        <f t="shared" si="48"/>
        <v>8</v>
      </c>
      <c r="M189" s="814">
        <f t="shared" si="48"/>
        <v>25</v>
      </c>
      <c r="N189" s="814">
        <f t="shared" ref="N189:T189" si="82">N172</f>
        <v>30</v>
      </c>
      <c r="O189" s="814">
        <f t="shared" si="82"/>
        <v>30</v>
      </c>
      <c r="P189" s="814">
        <f t="shared" si="82"/>
        <v>30</v>
      </c>
      <c r="Q189" s="814">
        <f t="shared" si="82"/>
        <v>30</v>
      </c>
      <c r="R189" s="814">
        <f t="shared" si="82"/>
        <v>30</v>
      </c>
      <c r="S189" s="814">
        <f t="shared" si="82"/>
        <v>30</v>
      </c>
      <c r="T189" s="814">
        <f t="shared" si="82"/>
        <v>30</v>
      </c>
      <c r="U189" s="91"/>
      <c r="V189" s="31"/>
      <c r="W189" s="17"/>
      <c r="X189" s="9"/>
    </row>
    <row r="190" spans="1:24" outlineLevel="1" x14ac:dyDescent="0.25">
      <c r="A190" s="171"/>
      <c r="B190" s="8"/>
      <c r="C190" s="18"/>
      <c r="D190" s="18"/>
      <c r="E190" s="18"/>
      <c r="F190" s="27"/>
      <c r="G190" s="27"/>
      <c r="H190" s="27"/>
      <c r="I190" t="s">
        <v>807</v>
      </c>
      <c r="J190" s="681" t="str">
        <f t="shared" si="48"/>
        <v>b</v>
      </c>
      <c r="K190" s="605">
        <v>0</v>
      </c>
      <c r="L190" s="605">
        <v>0</v>
      </c>
      <c r="M190" s="605">
        <v>8</v>
      </c>
      <c r="N190" s="605">
        <v>25</v>
      </c>
      <c r="O190" s="814">
        <f t="shared" ref="O190:T190" si="83">O173</f>
        <v>30</v>
      </c>
      <c r="P190" s="814">
        <f t="shared" si="83"/>
        <v>30</v>
      </c>
      <c r="Q190" s="814">
        <f t="shared" si="83"/>
        <v>30</v>
      </c>
      <c r="R190" s="814">
        <f t="shared" si="83"/>
        <v>30</v>
      </c>
      <c r="S190" s="814">
        <f t="shared" si="83"/>
        <v>30</v>
      </c>
      <c r="T190" s="814">
        <f t="shared" si="83"/>
        <v>30</v>
      </c>
      <c r="U190" s="29"/>
      <c r="V190" s="31"/>
      <c r="W190" s="17"/>
      <c r="X190" s="9"/>
    </row>
    <row r="191" spans="1:24" outlineLevel="1" x14ac:dyDescent="0.25">
      <c r="A191" s="171"/>
      <c r="B191" s="8"/>
      <c r="C191" s="18"/>
      <c r="D191" s="18"/>
      <c r="E191" s="18"/>
      <c r="F191" s="27"/>
      <c r="G191" s="93"/>
      <c r="H191" s="93"/>
      <c r="I191" t="s">
        <v>807</v>
      </c>
      <c r="J191" s="681" t="str">
        <f t="shared" si="48"/>
        <v>bd</v>
      </c>
      <c r="K191" s="605">
        <v>0</v>
      </c>
      <c r="L191" s="605">
        <v>0</v>
      </c>
      <c r="M191" s="605">
        <v>8</v>
      </c>
      <c r="N191" s="605">
        <v>25</v>
      </c>
      <c r="O191" s="814">
        <f t="shared" ref="O191:T191" si="84">O174</f>
        <v>30</v>
      </c>
      <c r="P191" s="814">
        <f t="shared" si="84"/>
        <v>30</v>
      </c>
      <c r="Q191" s="814">
        <f t="shared" si="84"/>
        <v>30</v>
      </c>
      <c r="R191" s="814">
        <f t="shared" si="84"/>
        <v>30</v>
      </c>
      <c r="S191" s="814">
        <f t="shared" si="84"/>
        <v>30</v>
      </c>
      <c r="T191" s="814">
        <f t="shared" si="84"/>
        <v>30</v>
      </c>
      <c r="U191" s="91"/>
      <c r="V191" s="31"/>
      <c r="W191" s="17"/>
      <c r="X191" s="9"/>
    </row>
    <row r="192" spans="1:24" outlineLevel="1" x14ac:dyDescent="0.25">
      <c r="A192" s="171"/>
      <c r="B192" s="8"/>
      <c r="C192" s="18"/>
      <c r="D192" s="18"/>
      <c r="E192" s="18"/>
      <c r="F192" s="27"/>
      <c r="G192" s="93"/>
      <c r="H192" s="93"/>
      <c r="I192" t="s">
        <v>807</v>
      </c>
      <c r="J192" s="681" t="str">
        <f t="shared" si="48"/>
        <v>f</v>
      </c>
      <c r="K192" s="605">
        <v>0</v>
      </c>
      <c r="L192" s="605">
        <v>0</v>
      </c>
      <c r="M192" s="605">
        <v>8</v>
      </c>
      <c r="N192" s="605">
        <v>25</v>
      </c>
      <c r="O192" s="814">
        <f t="shared" ref="O192:T193" si="85">O180</f>
        <v>30</v>
      </c>
      <c r="P192" s="814">
        <f t="shared" si="85"/>
        <v>30</v>
      </c>
      <c r="Q192" s="814">
        <f t="shared" si="85"/>
        <v>30</v>
      </c>
      <c r="R192" s="814">
        <f t="shared" si="85"/>
        <v>30</v>
      </c>
      <c r="S192" s="814">
        <f t="shared" si="85"/>
        <v>30</v>
      </c>
      <c r="T192" s="814">
        <f t="shared" si="85"/>
        <v>30</v>
      </c>
      <c r="U192" s="91"/>
      <c r="V192" s="31"/>
      <c r="W192" s="17"/>
      <c r="X192" s="9"/>
    </row>
    <row r="193" spans="1:24" outlineLevel="1" x14ac:dyDescent="0.25">
      <c r="A193" s="171"/>
      <c r="B193" s="8"/>
      <c r="C193" s="18"/>
      <c r="D193" s="18"/>
      <c r="E193" s="18"/>
      <c r="F193" s="27"/>
      <c r="G193" s="93"/>
      <c r="H193" s="93"/>
      <c r="I193" t="s">
        <v>807</v>
      </c>
      <c r="J193" s="681" t="str">
        <f t="shared" si="48"/>
        <v>h</v>
      </c>
      <c r="K193" s="605">
        <v>0</v>
      </c>
      <c r="L193" s="605">
        <v>0</v>
      </c>
      <c r="M193" s="605">
        <v>8</v>
      </c>
      <c r="N193" s="605">
        <v>25</v>
      </c>
      <c r="O193" s="814">
        <f t="shared" si="85"/>
        <v>30</v>
      </c>
      <c r="P193" s="814">
        <f t="shared" si="85"/>
        <v>30</v>
      </c>
      <c r="Q193" s="814">
        <f t="shared" si="85"/>
        <v>30</v>
      </c>
      <c r="R193" s="814">
        <f t="shared" si="85"/>
        <v>30</v>
      </c>
      <c r="S193" s="814">
        <f t="shared" si="85"/>
        <v>30</v>
      </c>
      <c r="T193" s="814">
        <f t="shared" si="85"/>
        <v>30</v>
      </c>
      <c r="U193" s="91"/>
      <c r="V193" s="31"/>
      <c r="W193" s="17"/>
      <c r="X193" s="9"/>
    </row>
    <row r="194" spans="1:24" outlineLevel="1" x14ac:dyDescent="0.25">
      <c r="A194" s="171"/>
      <c r="B194" s="8"/>
      <c r="C194" s="18"/>
      <c r="D194" s="18"/>
      <c r="E194" s="18"/>
      <c r="F194" s="27"/>
      <c r="G194" s="93"/>
      <c r="H194" s="93"/>
      <c r="I194" t="s">
        <v>807</v>
      </c>
      <c r="J194" s="681" t="str">
        <f t="shared" si="48"/>
        <v>i</v>
      </c>
      <c r="K194" s="605">
        <v>0</v>
      </c>
      <c r="L194" s="605">
        <v>0</v>
      </c>
      <c r="M194" s="605">
        <v>8</v>
      </c>
      <c r="N194" s="605">
        <v>25</v>
      </c>
      <c r="O194" s="814">
        <f t="shared" ref="O194:T194" si="86">O177</f>
        <v>30</v>
      </c>
      <c r="P194" s="814">
        <f t="shared" si="86"/>
        <v>30</v>
      </c>
      <c r="Q194" s="814">
        <f t="shared" si="86"/>
        <v>30</v>
      </c>
      <c r="R194" s="814">
        <f t="shared" si="86"/>
        <v>30</v>
      </c>
      <c r="S194" s="814">
        <f t="shared" si="86"/>
        <v>30</v>
      </c>
      <c r="T194" s="814">
        <f t="shared" si="86"/>
        <v>30</v>
      </c>
      <c r="U194" s="91"/>
      <c r="V194" s="31"/>
      <c r="W194" s="17"/>
      <c r="X194" s="9"/>
    </row>
    <row r="195" spans="1:24" outlineLevel="1" x14ac:dyDescent="0.25">
      <c r="A195" s="171"/>
      <c r="B195" s="8"/>
      <c r="C195" s="18"/>
      <c r="D195" s="18"/>
      <c r="E195" s="18"/>
      <c r="F195" s="27"/>
      <c r="G195" s="93"/>
      <c r="H195" s="93"/>
      <c r="I195" t="s">
        <v>807</v>
      </c>
      <c r="J195" s="681" t="str">
        <f t="shared" si="48"/>
        <v>k</v>
      </c>
      <c r="K195" s="605">
        <v>0</v>
      </c>
      <c r="L195" s="605">
        <v>0</v>
      </c>
      <c r="M195" s="605">
        <v>8</v>
      </c>
      <c r="N195" s="605">
        <v>25</v>
      </c>
      <c r="O195" s="814">
        <f t="shared" ref="O195:T195" si="87">O178</f>
        <v>30</v>
      </c>
      <c r="P195" s="814">
        <f t="shared" si="87"/>
        <v>30</v>
      </c>
      <c r="Q195" s="814">
        <f t="shared" si="87"/>
        <v>30</v>
      </c>
      <c r="R195" s="814">
        <f t="shared" si="87"/>
        <v>30</v>
      </c>
      <c r="S195" s="814">
        <f t="shared" si="87"/>
        <v>30</v>
      </c>
      <c r="T195" s="814">
        <f t="shared" si="87"/>
        <v>30</v>
      </c>
      <c r="U195" s="91"/>
      <c r="V195" s="31"/>
      <c r="W195" s="17"/>
      <c r="X195" s="9"/>
    </row>
    <row r="196" spans="1:24" outlineLevel="1" x14ac:dyDescent="0.25">
      <c r="A196" s="171"/>
      <c r="B196" s="8"/>
      <c r="C196" s="18"/>
      <c r="D196" s="18"/>
      <c r="E196" s="18"/>
      <c r="F196" s="27"/>
      <c r="G196" s="93"/>
      <c r="H196" s="93"/>
      <c r="I196" t="s">
        <v>807</v>
      </c>
      <c r="J196" s="681" t="str">
        <f t="shared" si="48"/>
        <v>l</v>
      </c>
      <c r="K196" s="605">
        <v>0</v>
      </c>
      <c r="L196" s="605">
        <v>0</v>
      </c>
      <c r="M196" s="605">
        <v>8</v>
      </c>
      <c r="N196" s="605">
        <v>25</v>
      </c>
      <c r="O196" s="814">
        <f t="shared" ref="O196:T196" si="88">O179</f>
        <v>30</v>
      </c>
      <c r="P196" s="814">
        <f t="shared" si="88"/>
        <v>30</v>
      </c>
      <c r="Q196" s="814">
        <f t="shared" si="88"/>
        <v>30</v>
      </c>
      <c r="R196" s="814">
        <f t="shared" si="88"/>
        <v>30</v>
      </c>
      <c r="S196" s="814">
        <f t="shared" si="88"/>
        <v>30</v>
      </c>
      <c r="T196" s="814">
        <f t="shared" si="88"/>
        <v>30</v>
      </c>
      <c r="U196" s="91"/>
      <c r="V196" s="31"/>
      <c r="W196" s="17"/>
      <c r="X196" s="9"/>
    </row>
    <row r="197" spans="1:24" outlineLevel="1" x14ac:dyDescent="0.25">
      <c r="A197" s="171"/>
      <c r="B197" s="8"/>
      <c r="C197" s="18"/>
      <c r="D197" s="18"/>
      <c r="E197" s="18"/>
      <c r="F197" s="27"/>
      <c r="G197" s="93"/>
      <c r="H197" s="93"/>
      <c r="I197" t="s">
        <v>807</v>
      </c>
      <c r="J197" s="681" t="str">
        <f t="shared" si="48"/>
        <v>o</v>
      </c>
      <c r="K197" s="605">
        <v>0</v>
      </c>
      <c r="L197" s="605">
        <v>0</v>
      </c>
      <c r="M197" s="605">
        <v>8</v>
      </c>
      <c r="N197" s="605">
        <v>25</v>
      </c>
      <c r="O197" s="814">
        <f t="shared" ref="O197:T197" si="89">O180</f>
        <v>30</v>
      </c>
      <c r="P197" s="814">
        <f t="shared" si="89"/>
        <v>30</v>
      </c>
      <c r="Q197" s="814">
        <f t="shared" si="89"/>
        <v>30</v>
      </c>
      <c r="R197" s="814">
        <f t="shared" si="89"/>
        <v>30</v>
      </c>
      <c r="S197" s="814">
        <f t="shared" si="89"/>
        <v>30</v>
      </c>
      <c r="T197" s="814">
        <f t="shared" si="89"/>
        <v>30</v>
      </c>
      <c r="U197" s="91"/>
      <c r="V197" s="31"/>
      <c r="W197" s="17"/>
      <c r="X197" s="9"/>
    </row>
    <row r="198" spans="1:24" outlineLevel="1" x14ac:dyDescent="0.25">
      <c r="A198" s="171"/>
      <c r="B198" s="8"/>
      <c r="C198" s="18"/>
      <c r="D198" s="18"/>
      <c r="E198" s="18"/>
      <c r="F198" s="27"/>
      <c r="G198" s="93"/>
      <c r="H198" s="93"/>
      <c r="I198" t="s">
        <v>807</v>
      </c>
      <c r="J198" s="681" t="str">
        <f t="shared" si="48"/>
        <v>od</v>
      </c>
      <c r="K198" s="605">
        <v>0</v>
      </c>
      <c r="L198" s="605">
        <v>0</v>
      </c>
      <c r="M198" s="605">
        <v>8</v>
      </c>
      <c r="N198" s="605">
        <v>25</v>
      </c>
      <c r="O198" s="814">
        <f t="shared" ref="O198:T198" si="90">O181</f>
        <v>30</v>
      </c>
      <c r="P198" s="814">
        <f t="shared" si="90"/>
        <v>30</v>
      </c>
      <c r="Q198" s="814">
        <f t="shared" si="90"/>
        <v>30</v>
      </c>
      <c r="R198" s="814">
        <f t="shared" si="90"/>
        <v>30</v>
      </c>
      <c r="S198" s="814">
        <f t="shared" si="90"/>
        <v>30</v>
      </c>
      <c r="T198" s="814">
        <f t="shared" si="90"/>
        <v>30</v>
      </c>
      <c r="U198" s="91"/>
      <c r="V198" s="31"/>
      <c r="W198" s="17"/>
      <c r="X198" s="9"/>
    </row>
    <row r="199" spans="1:24" outlineLevel="1" x14ac:dyDescent="0.25">
      <c r="A199" s="171"/>
      <c r="B199" s="8"/>
      <c r="C199" s="18"/>
      <c r="D199" s="18"/>
      <c r="E199" s="18"/>
      <c r="F199" s="27"/>
      <c r="G199" s="93"/>
      <c r="H199" s="93"/>
      <c r="I199" t="s">
        <v>807</v>
      </c>
      <c r="J199" s="681" t="str">
        <f t="shared" si="48"/>
        <v>of</v>
      </c>
      <c r="K199" s="605">
        <v>0</v>
      </c>
      <c r="L199" s="605">
        <v>0</v>
      </c>
      <c r="M199" s="605">
        <v>8</v>
      </c>
      <c r="N199" s="605">
        <v>25</v>
      </c>
      <c r="O199" s="814">
        <f t="shared" ref="O199:T199" si="91">O182</f>
        <v>30</v>
      </c>
      <c r="P199" s="814">
        <f t="shared" si="91"/>
        <v>30</v>
      </c>
      <c r="Q199" s="814">
        <f t="shared" si="91"/>
        <v>30</v>
      </c>
      <c r="R199" s="814">
        <f t="shared" si="91"/>
        <v>30</v>
      </c>
      <c r="S199" s="814">
        <f t="shared" si="91"/>
        <v>30</v>
      </c>
      <c r="T199" s="814">
        <f t="shared" si="91"/>
        <v>30</v>
      </c>
      <c r="U199" s="91"/>
      <c r="V199" s="31"/>
      <c r="W199" s="17"/>
      <c r="X199" s="9"/>
    </row>
    <row r="200" spans="1:24" outlineLevel="1" x14ac:dyDescent="0.25">
      <c r="A200" s="171"/>
      <c r="B200" s="8"/>
      <c r="C200" s="18"/>
      <c r="D200" s="18"/>
      <c r="E200" s="18"/>
      <c r="F200" s="27"/>
      <c r="G200" s="93"/>
      <c r="H200" s="93"/>
      <c r="I200" t="s">
        <v>807</v>
      </c>
      <c r="J200" s="681" t="str">
        <f t="shared" si="48"/>
        <v>r</v>
      </c>
      <c r="K200" s="605">
        <v>0</v>
      </c>
      <c r="L200" s="605">
        <v>0</v>
      </c>
      <c r="M200" s="605">
        <v>8</v>
      </c>
      <c r="N200" s="605">
        <v>25</v>
      </c>
      <c r="O200" s="814">
        <f t="shared" ref="O200:T200" si="92">O183</f>
        <v>30</v>
      </c>
      <c r="P200" s="814">
        <f t="shared" si="92"/>
        <v>30</v>
      </c>
      <c r="Q200" s="814">
        <f t="shared" si="92"/>
        <v>30</v>
      </c>
      <c r="R200" s="814">
        <f t="shared" si="92"/>
        <v>30</v>
      </c>
      <c r="S200" s="814">
        <f t="shared" si="92"/>
        <v>30</v>
      </c>
      <c r="T200" s="814">
        <f t="shared" si="92"/>
        <v>30</v>
      </c>
      <c r="U200" s="91"/>
      <c r="V200" s="31"/>
      <c r="W200" s="17"/>
      <c r="X200" s="9"/>
    </row>
    <row r="201" spans="1:24" outlineLevel="1" x14ac:dyDescent="0.25">
      <c r="A201" s="171"/>
      <c r="B201" s="8"/>
      <c r="C201" s="18"/>
      <c r="D201" s="18"/>
      <c r="E201" s="18"/>
      <c r="F201" s="27"/>
      <c r="G201" s="93"/>
      <c r="H201" s="93"/>
      <c r="I201" t="s">
        <v>807</v>
      </c>
      <c r="J201" s="681" t="str">
        <f t="shared" si="48"/>
        <v>rd</v>
      </c>
      <c r="K201" s="605">
        <v>0</v>
      </c>
      <c r="L201" s="605">
        <v>0</v>
      </c>
      <c r="M201" s="605">
        <v>8</v>
      </c>
      <c r="N201" s="605">
        <v>25</v>
      </c>
      <c r="O201" s="814">
        <f t="shared" ref="O201:T201" si="93">O184</f>
        <v>30</v>
      </c>
      <c r="P201" s="814">
        <f t="shared" si="93"/>
        <v>30</v>
      </c>
      <c r="Q201" s="814">
        <f t="shared" si="93"/>
        <v>30</v>
      </c>
      <c r="R201" s="814">
        <f t="shared" si="93"/>
        <v>30</v>
      </c>
      <c r="S201" s="814">
        <f t="shared" si="93"/>
        <v>30</v>
      </c>
      <c r="T201" s="814">
        <f t="shared" si="93"/>
        <v>30</v>
      </c>
      <c r="U201" s="91"/>
      <c r="V201" s="31"/>
      <c r="W201" s="17"/>
      <c r="X201" s="9"/>
    </row>
    <row r="202" spans="1:24" outlineLevel="1" x14ac:dyDescent="0.25">
      <c r="A202" s="171"/>
      <c r="B202" s="8"/>
      <c r="C202" s="18"/>
      <c r="D202" s="18"/>
      <c r="E202" s="18"/>
      <c r="F202" s="27"/>
      <c r="G202" s="93"/>
      <c r="H202" s="93"/>
      <c r="I202" t="s">
        <v>807</v>
      </c>
      <c r="J202" s="681" t="str">
        <f t="shared" si="48"/>
        <v>v</v>
      </c>
      <c r="K202" s="605">
        <v>0</v>
      </c>
      <c r="L202" s="605">
        <v>0</v>
      </c>
      <c r="M202" s="605">
        <v>8</v>
      </c>
      <c r="N202" s="605">
        <v>25</v>
      </c>
      <c r="O202" s="814">
        <f t="shared" ref="O202:T202" si="94">O185</f>
        <v>30</v>
      </c>
      <c r="P202" s="814">
        <f t="shared" si="94"/>
        <v>30</v>
      </c>
      <c r="Q202" s="814">
        <f t="shared" si="94"/>
        <v>30</v>
      </c>
      <c r="R202" s="814">
        <f t="shared" si="94"/>
        <v>30</v>
      </c>
      <c r="S202" s="814">
        <f t="shared" si="94"/>
        <v>30</v>
      </c>
      <c r="T202" s="814">
        <f t="shared" si="94"/>
        <v>30</v>
      </c>
      <c r="U202" s="91"/>
      <c r="V202" s="31"/>
      <c r="W202" s="17"/>
      <c r="X202" s="9"/>
    </row>
    <row r="203" spans="1:24" outlineLevel="1" x14ac:dyDescent="0.25">
      <c r="A203" s="171"/>
      <c r="B203" s="8"/>
      <c r="C203" s="18"/>
      <c r="D203" s="18"/>
      <c r="E203" s="18"/>
      <c r="F203" s="27"/>
      <c r="G203" s="93"/>
      <c r="H203" s="93"/>
      <c r="I203" t="s">
        <v>807</v>
      </c>
      <c r="J203" s="681" t="str">
        <f t="shared" si="48"/>
        <v>w</v>
      </c>
      <c r="K203" s="605">
        <v>0</v>
      </c>
      <c r="L203" s="605">
        <v>0</v>
      </c>
      <c r="M203" s="605">
        <v>8</v>
      </c>
      <c r="N203" s="605">
        <v>25</v>
      </c>
      <c r="O203" s="814">
        <f t="shared" ref="O203:T203" si="95">O186</f>
        <v>30</v>
      </c>
      <c r="P203" s="814">
        <f t="shared" si="95"/>
        <v>30</v>
      </c>
      <c r="Q203" s="814">
        <f t="shared" si="95"/>
        <v>30</v>
      </c>
      <c r="R203" s="814">
        <f t="shared" si="95"/>
        <v>30</v>
      </c>
      <c r="S203" s="814">
        <f t="shared" si="95"/>
        <v>30</v>
      </c>
      <c r="T203" s="814">
        <f t="shared" si="95"/>
        <v>30</v>
      </c>
      <c r="U203" s="91"/>
      <c r="V203" s="31"/>
      <c r="W203" s="17"/>
      <c r="X203" s="9"/>
    </row>
    <row r="204" spans="1:24" outlineLevel="1" x14ac:dyDescent="0.25">
      <c r="A204" s="171"/>
      <c r="B204" s="8"/>
      <c r="C204" s="18"/>
      <c r="D204" s="18"/>
      <c r="E204" s="18"/>
      <c r="F204" s="27"/>
      <c r="G204" s="93"/>
      <c r="H204" s="93"/>
      <c r="I204" t="s">
        <v>807</v>
      </c>
      <c r="J204" s="681" t="str">
        <f t="shared" si="48"/>
        <v>wd</v>
      </c>
      <c r="K204" s="605">
        <v>0</v>
      </c>
      <c r="L204" s="605">
        <v>0</v>
      </c>
      <c r="M204" s="605">
        <v>8</v>
      </c>
      <c r="N204" s="605">
        <v>25</v>
      </c>
      <c r="O204" s="814">
        <f t="shared" ref="O204:T204" si="96">O187</f>
        <v>30</v>
      </c>
      <c r="P204" s="814">
        <f t="shared" si="96"/>
        <v>30</v>
      </c>
      <c r="Q204" s="814">
        <f t="shared" si="96"/>
        <v>30</v>
      </c>
      <c r="R204" s="814">
        <f t="shared" si="96"/>
        <v>30</v>
      </c>
      <c r="S204" s="814">
        <f t="shared" si="96"/>
        <v>30</v>
      </c>
      <c r="T204" s="814">
        <f t="shared" si="96"/>
        <v>30</v>
      </c>
      <c r="U204" s="91"/>
      <c r="V204" s="31"/>
      <c r="W204" s="17"/>
      <c r="X204" s="9"/>
    </row>
    <row r="205" spans="1:24" outlineLevel="1" x14ac:dyDescent="0.25">
      <c r="A205" s="171"/>
      <c r="B205" s="8"/>
      <c r="C205" s="18"/>
      <c r="D205" s="18"/>
      <c r="E205" s="18"/>
      <c r="F205" s="27"/>
      <c r="G205" s="93"/>
      <c r="H205" s="93"/>
      <c r="I205" t="s">
        <v>807</v>
      </c>
      <c r="J205" s="681" t="str">
        <f t="shared" si="48"/>
        <v>z</v>
      </c>
      <c r="K205" s="605">
        <v>0</v>
      </c>
      <c r="L205" s="605">
        <v>0</v>
      </c>
      <c r="M205" s="605">
        <v>8</v>
      </c>
      <c r="N205" s="605">
        <v>25</v>
      </c>
      <c r="O205" s="814">
        <f t="shared" ref="O205:T205" si="97">O188</f>
        <v>30</v>
      </c>
      <c r="P205" s="814">
        <f t="shared" si="97"/>
        <v>30</v>
      </c>
      <c r="Q205" s="814">
        <f t="shared" si="97"/>
        <v>30</v>
      </c>
      <c r="R205" s="814">
        <f t="shared" si="97"/>
        <v>30</v>
      </c>
      <c r="S205" s="814">
        <f t="shared" si="97"/>
        <v>30</v>
      </c>
      <c r="T205" s="814">
        <f t="shared" si="97"/>
        <v>30</v>
      </c>
      <c r="U205" s="91"/>
      <c r="V205" s="31"/>
      <c r="W205" s="17"/>
      <c r="X205" s="9"/>
    </row>
    <row r="206" spans="1:24" outlineLevel="1" x14ac:dyDescent="0.25">
      <c r="A206" s="171"/>
      <c r="B206" s="8"/>
      <c r="C206" s="18"/>
      <c r="D206" s="18"/>
      <c r="E206" s="18"/>
      <c r="F206" s="27"/>
      <c r="G206" s="93"/>
      <c r="H206" s="93"/>
      <c r="I206" t="s">
        <v>807</v>
      </c>
      <c r="J206" s="681" t="str">
        <f t="shared" si="48"/>
        <v>zd</v>
      </c>
      <c r="K206" s="605">
        <v>0</v>
      </c>
      <c r="L206" s="605">
        <v>0</v>
      </c>
      <c r="M206" s="605">
        <v>8</v>
      </c>
      <c r="N206" s="605">
        <v>25</v>
      </c>
      <c r="O206" s="814">
        <f t="shared" ref="O206:T206" si="98">O189</f>
        <v>30</v>
      </c>
      <c r="P206" s="814">
        <f t="shared" si="98"/>
        <v>30</v>
      </c>
      <c r="Q206" s="814">
        <f t="shared" si="98"/>
        <v>30</v>
      </c>
      <c r="R206" s="814">
        <f t="shared" si="98"/>
        <v>30</v>
      </c>
      <c r="S206" s="814">
        <f t="shared" si="98"/>
        <v>30</v>
      </c>
      <c r="T206" s="814">
        <f t="shared" si="98"/>
        <v>30</v>
      </c>
      <c r="U206" s="91"/>
      <c r="V206" s="31"/>
      <c r="W206" s="17"/>
      <c r="X206" s="9"/>
    </row>
    <row r="207" spans="1:24" outlineLevel="1" x14ac:dyDescent="0.25">
      <c r="A207" s="171"/>
      <c r="B207" s="8"/>
      <c r="C207" s="18"/>
      <c r="D207" s="18"/>
      <c r="E207" s="18"/>
      <c r="F207" s="27"/>
      <c r="G207" s="27"/>
      <c r="H207" s="27"/>
      <c r="I207" t="s">
        <v>808</v>
      </c>
      <c r="J207" s="681" t="str">
        <f t="shared" si="48"/>
        <v>b</v>
      </c>
      <c r="K207" s="814">
        <f>K190</f>
        <v>0</v>
      </c>
      <c r="L207" s="814">
        <f t="shared" ref="L207:T207" si="99">L190</f>
        <v>0</v>
      </c>
      <c r="M207" s="814">
        <f t="shared" si="99"/>
        <v>8</v>
      </c>
      <c r="N207" s="814">
        <f t="shared" si="99"/>
        <v>25</v>
      </c>
      <c r="O207" s="814">
        <f t="shared" si="99"/>
        <v>30</v>
      </c>
      <c r="P207" s="814">
        <f t="shared" si="99"/>
        <v>30</v>
      </c>
      <c r="Q207" s="814">
        <f t="shared" si="99"/>
        <v>30</v>
      </c>
      <c r="R207" s="814">
        <f t="shared" si="99"/>
        <v>30</v>
      </c>
      <c r="S207" s="814">
        <f t="shared" si="99"/>
        <v>30</v>
      </c>
      <c r="T207" s="814">
        <f t="shared" si="99"/>
        <v>30</v>
      </c>
      <c r="U207" s="29"/>
      <c r="V207" s="31"/>
      <c r="W207" s="17"/>
      <c r="X207" s="9"/>
    </row>
    <row r="208" spans="1:24" outlineLevel="1" x14ac:dyDescent="0.25">
      <c r="A208" s="171"/>
      <c r="B208" s="8"/>
      <c r="C208" s="18"/>
      <c r="D208" s="18"/>
      <c r="E208" s="18"/>
      <c r="F208" s="27"/>
      <c r="G208" s="93"/>
      <c r="H208" s="93"/>
      <c r="I208" t="s">
        <v>808</v>
      </c>
      <c r="J208" s="681" t="str">
        <f t="shared" si="48"/>
        <v>bd</v>
      </c>
      <c r="K208" s="814">
        <f t="shared" si="48"/>
        <v>0</v>
      </c>
      <c r="L208" s="814">
        <f t="shared" si="48"/>
        <v>0</v>
      </c>
      <c r="M208" s="814">
        <f t="shared" si="48"/>
        <v>8</v>
      </c>
      <c r="N208" s="814">
        <f t="shared" si="48"/>
        <v>25</v>
      </c>
      <c r="O208" s="814">
        <f t="shared" ref="O208:T208" si="100">O191</f>
        <v>30</v>
      </c>
      <c r="P208" s="814">
        <f t="shared" si="100"/>
        <v>30</v>
      </c>
      <c r="Q208" s="814">
        <f t="shared" si="100"/>
        <v>30</v>
      </c>
      <c r="R208" s="814">
        <f t="shared" si="100"/>
        <v>30</v>
      </c>
      <c r="S208" s="814">
        <f t="shared" si="100"/>
        <v>30</v>
      </c>
      <c r="T208" s="814">
        <f t="shared" si="100"/>
        <v>30</v>
      </c>
      <c r="U208" s="91"/>
      <c r="V208" s="31"/>
      <c r="W208" s="17"/>
      <c r="X208" s="9"/>
    </row>
    <row r="209" spans="1:24" outlineLevel="1" x14ac:dyDescent="0.25">
      <c r="A209" s="171"/>
      <c r="B209" s="8"/>
      <c r="C209" s="18"/>
      <c r="D209" s="18"/>
      <c r="E209" s="18"/>
      <c r="F209" s="27"/>
      <c r="G209" s="93"/>
      <c r="H209" s="93"/>
      <c r="I209" t="s">
        <v>808</v>
      </c>
      <c r="J209" s="681" t="str">
        <f t="shared" si="48"/>
        <v>f</v>
      </c>
      <c r="K209" s="814">
        <f t="shared" si="48"/>
        <v>0</v>
      </c>
      <c r="L209" s="814">
        <f t="shared" si="48"/>
        <v>0</v>
      </c>
      <c r="M209" s="814">
        <f t="shared" si="48"/>
        <v>8</v>
      </c>
      <c r="N209" s="814">
        <f t="shared" si="48"/>
        <v>25</v>
      </c>
      <c r="O209" s="814">
        <f t="shared" ref="O209:T209" si="101">O192</f>
        <v>30</v>
      </c>
      <c r="P209" s="814">
        <f t="shared" si="101"/>
        <v>30</v>
      </c>
      <c r="Q209" s="814">
        <f t="shared" si="101"/>
        <v>30</v>
      </c>
      <c r="R209" s="814">
        <f t="shared" si="101"/>
        <v>30</v>
      </c>
      <c r="S209" s="814">
        <f t="shared" si="101"/>
        <v>30</v>
      </c>
      <c r="T209" s="814">
        <f t="shared" si="101"/>
        <v>30</v>
      </c>
      <c r="U209" s="91"/>
      <c r="V209" s="31"/>
      <c r="W209" s="17"/>
      <c r="X209" s="9"/>
    </row>
    <row r="210" spans="1:24" outlineLevel="1" x14ac:dyDescent="0.25">
      <c r="A210" s="171"/>
      <c r="B210" s="8"/>
      <c r="C210" s="18"/>
      <c r="D210" s="18"/>
      <c r="E210" s="18"/>
      <c r="F210" s="27"/>
      <c r="G210" s="93"/>
      <c r="H210" s="93"/>
      <c r="I210" t="s">
        <v>808</v>
      </c>
      <c r="J210" s="681" t="str">
        <f t="shared" si="48"/>
        <v>h</v>
      </c>
      <c r="K210" s="814">
        <f t="shared" si="48"/>
        <v>0</v>
      </c>
      <c r="L210" s="814">
        <f t="shared" si="48"/>
        <v>0</v>
      </c>
      <c r="M210" s="814">
        <f t="shared" si="48"/>
        <v>8</v>
      </c>
      <c r="N210" s="814">
        <f t="shared" si="48"/>
        <v>25</v>
      </c>
      <c r="O210" s="814">
        <f t="shared" ref="O210:T210" si="102">O188</f>
        <v>30</v>
      </c>
      <c r="P210" s="814">
        <f t="shared" si="102"/>
        <v>30</v>
      </c>
      <c r="Q210" s="814">
        <f t="shared" si="102"/>
        <v>30</v>
      </c>
      <c r="R210" s="814">
        <f t="shared" si="102"/>
        <v>30</v>
      </c>
      <c r="S210" s="814">
        <f t="shared" si="102"/>
        <v>30</v>
      </c>
      <c r="T210" s="814">
        <f t="shared" si="102"/>
        <v>30</v>
      </c>
      <c r="U210" s="91"/>
      <c r="V210" s="31"/>
      <c r="W210" s="17"/>
      <c r="X210" s="9"/>
    </row>
    <row r="211" spans="1:24" outlineLevel="1" x14ac:dyDescent="0.25">
      <c r="A211" s="171"/>
      <c r="B211" s="8"/>
      <c r="C211" s="18"/>
      <c r="D211" s="18"/>
      <c r="E211" s="18"/>
      <c r="F211" s="27"/>
      <c r="G211" s="93"/>
      <c r="H211" s="93"/>
      <c r="I211" t="s">
        <v>808</v>
      </c>
      <c r="J211" s="681" t="str">
        <f t="shared" si="48"/>
        <v>i</v>
      </c>
      <c r="K211" s="814">
        <f t="shared" si="48"/>
        <v>0</v>
      </c>
      <c r="L211" s="814">
        <f t="shared" si="48"/>
        <v>0</v>
      </c>
      <c r="M211" s="814">
        <f t="shared" si="48"/>
        <v>8</v>
      </c>
      <c r="N211" s="814">
        <f t="shared" si="48"/>
        <v>25</v>
      </c>
      <c r="O211" s="814">
        <f t="shared" ref="O211:T211" si="103">O194</f>
        <v>30</v>
      </c>
      <c r="P211" s="814">
        <f t="shared" si="103"/>
        <v>30</v>
      </c>
      <c r="Q211" s="814">
        <f t="shared" si="103"/>
        <v>30</v>
      </c>
      <c r="R211" s="814">
        <f t="shared" si="103"/>
        <v>30</v>
      </c>
      <c r="S211" s="814">
        <f t="shared" si="103"/>
        <v>30</v>
      </c>
      <c r="T211" s="814">
        <f t="shared" si="103"/>
        <v>30</v>
      </c>
      <c r="U211" s="91"/>
      <c r="V211" s="31"/>
      <c r="W211" s="17"/>
      <c r="X211" s="9"/>
    </row>
    <row r="212" spans="1:24" outlineLevel="1" x14ac:dyDescent="0.25">
      <c r="A212" s="171"/>
      <c r="B212" s="8"/>
      <c r="C212" s="18"/>
      <c r="D212" s="18"/>
      <c r="E212" s="18"/>
      <c r="F212" s="27"/>
      <c r="G212" s="93"/>
      <c r="H212" s="93"/>
      <c r="I212" t="s">
        <v>808</v>
      </c>
      <c r="J212" s="681" t="str">
        <f t="shared" si="48"/>
        <v>k</v>
      </c>
      <c r="K212" s="814">
        <f t="shared" si="48"/>
        <v>0</v>
      </c>
      <c r="L212" s="814">
        <f t="shared" si="48"/>
        <v>0</v>
      </c>
      <c r="M212" s="814">
        <f t="shared" si="48"/>
        <v>8</v>
      </c>
      <c r="N212" s="814">
        <f t="shared" si="48"/>
        <v>25</v>
      </c>
      <c r="O212" s="814">
        <f t="shared" ref="O212:T212" si="104">O195</f>
        <v>30</v>
      </c>
      <c r="P212" s="814">
        <f t="shared" si="104"/>
        <v>30</v>
      </c>
      <c r="Q212" s="814">
        <f t="shared" si="104"/>
        <v>30</v>
      </c>
      <c r="R212" s="814">
        <f t="shared" si="104"/>
        <v>30</v>
      </c>
      <c r="S212" s="814">
        <f t="shared" si="104"/>
        <v>30</v>
      </c>
      <c r="T212" s="814">
        <f t="shared" si="104"/>
        <v>30</v>
      </c>
      <c r="U212" s="91"/>
      <c r="V212" s="31"/>
      <c r="W212" s="17"/>
      <c r="X212" s="9"/>
    </row>
    <row r="213" spans="1:24" outlineLevel="1" x14ac:dyDescent="0.25">
      <c r="A213" s="171"/>
      <c r="B213" s="8"/>
      <c r="C213" s="18"/>
      <c r="D213" s="18"/>
      <c r="E213" s="18"/>
      <c r="F213" s="27"/>
      <c r="G213" s="93"/>
      <c r="H213" s="93"/>
      <c r="I213" t="s">
        <v>808</v>
      </c>
      <c r="J213" s="681" t="str">
        <f t="shared" si="48"/>
        <v>l</v>
      </c>
      <c r="K213" s="814">
        <f t="shared" si="48"/>
        <v>0</v>
      </c>
      <c r="L213" s="814">
        <f t="shared" si="48"/>
        <v>0</v>
      </c>
      <c r="M213" s="814">
        <f t="shared" si="48"/>
        <v>8</v>
      </c>
      <c r="N213" s="814">
        <f t="shared" si="48"/>
        <v>25</v>
      </c>
      <c r="O213" s="814">
        <f t="shared" ref="O213:T213" si="105">O196</f>
        <v>30</v>
      </c>
      <c r="P213" s="814">
        <f t="shared" si="105"/>
        <v>30</v>
      </c>
      <c r="Q213" s="814">
        <f t="shared" si="105"/>
        <v>30</v>
      </c>
      <c r="R213" s="814">
        <f t="shared" si="105"/>
        <v>30</v>
      </c>
      <c r="S213" s="814">
        <f t="shared" si="105"/>
        <v>30</v>
      </c>
      <c r="T213" s="814">
        <f t="shared" si="105"/>
        <v>30</v>
      </c>
      <c r="U213" s="91"/>
      <c r="V213" s="31"/>
      <c r="W213" s="17"/>
      <c r="X213" s="9"/>
    </row>
    <row r="214" spans="1:24" outlineLevel="1" x14ac:dyDescent="0.25">
      <c r="A214" s="171"/>
      <c r="B214" s="8"/>
      <c r="C214" s="18"/>
      <c r="D214" s="18"/>
      <c r="E214" s="18"/>
      <c r="F214" s="27"/>
      <c r="G214" s="93"/>
      <c r="H214" s="93"/>
      <c r="I214" t="s">
        <v>808</v>
      </c>
      <c r="J214" s="681" t="str">
        <f t="shared" si="48"/>
        <v>o</v>
      </c>
      <c r="K214" s="814">
        <f t="shared" si="48"/>
        <v>0</v>
      </c>
      <c r="L214" s="814">
        <f t="shared" si="48"/>
        <v>0</v>
      </c>
      <c r="M214" s="814">
        <f t="shared" si="48"/>
        <v>8</v>
      </c>
      <c r="N214" s="814">
        <f t="shared" si="48"/>
        <v>25</v>
      </c>
      <c r="O214" s="814">
        <f t="shared" ref="O214:T214" si="106">O197</f>
        <v>30</v>
      </c>
      <c r="P214" s="814">
        <f t="shared" si="106"/>
        <v>30</v>
      </c>
      <c r="Q214" s="814">
        <f t="shared" si="106"/>
        <v>30</v>
      </c>
      <c r="R214" s="814">
        <f t="shared" si="106"/>
        <v>30</v>
      </c>
      <c r="S214" s="814">
        <f t="shared" si="106"/>
        <v>30</v>
      </c>
      <c r="T214" s="814">
        <f t="shared" si="106"/>
        <v>30</v>
      </c>
      <c r="U214" s="91"/>
      <c r="V214" s="31"/>
      <c r="W214" s="17"/>
      <c r="X214" s="9"/>
    </row>
    <row r="215" spans="1:24" outlineLevel="1" x14ac:dyDescent="0.25">
      <c r="A215" s="171"/>
      <c r="B215" s="8"/>
      <c r="C215" s="18"/>
      <c r="D215" s="18"/>
      <c r="E215" s="18"/>
      <c r="F215" s="27"/>
      <c r="G215" s="93"/>
      <c r="H215" s="93"/>
      <c r="I215" t="s">
        <v>808</v>
      </c>
      <c r="J215" s="681" t="str">
        <f t="shared" si="48"/>
        <v>od</v>
      </c>
      <c r="K215" s="814">
        <f t="shared" si="48"/>
        <v>0</v>
      </c>
      <c r="L215" s="814">
        <f t="shared" si="48"/>
        <v>0</v>
      </c>
      <c r="M215" s="814">
        <f t="shared" si="48"/>
        <v>8</v>
      </c>
      <c r="N215" s="814">
        <f t="shared" si="48"/>
        <v>25</v>
      </c>
      <c r="O215" s="814">
        <f t="shared" ref="O215:T215" si="107">O193</f>
        <v>30</v>
      </c>
      <c r="P215" s="814">
        <f t="shared" si="107"/>
        <v>30</v>
      </c>
      <c r="Q215" s="814">
        <f t="shared" si="107"/>
        <v>30</v>
      </c>
      <c r="R215" s="814">
        <f t="shared" si="107"/>
        <v>30</v>
      </c>
      <c r="S215" s="814">
        <f t="shared" si="107"/>
        <v>30</v>
      </c>
      <c r="T215" s="814">
        <f t="shared" si="107"/>
        <v>30</v>
      </c>
      <c r="U215" s="91"/>
      <c r="V215" s="31"/>
      <c r="W215" s="17"/>
      <c r="X215" s="9"/>
    </row>
    <row r="216" spans="1:24" outlineLevel="1" x14ac:dyDescent="0.25">
      <c r="A216" s="171"/>
      <c r="B216" s="8"/>
      <c r="C216" s="18"/>
      <c r="D216" s="18"/>
      <c r="E216" s="18"/>
      <c r="F216" s="27"/>
      <c r="G216" s="93"/>
      <c r="H216" s="93"/>
      <c r="I216" t="s">
        <v>808</v>
      </c>
      <c r="J216" s="681" t="str">
        <f t="shared" si="48"/>
        <v>of</v>
      </c>
      <c r="K216" s="814">
        <f t="shared" si="48"/>
        <v>0</v>
      </c>
      <c r="L216" s="814">
        <f t="shared" si="48"/>
        <v>0</v>
      </c>
      <c r="M216" s="814">
        <f t="shared" si="48"/>
        <v>8</v>
      </c>
      <c r="N216" s="814">
        <f t="shared" si="48"/>
        <v>25</v>
      </c>
      <c r="O216" s="814">
        <f t="shared" ref="O216:T216" si="108">O199</f>
        <v>30</v>
      </c>
      <c r="P216" s="814">
        <f t="shared" si="108"/>
        <v>30</v>
      </c>
      <c r="Q216" s="814">
        <f t="shared" si="108"/>
        <v>30</v>
      </c>
      <c r="R216" s="814">
        <f t="shared" si="108"/>
        <v>30</v>
      </c>
      <c r="S216" s="814">
        <f t="shared" si="108"/>
        <v>30</v>
      </c>
      <c r="T216" s="814">
        <f t="shared" si="108"/>
        <v>30</v>
      </c>
      <c r="U216" s="91"/>
      <c r="V216" s="31"/>
      <c r="W216" s="17"/>
      <c r="X216" s="9"/>
    </row>
    <row r="217" spans="1:24" outlineLevel="1" x14ac:dyDescent="0.25">
      <c r="A217" s="171"/>
      <c r="B217" s="8"/>
      <c r="C217" s="18"/>
      <c r="D217" s="18"/>
      <c r="E217" s="18"/>
      <c r="F217" s="27"/>
      <c r="G217" s="93"/>
      <c r="H217" s="93"/>
      <c r="I217" t="s">
        <v>808</v>
      </c>
      <c r="J217" s="681" t="str">
        <f t="shared" ref="J217:N240" si="109">J200</f>
        <v>r</v>
      </c>
      <c r="K217" s="814">
        <f t="shared" si="109"/>
        <v>0</v>
      </c>
      <c r="L217" s="814">
        <f t="shared" si="109"/>
        <v>0</v>
      </c>
      <c r="M217" s="814">
        <f t="shared" si="109"/>
        <v>8</v>
      </c>
      <c r="N217" s="814">
        <f t="shared" si="109"/>
        <v>25</v>
      </c>
      <c r="O217" s="814">
        <f t="shared" ref="O217:T217" si="110">O200</f>
        <v>30</v>
      </c>
      <c r="P217" s="814">
        <f t="shared" si="110"/>
        <v>30</v>
      </c>
      <c r="Q217" s="814">
        <f t="shared" si="110"/>
        <v>30</v>
      </c>
      <c r="R217" s="814">
        <f t="shared" si="110"/>
        <v>30</v>
      </c>
      <c r="S217" s="814">
        <f t="shared" si="110"/>
        <v>30</v>
      </c>
      <c r="T217" s="814">
        <f t="shared" si="110"/>
        <v>30</v>
      </c>
      <c r="U217" s="91"/>
      <c r="V217" s="31"/>
      <c r="W217" s="17"/>
      <c r="X217" s="9"/>
    </row>
    <row r="218" spans="1:24" outlineLevel="1" x14ac:dyDescent="0.25">
      <c r="A218" s="171"/>
      <c r="B218" s="8"/>
      <c r="C218" s="18"/>
      <c r="D218" s="18"/>
      <c r="E218" s="18"/>
      <c r="F218" s="27"/>
      <c r="G218" s="93"/>
      <c r="H218" s="93"/>
      <c r="I218" t="s">
        <v>808</v>
      </c>
      <c r="J218" s="681" t="str">
        <f t="shared" si="109"/>
        <v>rd</v>
      </c>
      <c r="K218" s="814">
        <f t="shared" si="109"/>
        <v>0</v>
      </c>
      <c r="L218" s="814">
        <f t="shared" si="109"/>
        <v>0</v>
      </c>
      <c r="M218" s="814">
        <f t="shared" si="109"/>
        <v>8</v>
      </c>
      <c r="N218" s="814">
        <f t="shared" si="109"/>
        <v>25</v>
      </c>
      <c r="O218" s="814">
        <f t="shared" ref="O218:T218" si="111">O201</f>
        <v>30</v>
      </c>
      <c r="P218" s="814">
        <f t="shared" si="111"/>
        <v>30</v>
      </c>
      <c r="Q218" s="814">
        <f t="shared" si="111"/>
        <v>30</v>
      </c>
      <c r="R218" s="814">
        <f t="shared" si="111"/>
        <v>30</v>
      </c>
      <c r="S218" s="814">
        <f t="shared" si="111"/>
        <v>30</v>
      </c>
      <c r="T218" s="814">
        <f t="shared" si="111"/>
        <v>30</v>
      </c>
      <c r="U218" s="91"/>
      <c r="V218" s="31"/>
      <c r="W218" s="17"/>
      <c r="X218" s="9"/>
    </row>
    <row r="219" spans="1:24" outlineLevel="1" x14ac:dyDescent="0.25">
      <c r="A219" s="171"/>
      <c r="B219" s="8"/>
      <c r="C219" s="18"/>
      <c r="D219" s="18"/>
      <c r="E219" s="18"/>
      <c r="F219" s="27"/>
      <c r="G219" s="93"/>
      <c r="H219" s="93"/>
      <c r="I219" t="s">
        <v>808</v>
      </c>
      <c r="J219" s="681" t="str">
        <f t="shared" si="109"/>
        <v>v</v>
      </c>
      <c r="K219" s="814">
        <f t="shared" si="109"/>
        <v>0</v>
      </c>
      <c r="L219" s="814">
        <f t="shared" si="109"/>
        <v>0</v>
      </c>
      <c r="M219" s="814">
        <f t="shared" si="109"/>
        <v>8</v>
      </c>
      <c r="N219" s="814">
        <f t="shared" si="109"/>
        <v>25</v>
      </c>
      <c r="O219" s="814">
        <f t="shared" ref="O219:T219" si="112">O202</f>
        <v>30</v>
      </c>
      <c r="P219" s="814">
        <f t="shared" si="112"/>
        <v>30</v>
      </c>
      <c r="Q219" s="814">
        <f t="shared" si="112"/>
        <v>30</v>
      </c>
      <c r="R219" s="814">
        <f t="shared" si="112"/>
        <v>30</v>
      </c>
      <c r="S219" s="814">
        <f t="shared" si="112"/>
        <v>30</v>
      </c>
      <c r="T219" s="814">
        <f t="shared" si="112"/>
        <v>30</v>
      </c>
      <c r="U219" s="91"/>
      <c r="V219" s="31"/>
      <c r="W219" s="17"/>
      <c r="X219" s="9"/>
    </row>
    <row r="220" spans="1:24" outlineLevel="1" x14ac:dyDescent="0.25">
      <c r="A220" s="171"/>
      <c r="B220" s="8"/>
      <c r="C220" s="18"/>
      <c r="D220" s="18"/>
      <c r="E220" s="18"/>
      <c r="F220" s="27"/>
      <c r="G220" s="93"/>
      <c r="H220" s="93"/>
      <c r="I220" t="s">
        <v>808</v>
      </c>
      <c r="J220" s="681" t="str">
        <f t="shared" si="109"/>
        <v>w</v>
      </c>
      <c r="K220" s="814">
        <f t="shared" si="109"/>
        <v>0</v>
      </c>
      <c r="L220" s="814">
        <f t="shared" si="109"/>
        <v>0</v>
      </c>
      <c r="M220" s="814">
        <f t="shared" si="109"/>
        <v>8</v>
      </c>
      <c r="N220" s="814">
        <f t="shared" si="109"/>
        <v>25</v>
      </c>
      <c r="O220" s="814">
        <f t="shared" ref="O220:T220" si="113">O203</f>
        <v>30</v>
      </c>
      <c r="P220" s="814">
        <f t="shared" si="113"/>
        <v>30</v>
      </c>
      <c r="Q220" s="814">
        <f t="shared" si="113"/>
        <v>30</v>
      </c>
      <c r="R220" s="814">
        <f t="shared" si="113"/>
        <v>30</v>
      </c>
      <c r="S220" s="814">
        <f t="shared" si="113"/>
        <v>30</v>
      </c>
      <c r="T220" s="814">
        <f t="shared" si="113"/>
        <v>30</v>
      </c>
      <c r="U220" s="91"/>
      <c r="V220" s="31"/>
      <c r="W220" s="17"/>
      <c r="X220" s="9"/>
    </row>
    <row r="221" spans="1:24" outlineLevel="1" x14ac:dyDescent="0.25">
      <c r="A221" s="171"/>
      <c r="B221" s="8"/>
      <c r="C221" s="18"/>
      <c r="D221" s="18"/>
      <c r="E221" s="18"/>
      <c r="F221" s="27"/>
      <c r="G221" s="93"/>
      <c r="H221" s="93"/>
      <c r="I221" t="s">
        <v>808</v>
      </c>
      <c r="J221" s="681" t="str">
        <f t="shared" si="109"/>
        <v>wd</v>
      </c>
      <c r="K221" s="814">
        <f t="shared" si="109"/>
        <v>0</v>
      </c>
      <c r="L221" s="814">
        <f t="shared" si="109"/>
        <v>0</v>
      </c>
      <c r="M221" s="814">
        <f t="shared" si="109"/>
        <v>8</v>
      </c>
      <c r="N221" s="814">
        <f t="shared" si="109"/>
        <v>25</v>
      </c>
      <c r="O221" s="814">
        <f t="shared" ref="O221:T221" si="114">O204</f>
        <v>30</v>
      </c>
      <c r="P221" s="814">
        <f t="shared" si="114"/>
        <v>30</v>
      </c>
      <c r="Q221" s="814">
        <f t="shared" si="114"/>
        <v>30</v>
      </c>
      <c r="R221" s="814">
        <f t="shared" si="114"/>
        <v>30</v>
      </c>
      <c r="S221" s="814">
        <f t="shared" si="114"/>
        <v>30</v>
      </c>
      <c r="T221" s="814">
        <f t="shared" si="114"/>
        <v>30</v>
      </c>
      <c r="U221" s="91"/>
      <c r="V221" s="31"/>
      <c r="W221" s="17"/>
      <c r="X221" s="9"/>
    </row>
    <row r="222" spans="1:24" outlineLevel="1" x14ac:dyDescent="0.25">
      <c r="A222" s="171"/>
      <c r="B222" s="8"/>
      <c r="C222" s="18"/>
      <c r="D222" s="18"/>
      <c r="E222" s="18"/>
      <c r="F222" s="27"/>
      <c r="G222" s="93"/>
      <c r="H222" s="93"/>
      <c r="I222" t="s">
        <v>808</v>
      </c>
      <c r="J222" s="681" t="str">
        <f t="shared" si="109"/>
        <v>z</v>
      </c>
      <c r="K222" s="814">
        <f t="shared" si="109"/>
        <v>0</v>
      </c>
      <c r="L222" s="814">
        <f t="shared" si="109"/>
        <v>0</v>
      </c>
      <c r="M222" s="814">
        <f t="shared" si="109"/>
        <v>8</v>
      </c>
      <c r="N222" s="814">
        <f t="shared" si="109"/>
        <v>25</v>
      </c>
      <c r="O222" s="814">
        <f t="shared" ref="O222:T222" si="115">O205</f>
        <v>30</v>
      </c>
      <c r="P222" s="814">
        <f t="shared" si="115"/>
        <v>30</v>
      </c>
      <c r="Q222" s="814">
        <f t="shared" si="115"/>
        <v>30</v>
      </c>
      <c r="R222" s="814">
        <f t="shared" si="115"/>
        <v>30</v>
      </c>
      <c r="S222" s="814">
        <f t="shared" si="115"/>
        <v>30</v>
      </c>
      <c r="T222" s="814">
        <f t="shared" si="115"/>
        <v>30</v>
      </c>
      <c r="U222" s="91"/>
      <c r="V222" s="31"/>
      <c r="W222" s="17"/>
      <c r="X222" s="9"/>
    </row>
    <row r="223" spans="1:24" outlineLevel="1" x14ac:dyDescent="0.25">
      <c r="A223" s="171"/>
      <c r="B223" s="8"/>
      <c r="C223" s="18"/>
      <c r="D223" s="18"/>
      <c r="E223" s="18"/>
      <c r="F223" s="27"/>
      <c r="G223" s="93"/>
      <c r="H223" s="93"/>
      <c r="I223" t="s">
        <v>808</v>
      </c>
      <c r="J223" s="681" t="str">
        <f t="shared" si="109"/>
        <v>zd</v>
      </c>
      <c r="K223" s="814">
        <f t="shared" si="109"/>
        <v>0</v>
      </c>
      <c r="L223" s="814">
        <f t="shared" si="109"/>
        <v>0</v>
      </c>
      <c r="M223" s="814">
        <f t="shared" si="109"/>
        <v>8</v>
      </c>
      <c r="N223" s="814">
        <f t="shared" si="109"/>
        <v>25</v>
      </c>
      <c r="O223" s="814">
        <f t="shared" ref="O223:T223" si="116">O206</f>
        <v>30</v>
      </c>
      <c r="P223" s="814">
        <f t="shared" si="116"/>
        <v>30</v>
      </c>
      <c r="Q223" s="814">
        <f t="shared" si="116"/>
        <v>30</v>
      </c>
      <c r="R223" s="814">
        <f t="shared" si="116"/>
        <v>30</v>
      </c>
      <c r="S223" s="814">
        <f t="shared" si="116"/>
        <v>30</v>
      </c>
      <c r="T223" s="814">
        <f t="shared" si="116"/>
        <v>30</v>
      </c>
      <c r="U223" s="91"/>
      <c r="V223" s="31"/>
      <c r="W223" s="17"/>
      <c r="X223" s="9"/>
    </row>
    <row r="224" spans="1:24" outlineLevel="1" x14ac:dyDescent="0.25">
      <c r="A224" s="171"/>
      <c r="B224" s="8"/>
      <c r="C224" s="18"/>
      <c r="D224" s="18"/>
      <c r="E224" s="18"/>
      <c r="F224" s="27"/>
      <c r="G224" s="27"/>
      <c r="H224" s="27"/>
      <c r="I224" t="s">
        <v>809</v>
      </c>
      <c r="J224" s="681" t="str">
        <f t="shared" si="109"/>
        <v>b</v>
      </c>
      <c r="K224" s="814">
        <f t="shared" si="109"/>
        <v>0</v>
      </c>
      <c r="L224" s="814">
        <f t="shared" si="109"/>
        <v>0</v>
      </c>
      <c r="M224" s="814">
        <f t="shared" si="109"/>
        <v>8</v>
      </c>
      <c r="N224" s="814">
        <f t="shared" si="109"/>
        <v>25</v>
      </c>
      <c r="O224" s="814">
        <f t="shared" ref="O224:T224" si="117">O207</f>
        <v>30</v>
      </c>
      <c r="P224" s="814">
        <f t="shared" si="117"/>
        <v>30</v>
      </c>
      <c r="Q224" s="814">
        <f t="shared" si="117"/>
        <v>30</v>
      </c>
      <c r="R224" s="814">
        <f t="shared" si="117"/>
        <v>30</v>
      </c>
      <c r="S224" s="814">
        <f t="shared" si="117"/>
        <v>30</v>
      </c>
      <c r="T224" s="814">
        <f t="shared" si="117"/>
        <v>30</v>
      </c>
      <c r="U224" s="29"/>
      <c r="V224" s="31"/>
      <c r="W224" s="17"/>
      <c r="X224" s="9"/>
    </row>
    <row r="225" spans="1:24" outlineLevel="1" x14ac:dyDescent="0.25">
      <c r="A225" s="171"/>
      <c r="B225" s="8"/>
      <c r="C225" s="18"/>
      <c r="D225" s="18"/>
      <c r="E225" s="18"/>
      <c r="F225" s="27"/>
      <c r="G225" s="93"/>
      <c r="H225" s="93"/>
      <c r="I225" t="s">
        <v>809</v>
      </c>
      <c r="J225" s="681" t="str">
        <f t="shared" si="109"/>
        <v>bd</v>
      </c>
      <c r="K225" s="814">
        <f t="shared" si="109"/>
        <v>0</v>
      </c>
      <c r="L225" s="814">
        <f t="shared" si="109"/>
        <v>0</v>
      </c>
      <c r="M225" s="814">
        <f t="shared" si="109"/>
        <v>8</v>
      </c>
      <c r="N225" s="814">
        <f t="shared" si="109"/>
        <v>25</v>
      </c>
      <c r="O225" s="814">
        <f t="shared" ref="O225:T225" si="118">O208</f>
        <v>30</v>
      </c>
      <c r="P225" s="814">
        <f t="shared" si="118"/>
        <v>30</v>
      </c>
      <c r="Q225" s="814">
        <f t="shared" si="118"/>
        <v>30</v>
      </c>
      <c r="R225" s="814">
        <f t="shared" si="118"/>
        <v>30</v>
      </c>
      <c r="S225" s="814">
        <f t="shared" si="118"/>
        <v>30</v>
      </c>
      <c r="T225" s="814">
        <f t="shared" si="118"/>
        <v>30</v>
      </c>
      <c r="U225" s="91"/>
      <c r="V225" s="31"/>
      <c r="W225" s="17"/>
      <c r="X225" s="9"/>
    </row>
    <row r="226" spans="1:24" outlineLevel="1" x14ac:dyDescent="0.25">
      <c r="A226" s="171"/>
      <c r="B226" s="8"/>
      <c r="C226" s="18"/>
      <c r="D226" s="18"/>
      <c r="E226" s="18"/>
      <c r="F226" s="27"/>
      <c r="G226" s="93"/>
      <c r="H226" s="93"/>
      <c r="I226" t="s">
        <v>809</v>
      </c>
      <c r="J226" s="681" t="str">
        <f t="shared" si="109"/>
        <v>f</v>
      </c>
      <c r="K226" s="814">
        <f t="shared" si="109"/>
        <v>0</v>
      </c>
      <c r="L226" s="814">
        <f t="shared" si="109"/>
        <v>0</v>
      </c>
      <c r="M226" s="814">
        <f t="shared" si="109"/>
        <v>8</v>
      </c>
      <c r="N226" s="814">
        <f t="shared" si="109"/>
        <v>25</v>
      </c>
      <c r="O226" s="814">
        <f t="shared" ref="O226:T226" si="119">O209</f>
        <v>30</v>
      </c>
      <c r="P226" s="814">
        <f t="shared" si="119"/>
        <v>30</v>
      </c>
      <c r="Q226" s="814">
        <f t="shared" si="119"/>
        <v>30</v>
      </c>
      <c r="R226" s="814">
        <f t="shared" si="119"/>
        <v>30</v>
      </c>
      <c r="S226" s="814">
        <f t="shared" si="119"/>
        <v>30</v>
      </c>
      <c r="T226" s="814">
        <f t="shared" si="119"/>
        <v>30</v>
      </c>
      <c r="U226" s="91"/>
      <c r="V226" s="31"/>
      <c r="W226" s="17"/>
      <c r="X226" s="9"/>
    </row>
    <row r="227" spans="1:24" outlineLevel="1" x14ac:dyDescent="0.25">
      <c r="A227" s="171"/>
      <c r="B227" s="8"/>
      <c r="C227" s="18"/>
      <c r="D227" s="18"/>
      <c r="E227" s="18"/>
      <c r="F227" s="27"/>
      <c r="G227" s="93"/>
      <c r="H227" s="93"/>
      <c r="I227" t="s">
        <v>809</v>
      </c>
      <c r="J227" s="681" t="str">
        <f t="shared" si="109"/>
        <v>h</v>
      </c>
      <c r="K227" s="814">
        <f t="shared" si="109"/>
        <v>0</v>
      </c>
      <c r="L227" s="814">
        <f t="shared" si="109"/>
        <v>0</v>
      </c>
      <c r="M227" s="814">
        <f t="shared" si="109"/>
        <v>8</v>
      </c>
      <c r="N227" s="814">
        <f t="shared" si="109"/>
        <v>25</v>
      </c>
      <c r="O227" s="814">
        <f t="shared" ref="O227:T227" si="120">O215</f>
        <v>30</v>
      </c>
      <c r="P227" s="814">
        <f t="shared" si="120"/>
        <v>30</v>
      </c>
      <c r="Q227" s="814">
        <f t="shared" si="120"/>
        <v>30</v>
      </c>
      <c r="R227" s="814">
        <f t="shared" si="120"/>
        <v>30</v>
      </c>
      <c r="S227" s="814">
        <f t="shared" si="120"/>
        <v>30</v>
      </c>
      <c r="T227" s="814">
        <f t="shared" si="120"/>
        <v>30</v>
      </c>
      <c r="U227" s="91"/>
      <c r="V227" s="31"/>
      <c r="W227" s="17"/>
      <c r="X227" s="9"/>
    </row>
    <row r="228" spans="1:24" outlineLevel="1" x14ac:dyDescent="0.25">
      <c r="A228" s="171"/>
      <c r="B228" s="8"/>
      <c r="C228" s="18"/>
      <c r="D228" s="18"/>
      <c r="E228" s="18"/>
      <c r="F228" s="27"/>
      <c r="G228" s="93"/>
      <c r="H228" s="93"/>
      <c r="I228" t="s">
        <v>809</v>
      </c>
      <c r="J228" s="681" t="str">
        <f t="shared" si="109"/>
        <v>i</v>
      </c>
      <c r="K228" s="814">
        <f t="shared" si="109"/>
        <v>0</v>
      </c>
      <c r="L228" s="814">
        <f t="shared" si="109"/>
        <v>0</v>
      </c>
      <c r="M228" s="814">
        <f t="shared" si="109"/>
        <v>8</v>
      </c>
      <c r="N228" s="814">
        <f t="shared" si="109"/>
        <v>25</v>
      </c>
      <c r="O228" s="814">
        <f t="shared" ref="O228:T228" si="121">O211</f>
        <v>30</v>
      </c>
      <c r="P228" s="814">
        <f t="shared" si="121"/>
        <v>30</v>
      </c>
      <c r="Q228" s="814">
        <f t="shared" si="121"/>
        <v>30</v>
      </c>
      <c r="R228" s="814">
        <f t="shared" si="121"/>
        <v>30</v>
      </c>
      <c r="S228" s="814">
        <f t="shared" si="121"/>
        <v>30</v>
      </c>
      <c r="T228" s="814">
        <f t="shared" si="121"/>
        <v>30</v>
      </c>
      <c r="U228" s="91"/>
      <c r="V228" s="31"/>
      <c r="W228" s="17"/>
      <c r="X228" s="9"/>
    </row>
    <row r="229" spans="1:24" outlineLevel="1" x14ac:dyDescent="0.25">
      <c r="A229" s="171"/>
      <c r="B229" s="8"/>
      <c r="C229" s="18"/>
      <c r="D229" s="18"/>
      <c r="E229" s="18"/>
      <c r="F229" s="27"/>
      <c r="G229" s="93"/>
      <c r="H229" s="93"/>
      <c r="I229" t="s">
        <v>809</v>
      </c>
      <c r="J229" s="681" t="str">
        <f t="shared" si="109"/>
        <v>k</v>
      </c>
      <c r="K229" s="814">
        <f t="shared" si="109"/>
        <v>0</v>
      </c>
      <c r="L229" s="814">
        <f t="shared" si="109"/>
        <v>0</v>
      </c>
      <c r="M229" s="814">
        <f t="shared" si="109"/>
        <v>8</v>
      </c>
      <c r="N229" s="814">
        <f t="shared" si="109"/>
        <v>25</v>
      </c>
      <c r="O229" s="814">
        <f t="shared" ref="O229:T229" si="122">O212</f>
        <v>30</v>
      </c>
      <c r="P229" s="814">
        <f t="shared" si="122"/>
        <v>30</v>
      </c>
      <c r="Q229" s="814">
        <f t="shared" si="122"/>
        <v>30</v>
      </c>
      <c r="R229" s="814">
        <f t="shared" si="122"/>
        <v>30</v>
      </c>
      <c r="S229" s="814">
        <f t="shared" si="122"/>
        <v>30</v>
      </c>
      <c r="T229" s="814">
        <f t="shared" si="122"/>
        <v>30</v>
      </c>
      <c r="U229" s="91"/>
      <c r="V229" s="31"/>
      <c r="W229" s="17"/>
      <c r="X229" s="9"/>
    </row>
    <row r="230" spans="1:24" outlineLevel="1" x14ac:dyDescent="0.25">
      <c r="A230" s="171"/>
      <c r="B230" s="8"/>
      <c r="C230" s="18"/>
      <c r="D230" s="18"/>
      <c r="E230" s="18"/>
      <c r="F230" s="27"/>
      <c r="G230" s="93"/>
      <c r="H230" s="93"/>
      <c r="I230" t="s">
        <v>809</v>
      </c>
      <c r="J230" s="681" t="str">
        <f t="shared" si="109"/>
        <v>l</v>
      </c>
      <c r="K230" s="814">
        <f t="shared" si="109"/>
        <v>0</v>
      </c>
      <c r="L230" s="814">
        <f t="shared" si="109"/>
        <v>0</v>
      </c>
      <c r="M230" s="814">
        <f t="shared" si="109"/>
        <v>8</v>
      </c>
      <c r="N230" s="814">
        <f t="shared" si="109"/>
        <v>25</v>
      </c>
      <c r="O230" s="814">
        <f t="shared" ref="O230:T230" si="123">O213</f>
        <v>30</v>
      </c>
      <c r="P230" s="814">
        <f t="shared" si="123"/>
        <v>30</v>
      </c>
      <c r="Q230" s="814">
        <f t="shared" si="123"/>
        <v>30</v>
      </c>
      <c r="R230" s="814">
        <f t="shared" si="123"/>
        <v>30</v>
      </c>
      <c r="S230" s="814">
        <f t="shared" si="123"/>
        <v>30</v>
      </c>
      <c r="T230" s="814">
        <f t="shared" si="123"/>
        <v>30</v>
      </c>
      <c r="U230" s="91"/>
      <c r="V230" s="31"/>
      <c r="W230" s="17"/>
      <c r="X230" s="9"/>
    </row>
    <row r="231" spans="1:24" outlineLevel="1" x14ac:dyDescent="0.25">
      <c r="A231" s="171"/>
      <c r="B231" s="8"/>
      <c r="C231" s="18"/>
      <c r="D231" s="18"/>
      <c r="E231" s="18"/>
      <c r="F231" s="27"/>
      <c r="G231" s="93"/>
      <c r="H231" s="93"/>
      <c r="I231" t="s">
        <v>809</v>
      </c>
      <c r="J231" s="681" t="str">
        <f t="shared" si="109"/>
        <v>o</v>
      </c>
      <c r="K231" s="814">
        <f t="shared" si="109"/>
        <v>0</v>
      </c>
      <c r="L231" s="814">
        <f t="shared" si="109"/>
        <v>0</v>
      </c>
      <c r="M231" s="814">
        <f t="shared" si="109"/>
        <v>8</v>
      </c>
      <c r="N231" s="814">
        <f t="shared" si="109"/>
        <v>25</v>
      </c>
      <c r="O231" s="814">
        <f t="shared" ref="O231:T231" si="124">O214</f>
        <v>30</v>
      </c>
      <c r="P231" s="814">
        <f t="shared" si="124"/>
        <v>30</v>
      </c>
      <c r="Q231" s="814">
        <f t="shared" si="124"/>
        <v>30</v>
      </c>
      <c r="R231" s="814">
        <f t="shared" si="124"/>
        <v>30</v>
      </c>
      <c r="S231" s="814">
        <f t="shared" si="124"/>
        <v>30</v>
      </c>
      <c r="T231" s="814">
        <f t="shared" si="124"/>
        <v>30</v>
      </c>
      <c r="U231" s="91"/>
      <c r="V231" s="31"/>
      <c r="W231" s="17"/>
      <c r="X231" s="9"/>
    </row>
    <row r="232" spans="1:24" outlineLevel="1" x14ac:dyDescent="0.25">
      <c r="A232" s="171"/>
      <c r="B232" s="8"/>
      <c r="C232" s="18"/>
      <c r="D232" s="18"/>
      <c r="E232" s="18"/>
      <c r="F232" s="27"/>
      <c r="G232" s="93"/>
      <c r="H232" s="93"/>
      <c r="I232" t="s">
        <v>809</v>
      </c>
      <c r="J232" s="681" t="str">
        <f t="shared" si="109"/>
        <v>od</v>
      </c>
      <c r="K232" s="814">
        <f t="shared" si="109"/>
        <v>0</v>
      </c>
      <c r="L232" s="814">
        <f t="shared" si="109"/>
        <v>0</v>
      </c>
      <c r="M232" s="814">
        <f t="shared" si="109"/>
        <v>8</v>
      </c>
      <c r="N232" s="814">
        <f t="shared" si="109"/>
        <v>25</v>
      </c>
      <c r="O232" s="814">
        <f t="shared" ref="O232:T232" si="125">O215</f>
        <v>30</v>
      </c>
      <c r="P232" s="814">
        <f t="shared" si="125"/>
        <v>30</v>
      </c>
      <c r="Q232" s="814">
        <f t="shared" si="125"/>
        <v>30</v>
      </c>
      <c r="R232" s="814">
        <f t="shared" si="125"/>
        <v>30</v>
      </c>
      <c r="S232" s="814">
        <f t="shared" si="125"/>
        <v>30</v>
      </c>
      <c r="T232" s="814">
        <f t="shared" si="125"/>
        <v>30</v>
      </c>
      <c r="U232" s="91"/>
      <c r="V232" s="31"/>
      <c r="W232" s="17"/>
      <c r="X232" s="9"/>
    </row>
    <row r="233" spans="1:24" outlineLevel="1" x14ac:dyDescent="0.25">
      <c r="A233" s="171"/>
      <c r="B233" s="8"/>
      <c r="C233" s="18"/>
      <c r="D233" s="18"/>
      <c r="E233" s="18"/>
      <c r="F233" s="27"/>
      <c r="G233" s="93"/>
      <c r="H233" s="93"/>
      <c r="I233" t="s">
        <v>809</v>
      </c>
      <c r="J233" s="681" t="str">
        <f t="shared" si="109"/>
        <v>of</v>
      </c>
      <c r="K233" s="814">
        <f t="shared" si="109"/>
        <v>0</v>
      </c>
      <c r="L233" s="814">
        <f t="shared" si="109"/>
        <v>0</v>
      </c>
      <c r="M233" s="814">
        <f t="shared" si="109"/>
        <v>8</v>
      </c>
      <c r="N233" s="814">
        <f t="shared" si="109"/>
        <v>25</v>
      </c>
      <c r="O233" s="814">
        <f t="shared" ref="O233:T233" si="126">O216</f>
        <v>30</v>
      </c>
      <c r="P233" s="814">
        <f t="shared" si="126"/>
        <v>30</v>
      </c>
      <c r="Q233" s="814">
        <f t="shared" si="126"/>
        <v>30</v>
      </c>
      <c r="R233" s="814">
        <f t="shared" si="126"/>
        <v>30</v>
      </c>
      <c r="S233" s="814">
        <f t="shared" si="126"/>
        <v>30</v>
      </c>
      <c r="T233" s="814">
        <f t="shared" si="126"/>
        <v>30</v>
      </c>
      <c r="U233" s="91"/>
      <c r="V233" s="31"/>
      <c r="W233" s="17"/>
      <c r="X233" s="9"/>
    </row>
    <row r="234" spans="1:24" outlineLevel="1" x14ac:dyDescent="0.25">
      <c r="A234" s="171"/>
      <c r="B234" s="8"/>
      <c r="C234" s="18"/>
      <c r="D234" s="18"/>
      <c r="E234" s="18"/>
      <c r="F234" s="27"/>
      <c r="G234" s="93"/>
      <c r="H234" s="93"/>
      <c r="I234" t="s">
        <v>809</v>
      </c>
      <c r="J234" s="681" t="str">
        <f t="shared" si="109"/>
        <v>r</v>
      </c>
      <c r="K234" s="814">
        <f t="shared" si="109"/>
        <v>0</v>
      </c>
      <c r="L234" s="814">
        <f t="shared" si="109"/>
        <v>0</v>
      </c>
      <c r="M234" s="814">
        <f t="shared" si="109"/>
        <v>8</v>
      </c>
      <c r="N234" s="814">
        <f t="shared" si="109"/>
        <v>25</v>
      </c>
      <c r="O234" s="814">
        <f t="shared" ref="O234:T234" si="127">O217</f>
        <v>30</v>
      </c>
      <c r="P234" s="814">
        <f t="shared" si="127"/>
        <v>30</v>
      </c>
      <c r="Q234" s="814">
        <f t="shared" si="127"/>
        <v>30</v>
      </c>
      <c r="R234" s="814">
        <f t="shared" si="127"/>
        <v>30</v>
      </c>
      <c r="S234" s="814">
        <f t="shared" si="127"/>
        <v>30</v>
      </c>
      <c r="T234" s="814">
        <f t="shared" si="127"/>
        <v>30</v>
      </c>
      <c r="U234" s="91"/>
      <c r="V234" s="31"/>
      <c r="W234" s="17"/>
      <c r="X234" s="9"/>
    </row>
    <row r="235" spans="1:24" outlineLevel="1" x14ac:dyDescent="0.25">
      <c r="A235" s="171"/>
      <c r="B235" s="8"/>
      <c r="C235" s="18"/>
      <c r="D235" s="18"/>
      <c r="E235" s="18"/>
      <c r="F235" s="27"/>
      <c r="G235" s="93"/>
      <c r="H235" s="93"/>
      <c r="I235" t="s">
        <v>809</v>
      </c>
      <c r="J235" s="681" t="str">
        <f t="shared" si="109"/>
        <v>rd</v>
      </c>
      <c r="K235" s="814">
        <f t="shared" si="109"/>
        <v>0</v>
      </c>
      <c r="L235" s="814">
        <f t="shared" si="109"/>
        <v>0</v>
      </c>
      <c r="M235" s="814">
        <f t="shared" si="109"/>
        <v>8</v>
      </c>
      <c r="N235" s="814">
        <f t="shared" si="109"/>
        <v>25</v>
      </c>
      <c r="O235" s="814">
        <f t="shared" ref="O235:T235" si="128">O218</f>
        <v>30</v>
      </c>
      <c r="P235" s="814">
        <f t="shared" si="128"/>
        <v>30</v>
      </c>
      <c r="Q235" s="814">
        <f t="shared" si="128"/>
        <v>30</v>
      </c>
      <c r="R235" s="814">
        <f t="shared" si="128"/>
        <v>30</v>
      </c>
      <c r="S235" s="814">
        <f t="shared" si="128"/>
        <v>30</v>
      </c>
      <c r="T235" s="814">
        <f t="shared" si="128"/>
        <v>30</v>
      </c>
      <c r="U235" s="91"/>
      <c r="V235" s="31"/>
      <c r="W235" s="17"/>
      <c r="X235" s="9"/>
    </row>
    <row r="236" spans="1:24" outlineLevel="1" x14ac:dyDescent="0.25">
      <c r="A236" s="171"/>
      <c r="B236" s="8"/>
      <c r="C236" s="18"/>
      <c r="D236" s="18"/>
      <c r="E236" s="18"/>
      <c r="F236" s="27"/>
      <c r="G236" s="93"/>
      <c r="H236" s="93"/>
      <c r="I236" t="s">
        <v>809</v>
      </c>
      <c r="J236" s="681" t="str">
        <f t="shared" si="109"/>
        <v>v</v>
      </c>
      <c r="K236" s="814">
        <f t="shared" si="109"/>
        <v>0</v>
      </c>
      <c r="L236" s="814">
        <f t="shared" si="109"/>
        <v>0</v>
      </c>
      <c r="M236" s="814">
        <f t="shared" si="109"/>
        <v>8</v>
      </c>
      <c r="N236" s="814">
        <f t="shared" si="109"/>
        <v>25</v>
      </c>
      <c r="O236" s="814">
        <f t="shared" ref="O236:T236" si="129">O219</f>
        <v>30</v>
      </c>
      <c r="P236" s="814">
        <f t="shared" si="129"/>
        <v>30</v>
      </c>
      <c r="Q236" s="814">
        <f t="shared" si="129"/>
        <v>30</v>
      </c>
      <c r="R236" s="814">
        <f t="shared" si="129"/>
        <v>30</v>
      </c>
      <c r="S236" s="814">
        <f t="shared" si="129"/>
        <v>30</v>
      </c>
      <c r="T236" s="814">
        <f t="shared" si="129"/>
        <v>30</v>
      </c>
      <c r="U236" s="91"/>
      <c r="V236" s="31"/>
      <c r="W236" s="17"/>
      <c r="X236" s="9"/>
    </row>
    <row r="237" spans="1:24" outlineLevel="1" x14ac:dyDescent="0.25">
      <c r="A237" s="171"/>
      <c r="B237" s="8"/>
      <c r="C237" s="18"/>
      <c r="D237" s="18"/>
      <c r="E237" s="18"/>
      <c r="F237" s="27"/>
      <c r="G237" s="93"/>
      <c r="H237" s="93"/>
      <c r="I237" t="s">
        <v>809</v>
      </c>
      <c r="J237" s="681" t="str">
        <f t="shared" si="109"/>
        <v>w</v>
      </c>
      <c r="K237" s="814">
        <f t="shared" si="109"/>
        <v>0</v>
      </c>
      <c r="L237" s="814">
        <f t="shared" si="109"/>
        <v>0</v>
      </c>
      <c r="M237" s="814">
        <f t="shared" si="109"/>
        <v>8</v>
      </c>
      <c r="N237" s="814">
        <f t="shared" si="109"/>
        <v>25</v>
      </c>
      <c r="O237" s="814">
        <f t="shared" ref="O237:T237" si="130">O220</f>
        <v>30</v>
      </c>
      <c r="P237" s="814">
        <f t="shared" si="130"/>
        <v>30</v>
      </c>
      <c r="Q237" s="814">
        <f t="shared" si="130"/>
        <v>30</v>
      </c>
      <c r="R237" s="814">
        <f t="shared" si="130"/>
        <v>30</v>
      </c>
      <c r="S237" s="814">
        <f t="shared" si="130"/>
        <v>30</v>
      </c>
      <c r="T237" s="814">
        <f t="shared" si="130"/>
        <v>30</v>
      </c>
      <c r="U237" s="91"/>
      <c r="V237" s="31"/>
      <c r="W237" s="17"/>
      <c r="X237" s="9"/>
    </row>
    <row r="238" spans="1:24" outlineLevel="1" x14ac:dyDescent="0.25">
      <c r="A238" s="171"/>
      <c r="B238" s="8"/>
      <c r="C238" s="18"/>
      <c r="D238" s="18"/>
      <c r="E238" s="18"/>
      <c r="F238" s="27"/>
      <c r="G238" s="93"/>
      <c r="H238" s="93"/>
      <c r="I238" t="s">
        <v>809</v>
      </c>
      <c r="J238" s="681" t="str">
        <f t="shared" si="109"/>
        <v>wd</v>
      </c>
      <c r="K238" s="814">
        <f t="shared" si="109"/>
        <v>0</v>
      </c>
      <c r="L238" s="814">
        <f t="shared" si="109"/>
        <v>0</v>
      </c>
      <c r="M238" s="814">
        <f t="shared" si="109"/>
        <v>8</v>
      </c>
      <c r="N238" s="814">
        <f t="shared" si="109"/>
        <v>25</v>
      </c>
      <c r="O238" s="814">
        <f t="shared" ref="O238:T238" si="131">O221</f>
        <v>30</v>
      </c>
      <c r="P238" s="814">
        <f t="shared" si="131"/>
        <v>30</v>
      </c>
      <c r="Q238" s="814">
        <f t="shared" si="131"/>
        <v>30</v>
      </c>
      <c r="R238" s="814">
        <f t="shared" si="131"/>
        <v>30</v>
      </c>
      <c r="S238" s="814">
        <f t="shared" si="131"/>
        <v>30</v>
      </c>
      <c r="T238" s="814">
        <f t="shared" si="131"/>
        <v>30</v>
      </c>
      <c r="U238" s="91"/>
      <c r="V238" s="31"/>
      <c r="W238" s="17"/>
      <c r="X238" s="9"/>
    </row>
    <row r="239" spans="1:24" outlineLevel="1" x14ac:dyDescent="0.25">
      <c r="A239" s="171"/>
      <c r="B239" s="8"/>
      <c r="C239" s="18"/>
      <c r="D239" s="18"/>
      <c r="E239" s="18"/>
      <c r="F239" s="27"/>
      <c r="G239" s="93"/>
      <c r="H239" s="93"/>
      <c r="I239" t="s">
        <v>809</v>
      </c>
      <c r="J239" s="681" t="str">
        <f t="shared" si="109"/>
        <v>z</v>
      </c>
      <c r="K239" s="814">
        <f t="shared" si="109"/>
        <v>0</v>
      </c>
      <c r="L239" s="814">
        <f t="shared" si="109"/>
        <v>0</v>
      </c>
      <c r="M239" s="814">
        <f t="shared" si="109"/>
        <v>8</v>
      </c>
      <c r="N239" s="814">
        <f t="shared" si="109"/>
        <v>25</v>
      </c>
      <c r="O239" s="814">
        <f t="shared" ref="O239:T239" si="132">O222</f>
        <v>30</v>
      </c>
      <c r="P239" s="814">
        <f t="shared" si="132"/>
        <v>30</v>
      </c>
      <c r="Q239" s="814">
        <f t="shared" si="132"/>
        <v>30</v>
      </c>
      <c r="R239" s="814">
        <f t="shared" si="132"/>
        <v>30</v>
      </c>
      <c r="S239" s="814">
        <f t="shared" si="132"/>
        <v>30</v>
      </c>
      <c r="T239" s="814">
        <f t="shared" si="132"/>
        <v>30</v>
      </c>
      <c r="U239" s="91"/>
      <c r="V239" s="31"/>
      <c r="W239" s="17"/>
      <c r="X239" s="9"/>
    </row>
    <row r="240" spans="1:24" outlineLevel="1" x14ac:dyDescent="0.25">
      <c r="A240" s="171"/>
      <c r="B240" s="8"/>
      <c r="C240" s="18"/>
      <c r="D240" s="18"/>
      <c r="E240" s="18"/>
      <c r="F240" s="27"/>
      <c r="G240" s="93"/>
      <c r="H240" s="93"/>
      <c r="I240" t="s">
        <v>809</v>
      </c>
      <c r="J240" s="681" t="str">
        <f t="shared" si="109"/>
        <v>zd</v>
      </c>
      <c r="K240" s="814">
        <f t="shared" si="109"/>
        <v>0</v>
      </c>
      <c r="L240" s="814">
        <f t="shared" si="109"/>
        <v>0</v>
      </c>
      <c r="M240" s="814">
        <f t="shared" si="109"/>
        <v>8</v>
      </c>
      <c r="N240" s="814">
        <f t="shared" si="109"/>
        <v>25</v>
      </c>
      <c r="O240" s="814">
        <f t="shared" ref="O240:T240" si="133">O223</f>
        <v>30</v>
      </c>
      <c r="P240" s="814">
        <f t="shared" si="133"/>
        <v>30</v>
      </c>
      <c r="Q240" s="814">
        <f t="shared" si="133"/>
        <v>30</v>
      </c>
      <c r="R240" s="814">
        <f t="shared" si="133"/>
        <v>30</v>
      </c>
      <c r="S240" s="814">
        <f t="shared" si="133"/>
        <v>30</v>
      </c>
      <c r="T240" s="814">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947</v>
      </c>
      <c r="H242" s="18"/>
      <c r="I242" s="18"/>
      <c r="J242" s="24"/>
      <c r="K242" s="24" t="s">
        <v>383</v>
      </c>
      <c r="L242" s="24" t="s">
        <v>384</v>
      </c>
      <c r="M242" s="24" t="s">
        <v>386</v>
      </c>
      <c r="N242" s="24" t="s">
        <v>387</v>
      </c>
      <c r="O242" s="24" t="s">
        <v>388</v>
      </c>
      <c r="P242" s="24" t="s">
        <v>390</v>
      </c>
      <c r="Q242" s="24" t="s">
        <v>898</v>
      </c>
      <c r="R242" s="24" t="s">
        <v>899</v>
      </c>
      <c r="S242" s="24" t="s">
        <v>1219</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126</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942</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763</v>
      </c>
      <c r="K269" s="24" t="s">
        <v>391</v>
      </c>
      <c r="L269" s="24" t="s">
        <v>140</v>
      </c>
      <c r="M269" s="24" t="s">
        <v>141</v>
      </c>
      <c r="N269" s="24" t="s">
        <v>142</v>
      </c>
      <c r="O269" s="24" t="s">
        <v>143</v>
      </c>
      <c r="P269" s="24" t="s">
        <v>144</v>
      </c>
      <c r="Q269" s="24" t="s">
        <v>145</v>
      </c>
      <c r="R269" s="24" t="s">
        <v>146</v>
      </c>
      <c r="S269" s="24" t="s">
        <v>147</v>
      </c>
      <c r="T269" s="24" t="s">
        <v>148</v>
      </c>
      <c r="U269" s="24"/>
      <c r="V269" s="23"/>
      <c r="W269" s="17"/>
      <c r="X269" s="9"/>
    </row>
    <row r="270" spans="1:24" x14ac:dyDescent="0.25">
      <c r="A270" s="171"/>
      <c r="B270" s="8"/>
      <c r="C270" s="18"/>
      <c r="D270" s="18"/>
      <c r="E270" s="18"/>
      <c r="F270" s="18"/>
      <c r="G270" s="47" t="s">
        <v>463</v>
      </c>
      <c r="H270" s="18"/>
      <c r="I270" s="18"/>
      <c r="J270" s="24"/>
      <c r="K270" s="24" t="s">
        <v>463</v>
      </c>
      <c r="L270" s="24" t="s">
        <v>463</v>
      </c>
      <c r="M270" s="24" t="s">
        <v>463</v>
      </c>
      <c r="N270" s="24" t="s">
        <v>463</v>
      </c>
      <c r="O270" s="24" t="s">
        <v>463</v>
      </c>
      <c r="P270" s="24" t="s">
        <v>463</v>
      </c>
      <c r="Q270" s="24" t="s">
        <v>463</v>
      </c>
      <c r="R270" s="24" t="s">
        <v>463</v>
      </c>
      <c r="S270" s="24" t="s">
        <v>463</v>
      </c>
      <c r="T270" s="24" t="s">
        <v>463</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951</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950</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759</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124</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956</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126</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943</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941</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960</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391</v>
      </c>
      <c r="L324" s="24" t="s">
        <v>140</v>
      </c>
      <c r="M324" s="24" t="s">
        <v>141</v>
      </c>
      <c r="N324" s="24" t="s">
        <v>142</v>
      </c>
      <c r="O324" s="24" t="s">
        <v>143</v>
      </c>
      <c r="P324" s="24" t="s">
        <v>144</v>
      </c>
      <c r="Q324" s="24" t="s">
        <v>145</v>
      </c>
      <c r="R324" s="24" t="s">
        <v>146</v>
      </c>
      <c r="S324" s="24" t="s">
        <v>147</v>
      </c>
      <c r="T324" s="24" t="s">
        <v>148</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126</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4"/>
      <c r="G5" s="785" t="s">
        <v>1156</v>
      </c>
      <c r="H5" s="52"/>
      <c r="I5" s="52"/>
      <c r="J5" s="52"/>
      <c r="K5" s="52"/>
      <c r="L5" s="52"/>
      <c r="M5" s="52"/>
      <c r="N5" s="52"/>
      <c r="O5" s="52"/>
      <c r="P5" s="52"/>
      <c r="Q5" s="52"/>
      <c r="R5" s="52"/>
      <c r="S5" s="52"/>
      <c r="T5" s="45"/>
      <c r="U5" s="74"/>
      <c r="V5" s="786"/>
      <c r="W5" s="787"/>
      <c r="X5" s="17"/>
      <c r="Y5" s="9"/>
    </row>
    <row r="6" spans="1:25" ht="12.95" customHeight="1" x14ac:dyDescent="0.25">
      <c r="A6" s="7"/>
      <c r="B6" s="98"/>
      <c r="C6" s="13"/>
      <c r="D6" s="13"/>
      <c r="E6" s="18"/>
      <c r="F6" s="788"/>
      <c r="G6" s="14"/>
      <c r="H6" s="77"/>
      <c r="I6" s="14"/>
      <c r="J6" s="14"/>
      <c r="K6" s="14"/>
      <c r="L6" s="14"/>
      <c r="M6" s="14"/>
      <c r="N6" s="14"/>
      <c r="O6" s="14"/>
      <c r="P6" s="14"/>
      <c r="Q6" s="14"/>
      <c r="R6" s="14"/>
      <c r="S6" s="14"/>
      <c r="T6" s="16"/>
      <c r="U6" s="112"/>
      <c r="V6" s="111"/>
      <c r="W6" s="789"/>
      <c r="X6" s="17"/>
      <c r="Y6" s="9"/>
    </row>
    <row r="7" spans="1:25" ht="12.95" customHeight="1" x14ac:dyDescent="0.25">
      <c r="A7" s="7"/>
      <c r="B7" s="98"/>
      <c r="C7" s="18"/>
      <c r="D7" s="13"/>
      <c r="E7" s="18"/>
      <c r="F7" s="788"/>
      <c r="G7" s="790">
        <v>39336.602280092593</v>
      </c>
      <c r="H7" s="81"/>
      <c r="I7" s="14"/>
      <c r="J7" s="14"/>
      <c r="K7" s="14"/>
      <c r="L7" s="14"/>
      <c r="M7" s="14"/>
      <c r="N7" s="14"/>
      <c r="O7" s="14"/>
      <c r="P7" s="14"/>
      <c r="Q7" s="14"/>
      <c r="R7" s="14"/>
      <c r="S7" s="14"/>
      <c r="T7" s="16"/>
      <c r="U7" s="112"/>
      <c r="V7" s="111"/>
      <c r="W7" s="789"/>
      <c r="X7" s="17"/>
      <c r="Y7" s="9"/>
    </row>
    <row r="8" spans="1:25" ht="12.95" customHeight="1" x14ac:dyDescent="0.25">
      <c r="A8" s="7"/>
      <c r="B8" s="98"/>
      <c r="C8" s="18">
        <v>0</v>
      </c>
      <c r="D8" s="13"/>
      <c r="E8" s="18"/>
      <c r="F8" s="791"/>
      <c r="G8" s="792"/>
      <c r="H8" s="84"/>
      <c r="I8" s="793"/>
      <c r="J8" s="84"/>
      <c r="K8" s="793"/>
      <c r="L8" s="793"/>
      <c r="M8" s="793"/>
      <c r="N8" s="793"/>
      <c r="O8" s="793"/>
      <c r="P8" s="793"/>
      <c r="Q8" s="793"/>
      <c r="R8" s="793"/>
      <c r="S8" s="793"/>
      <c r="T8" s="594"/>
      <c r="U8" s="794"/>
      <c r="V8" s="795"/>
      <c r="W8" s="79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27"/>
      <c r="G15" s="38" t="s">
        <v>1157</v>
      </c>
      <c r="H15" s="38"/>
      <c r="I15" s="38"/>
      <c r="J15" s="137" t="b">
        <v>0</v>
      </c>
      <c r="K15" s="532"/>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1158</v>
      </c>
      <c r="H16" s="38"/>
      <c r="I16" s="38"/>
      <c r="J16" s="99">
        <v>0.9</v>
      </c>
      <c r="K16" s="55"/>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1159</v>
      </c>
      <c r="H17" s="38"/>
      <c r="I17" s="38"/>
      <c r="J17" s="797">
        <v>660</v>
      </c>
      <c r="K17" s="39"/>
      <c r="L17" s="39"/>
      <c r="M17" s="39"/>
      <c r="N17" s="39"/>
      <c r="O17" s="39"/>
      <c r="P17" s="39"/>
      <c r="Q17" s="39"/>
      <c r="R17" s="39"/>
      <c r="S17" s="39"/>
      <c r="T17" s="39"/>
      <c r="U17" s="39"/>
      <c r="V17" s="39"/>
      <c r="W17" s="31"/>
      <c r="X17" s="17"/>
      <c r="Y17" s="9"/>
    </row>
    <row r="18" spans="1:25" ht="12.95" customHeight="1" x14ac:dyDescent="0.25">
      <c r="A18" s="7"/>
      <c r="B18" s="98"/>
      <c r="C18" s="18"/>
      <c r="D18" s="18"/>
      <c r="E18" s="18"/>
      <c r="F18" s="34"/>
      <c r="G18" s="38" t="s">
        <v>341</v>
      </c>
      <c r="H18" s="38"/>
      <c r="I18" s="38"/>
      <c r="J18" s="797" t="s">
        <v>1160</v>
      </c>
      <c r="K18" s="39"/>
      <c r="L18" s="39"/>
      <c r="M18" s="39"/>
      <c r="N18" s="39"/>
      <c r="O18" s="39"/>
      <c r="P18" s="39"/>
      <c r="Q18" s="39"/>
      <c r="R18" s="39"/>
      <c r="S18" s="39"/>
      <c r="T18" s="39"/>
      <c r="U18" s="39"/>
      <c r="V18" s="39"/>
      <c r="W18" s="31"/>
      <c r="X18" s="17"/>
      <c r="Y18" s="9"/>
    </row>
    <row r="19" spans="1:25" ht="5.0999999999999996" customHeight="1" x14ac:dyDescent="0.25">
      <c r="A19" s="7"/>
      <c r="B19" s="98"/>
      <c r="C19" s="18"/>
      <c r="D19" s="18"/>
      <c r="E19" s="18"/>
      <c r="F19" s="37"/>
      <c r="G19" s="38"/>
      <c r="H19" s="38"/>
      <c r="I19" s="38"/>
      <c r="J19" s="39"/>
      <c r="K19" s="39"/>
      <c r="L19" s="39"/>
      <c r="M19" s="39"/>
      <c r="N19" s="39"/>
      <c r="O19" s="39"/>
      <c r="P19" s="39"/>
      <c r="Q19" s="39"/>
      <c r="R19" s="39"/>
      <c r="S19" s="39"/>
      <c r="T19" s="39"/>
      <c r="U19" s="39"/>
      <c r="V19" s="39"/>
      <c r="W19" s="31"/>
      <c r="X19" s="17"/>
      <c r="Y19" s="9"/>
    </row>
    <row r="20" spans="1:25" ht="24" customHeight="1" x14ac:dyDescent="0.25">
      <c r="A20" s="7"/>
      <c r="B20" s="98"/>
      <c r="C20" s="40"/>
      <c r="D20" s="40"/>
      <c r="E20" s="40"/>
      <c r="F20" s="40"/>
      <c r="G20" s="41" t="str">
        <f>G5</f>
        <v>AREA OF SALTBUSH</v>
      </c>
      <c r="H20" s="40"/>
      <c r="I20" s="40"/>
      <c r="J20" s="40"/>
      <c r="K20" s="40"/>
      <c r="L20" s="40"/>
      <c r="M20" s="40"/>
      <c r="N20" s="40"/>
      <c r="O20" s="40"/>
      <c r="P20" s="40"/>
      <c r="Q20" s="40"/>
      <c r="R20" s="40"/>
      <c r="S20" s="40"/>
      <c r="T20" s="40"/>
      <c r="U20" s="96"/>
      <c r="V20" s="96"/>
      <c r="W20" s="96"/>
      <c r="X20" s="42" t="s">
        <v>24</v>
      </c>
      <c r="Y20" s="9"/>
    </row>
    <row r="21" spans="1:25" ht="12" customHeight="1" x14ac:dyDescent="0.25">
      <c r="A21" s="7"/>
      <c r="B21" s="8"/>
      <c r="C21" s="8"/>
      <c r="D21" s="8"/>
      <c r="E21" s="8"/>
      <c r="F21" s="9"/>
      <c r="G21" s="9"/>
      <c r="H21" s="9"/>
      <c r="I21" s="9"/>
      <c r="J21" s="9"/>
      <c r="K21" s="9"/>
      <c r="L21" s="9"/>
      <c r="M21" s="9"/>
      <c r="N21" s="9"/>
      <c r="O21" s="9"/>
      <c r="P21" s="9"/>
      <c r="Q21" s="9"/>
      <c r="R21" s="9"/>
      <c r="S21" s="9"/>
      <c r="T21" s="9"/>
      <c r="U21" s="9"/>
      <c r="V21" s="9"/>
      <c r="W21" s="9"/>
      <c r="X21" s="9"/>
      <c r="Y21" s="9"/>
    </row>
    <row r="22" spans="1:25" ht="12" customHeight="1" x14ac:dyDescent="0.2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thickBot="1" x14ac:dyDescent="0.3">
      <c r="A23" s="7"/>
      <c r="B23" s="8"/>
      <c r="C23" s="8"/>
      <c r="D23" s="8"/>
      <c r="E23" s="8"/>
      <c r="F23" s="8"/>
      <c r="G23" s="8"/>
      <c r="H23" s="8"/>
      <c r="I23" s="8"/>
      <c r="J23" s="8"/>
      <c r="K23" s="8"/>
      <c r="L23" s="8"/>
      <c r="M23" s="8"/>
      <c r="N23" s="8"/>
      <c r="O23" s="8"/>
      <c r="P23" s="8"/>
      <c r="Q23" s="8"/>
      <c r="R23" s="8"/>
      <c r="S23" s="8"/>
      <c r="T23" s="8"/>
      <c r="U23" s="8"/>
      <c r="V23" s="8"/>
      <c r="W23" s="8"/>
      <c r="X23" s="8"/>
      <c r="Y23" s="8"/>
    </row>
    <row r="24" spans="1:25" ht="5.0999999999999996" customHeight="1" x14ac:dyDescent="0.25">
      <c r="A24" s="7"/>
      <c r="B24" s="98"/>
      <c r="C24" s="10" t="s">
        <v>0</v>
      </c>
      <c r="D24" s="10">
        <v>417.58461259214789</v>
      </c>
      <c r="E24" s="10"/>
      <c r="F24" s="10"/>
      <c r="G24" s="10"/>
      <c r="H24" s="10"/>
      <c r="I24" s="10"/>
      <c r="J24" s="10"/>
      <c r="K24" s="11"/>
      <c r="L24" s="11"/>
      <c r="M24" s="11"/>
      <c r="N24" s="11"/>
      <c r="O24" s="11"/>
      <c r="P24" s="11"/>
      <c r="Q24" s="11"/>
      <c r="R24" s="11"/>
      <c r="S24" s="11"/>
      <c r="T24" s="11"/>
      <c r="U24" s="11"/>
      <c r="V24" s="11"/>
      <c r="W24" s="11"/>
      <c r="X24" s="12"/>
      <c r="Y24" s="9"/>
    </row>
    <row r="25" spans="1:25" ht="12.95" customHeight="1" x14ac:dyDescent="0.25">
      <c r="A25" s="7"/>
      <c r="B25" s="98"/>
      <c r="C25" s="13"/>
      <c r="D25" s="13">
        <v>417.58461259214789</v>
      </c>
      <c r="E25" s="13" t="s">
        <v>1</v>
      </c>
      <c r="F25" s="784"/>
      <c r="G25" s="785" t="s">
        <v>1161</v>
      </c>
      <c r="H25" s="52"/>
      <c r="I25" s="52"/>
      <c r="J25" s="52"/>
      <c r="K25" s="52"/>
      <c r="L25" s="52"/>
      <c r="M25" s="52"/>
      <c r="N25" s="52"/>
      <c r="O25" s="52"/>
      <c r="P25" s="52"/>
      <c r="Q25" s="52"/>
      <c r="R25" s="52"/>
      <c r="S25" s="52"/>
      <c r="T25" s="45"/>
      <c r="U25" s="74"/>
      <c r="V25" s="786"/>
      <c r="W25" s="787"/>
      <c r="X25" s="17"/>
      <c r="Y25" s="9"/>
    </row>
    <row r="26" spans="1:25" ht="12.95" customHeight="1" x14ac:dyDescent="0.25">
      <c r="A26" s="7"/>
      <c r="B26" s="98"/>
      <c r="C26" s="13"/>
      <c r="D26" s="13"/>
      <c r="E26" s="18"/>
      <c r="F26" s="788"/>
      <c r="G26" s="14"/>
      <c r="H26" s="77"/>
      <c r="I26" s="14"/>
      <c r="J26" s="14"/>
      <c r="K26" s="14"/>
      <c r="L26" s="14"/>
      <c r="M26" s="14"/>
      <c r="N26" s="14"/>
      <c r="O26" s="14"/>
      <c r="P26" s="14"/>
      <c r="Q26" s="14"/>
      <c r="R26" s="14"/>
      <c r="S26" s="14"/>
      <c r="T26" s="16"/>
      <c r="U26" s="112"/>
      <c r="V26" s="111"/>
      <c r="W26" s="789"/>
      <c r="X26" s="17"/>
      <c r="Y26" s="9"/>
    </row>
    <row r="27" spans="1:25" ht="12.95" customHeight="1" x14ac:dyDescent="0.25">
      <c r="A27" s="7"/>
      <c r="B27" s="98"/>
      <c r="C27" s="18"/>
      <c r="D27" s="13"/>
      <c r="E27" s="18"/>
      <c r="F27" s="788"/>
      <c r="G27" s="790">
        <v>44719.60229166667</v>
      </c>
      <c r="H27" s="81"/>
      <c r="I27" s="14"/>
      <c r="J27" s="14"/>
      <c r="K27" s="14"/>
      <c r="L27" s="14"/>
      <c r="M27" s="14"/>
      <c r="N27" s="14"/>
      <c r="O27" s="14"/>
      <c r="P27" s="14"/>
      <c r="Q27" s="14"/>
      <c r="R27" s="14"/>
      <c r="S27" s="14"/>
      <c r="T27" s="16"/>
      <c r="U27" s="112"/>
      <c r="V27" s="111"/>
      <c r="W27" s="789"/>
      <c r="X27" s="17"/>
      <c r="Y27" s="9"/>
    </row>
    <row r="28" spans="1:25" ht="12.95" customHeight="1" x14ac:dyDescent="0.25">
      <c r="A28" s="7"/>
      <c r="B28" s="98"/>
      <c r="C28" s="18">
        <v>0</v>
      </c>
      <c r="D28" s="13"/>
      <c r="E28" s="18"/>
      <c r="F28" s="791"/>
      <c r="G28" s="792"/>
      <c r="H28" s="84"/>
      <c r="I28" s="793"/>
      <c r="J28" s="84"/>
      <c r="K28" s="793"/>
      <c r="L28" s="793"/>
      <c r="M28" s="793"/>
      <c r="N28" s="793"/>
      <c r="O28" s="793"/>
      <c r="P28" s="793"/>
      <c r="Q28" s="793"/>
      <c r="R28" s="793"/>
      <c r="S28" s="793"/>
      <c r="T28" s="594"/>
      <c r="U28" s="794"/>
      <c r="V28" s="795"/>
      <c r="W28" s="796"/>
      <c r="X28" s="17"/>
      <c r="Y28" s="9"/>
    </row>
    <row r="29" spans="1:25" ht="12.95" customHeight="1" x14ac:dyDescent="0.25">
      <c r="A29" s="7"/>
      <c r="B29" s="98"/>
      <c r="C29" s="18"/>
      <c r="D29" s="18"/>
      <c r="E29" s="18"/>
      <c r="F29" s="18"/>
      <c r="G29" s="18"/>
      <c r="H29" s="18"/>
      <c r="I29" s="18"/>
      <c r="J29" s="23"/>
      <c r="K29" s="23"/>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18"/>
      <c r="K30" s="18"/>
      <c r="L30" s="23"/>
      <c r="M30" s="23"/>
      <c r="N30" s="23"/>
      <c r="O30" s="23"/>
      <c r="P30" s="23"/>
      <c r="Q30" s="23"/>
      <c r="R30" s="23"/>
      <c r="S30" s="23"/>
      <c r="T30" s="23"/>
      <c r="U30" s="23"/>
      <c r="V30" s="23"/>
      <c r="W30" s="23"/>
      <c r="X30" s="17"/>
      <c r="Y30" s="9"/>
    </row>
    <row r="31" spans="1:25" ht="12.95" customHeight="1" x14ac:dyDescent="0.25">
      <c r="A31" s="7"/>
      <c r="B31" s="98"/>
      <c r="C31" s="18"/>
      <c r="D31" s="18"/>
      <c r="E31" s="18"/>
      <c r="F31" s="18"/>
      <c r="G31" s="18"/>
      <c r="H31" s="18"/>
      <c r="I31" s="18"/>
      <c r="J31" s="24"/>
      <c r="K31" s="24"/>
      <c r="L31" s="25"/>
      <c r="M31" s="25"/>
      <c r="N31" s="25"/>
      <c r="O31" s="25"/>
      <c r="P31" s="25"/>
      <c r="Q31" s="25"/>
      <c r="R31" s="25"/>
      <c r="S31" s="25"/>
      <c r="T31" s="23"/>
      <c r="U31" s="23"/>
      <c r="V31" s="23"/>
      <c r="W31" s="23"/>
      <c r="X31" s="17"/>
      <c r="Y31" s="9"/>
    </row>
    <row r="32" spans="1:25" ht="12.95" customHeight="1" x14ac:dyDescent="0.25">
      <c r="A32" s="7"/>
      <c r="B32" s="98"/>
      <c r="C32" s="18"/>
      <c r="D32" s="18"/>
      <c r="E32" s="18"/>
      <c r="F32" s="18"/>
      <c r="G32" s="18"/>
      <c r="H32" s="18"/>
      <c r="I32" s="18"/>
      <c r="J32" s="24" t="s">
        <v>1162</v>
      </c>
      <c r="K32" s="24" t="s">
        <v>1163</v>
      </c>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18"/>
      <c r="G33" s="18"/>
      <c r="H33" s="18"/>
      <c r="I33" s="18"/>
      <c r="J33" s="24"/>
      <c r="K33" s="24"/>
      <c r="L33" s="25"/>
      <c r="M33" s="25"/>
      <c r="N33" s="25"/>
      <c r="O33" s="25"/>
      <c r="P33" s="25"/>
      <c r="Q33" s="25"/>
      <c r="R33" s="25"/>
      <c r="S33" s="25"/>
      <c r="T33" s="23"/>
      <c r="U33" s="23"/>
      <c r="V33" s="23"/>
      <c r="W33" s="23"/>
      <c r="X33" s="17"/>
      <c r="Y33" s="9"/>
    </row>
    <row r="34" spans="1:25" ht="5.0999999999999996" customHeight="1" x14ac:dyDescent="0.25">
      <c r="A34" s="7"/>
      <c r="B34" s="98"/>
      <c r="C34" s="18"/>
      <c r="D34" s="18"/>
      <c r="E34" s="18"/>
      <c r="F34" s="27"/>
      <c r="G34" s="27"/>
      <c r="H34" s="27"/>
      <c r="I34" s="27"/>
      <c r="J34" s="29"/>
      <c r="K34" s="29"/>
      <c r="L34" s="30"/>
      <c r="M34" s="30"/>
      <c r="N34" s="30"/>
      <c r="O34" s="30"/>
      <c r="P34" s="30"/>
      <c r="Q34" s="30"/>
      <c r="R34" s="30"/>
      <c r="S34" s="30"/>
      <c r="T34" s="31"/>
      <c r="U34" s="31"/>
      <c r="V34" s="31"/>
      <c r="W34" s="31"/>
      <c r="X34" s="17"/>
      <c r="Y34" s="9"/>
    </row>
    <row r="35" spans="1:25" ht="12.95" customHeight="1" x14ac:dyDescent="0.25">
      <c r="A35" s="7"/>
      <c r="B35" s="98"/>
      <c r="C35" s="18"/>
      <c r="D35" s="18"/>
      <c r="E35" s="18"/>
      <c r="F35" s="27"/>
      <c r="G35" s="38" t="s">
        <v>1164</v>
      </c>
      <c r="H35" s="38"/>
      <c r="I35" s="798" t="s">
        <v>1165</v>
      </c>
      <c r="J35" s="137">
        <v>453.5</v>
      </c>
      <c r="K35" s="137">
        <v>80</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1166</v>
      </c>
      <c r="H36" s="38"/>
      <c r="I36" s="798"/>
      <c r="J36" s="99">
        <v>0.8</v>
      </c>
      <c r="K36" s="99">
        <v>0.8</v>
      </c>
      <c r="L36" s="39"/>
      <c r="M36" s="39"/>
      <c r="N36" s="39"/>
      <c r="O36" s="39"/>
      <c r="P36" s="39"/>
      <c r="Q36" s="39"/>
      <c r="R36" s="39"/>
      <c r="S36" s="39"/>
      <c r="T36" s="39"/>
      <c r="U36" s="39"/>
      <c r="V36" s="39"/>
      <c r="W36" s="31"/>
      <c r="X36" s="17"/>
      <c r="Y36" s="9"/>
    </row>
    <row r="37" spans="1:25" ht="12.95" customHeight="1" x14ac:dyDescent="0.25">
      <c r="A37" s="7"/>
      <c r="B37" s="98"/>
      <c r="C37" s="18"/>
      <c r="D37" s="18"/>
      <c r="E37" s="18"/>
      <c r="F37" s="27"/>
      <c r="G37" s="38" t="s">
        <v>1167</v>
      </c>
      <c r="H37" s="38"/>
      <c r="I37" s="798" t="s">
        <v>1168</v>
      </c>
      <c r="J37" s="137">
        <v>20</v>
      </c>
      <c r="K37" s="137">
        <v>10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t="s">
        <v>1169</v>
      </c>
      <c r="H38" s="38"/>
      <c r="I38" s="38"/>
      <c r="J38" s="799">
        <v>43466</v>
      </c>
      <c r="K38" s="800">
        <f>MIN(364,INT((J38 - DATE(YEAR(J38),1,1))))</f>
        <v>0</v>
      </c>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c r="J39" s="38"/>
      <c r="K39" s="38"/>
      <c r="L39" s="39"/>
      <c r="M39" s="39"/>
      <c r="N39" s="39"/>
      <c r="O39" s="39"/>
      <c r="P39" s="39"/>
      <c r="Q39" s="39"/>
      <c r="R39" s="39"/>
      <c r="S39" s="39"/>
      <c r="T39" s="39"/>
      <c r="U39" s="39"/>
      <c r="V39" s="39"/>
      <c r="W39" s="31"/>
      <c r="X39" s="17"/>
      <c r="Y39" s="9"/>
    </row>
    <row r="40" spans="1:25" ht="12.95" customHeight="1" x14ac:dyDescent="0.25">
      <c r="A40" s="7"/>
      <c r="B40" s="98"/>
      <c r="C40" s="18"/>
      <c r="D40" s="18"/>
      <c r="E40" s="18"/>
      <c r="F40" s="34"/>
      <c r="G40" s="38"/>
      <c r="H40" s="38"/>
      <c r="I40" s="38" t="s">
        <v>1170</v>
      </c>
      <c r="J40" s="38">
        <f>PMT(5%,i_saltbush_life,-i_saltbush_estab_cost/i_saltbush_success)</f>
        <v>45.487516613723137</v>
      </c>
      <c r="K40" s="38">
        <f>PMT(5%,i_understory_life,-i_understory_estab_cost/i_understory_success)</f>
        <v>12.950457496545667</v>
      </c>
      <c r="L40" s="39"/>
      <c r="M40" s="39"/>
      <c r="N40" s="39"/>
      <c r="O40" s="39"/>
      <c r="P40" s="39"/>
      <c r="Q40" s="39"/>
      <c r="R40" s="39"/>
      <c r="S40" s="39"/>
      <c r="T40" s="39"/>
      <c r="U40" s="39"/>
      <c r="V40" s="39"/>
      <c r="W40" s="31"/>
      <c r="X40" s="17"/>
      <c r="Y40" s="9"/>
    </row>
    <row r="41" spans="1:25" ht="5.0999999999999996" customHeight="1" x14ac:dyDescent="0.25">
      <c r="A41" s="7"/>
      <c r="B41" s="98"/>
      <c r="C41" s="18"/>
      <c r="D41" s="18"/>
      <c r="E41" s="18"/>
      <c r="F41" s="37"/>
      <c r="G41" s="38"/>
      <c r="H41" s="38"/>
      <c r="I41" s="38"/>
      <c r="J41" s="39"/>
      <c r="K41" s="39"/>
      <c r="L41" s="39"/>
      <c r="M41" s="39"/>
      <c r="N41" s="39"/>
      <c r="O41" s="39"/>
      <c r="P41" s="39"/>
      <c r="Q41" s="39"/>
      <c r="R41" s="39"/>
      <c r="S41" s="39"/>
      <c r="T41" s="39"/>
      <c r="U41" s="39"/>
      <c r="V41" s="39"/>
      <c r="W41" s="31"/>
      <c r="X41" s="17"/>
      <c r="Y41" s="9"/>
    </row>
    <row r="42" spans="1:25" ht="24" customHeight="1" x14ac:dyDescent="0.25">
      <c r="A42" s="7"/>
      <c r="B42" s="98"/>
      <c r="C42" s="40"/>
      <c r="D42" s="40"/>
      <c r="E42" s="40"/>
      <c r="F42" s="40"/>
      <c r="G42" s="41" t="str">
        <f>G25</f>
        <v>COST OF ESTABLISHING SALTBUSH</v>
      </c>
      <c r="H42" s="40"/>
      <c r="I42" s="40"/>
      <c r="J42" s="40"/>
      <c r="K42" s="40"/>
      <c r="L42" s="40"/>
      <c r="M42" s="40"/>
      <c r="N42" s="40"/>
      <c r="O42" s="40"/>
      <c r="P42" s="40"/>
      <c r="Q42" s="40"/>
      <c r="R42" s="40"/>
      <c r="S42" s="40"/>
      <c r="T42" s="40"/>
      <c r="U42" s="96"/>
      <c r="V42" s="96"/>
      <c r="W42" s="96"/>
      <c r="X42" s="42" t="s">
        <v>24</v>
      </c>
      <c r="Y42" s="9"/>
    </row>
    <row r="43" spans="1:25"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9"/>
    </row>
    <row r="44" spans="1:25" ht="12" customHeight="1" x14ac:dyDescent="0.25">
      <c r="A44" s="7"/>
      <c r="B44" s="8"/>
      <c r="C44" s="8"/>
      <c r="D44" s="8"/>
      <c r="E44" s="8"/>
      <c r="F44" s="8"/>
      <c r="G44" s="8"/>
      <c r="H44" s="8"/>
      <c r="I44" s="8"/>
      <c r="J44" s="8"/>
      <c r="K44" s="8"/>
      <c r="L44" s="8"/>
      <c r="M44" s="8"/>
      <c r="N44" s="8"/>
      <c r="O44" s="8"/>
      <c r="P44" s="8"/>
      <c r="Q44" s="8"/>
      <c r="R44" s="8"/>
      <c r="S44" s="8"/>
      <c r="T44" s="8"/>
      <c r="U44" s="8"/>
      <c r="V44" s="8"/>
      <c r="W44" s="8"/>
      <c r="X44" s="8"/>
    </row>
    <row r="45" spans="1:25" ht="5.0999999999999996" customHeight="1" thickBot="1" x14ac:dyDescent="0.3">
      <c r="A45" s="7"/>
      <c r="B45" s="8"/>
      <c r="C45" s="8"/>
      <c r="D45" s="8"/>
      <c r="E45" s="801"/>
      <c r="F45" s="8"/>
      <c r="G45" s="8"/>
      <c r="H45" s="8"/>
      <c r="I45" s="8"/>
      <c r="J45" s="8"/>
      <c r="K45" s="8"/>
      <c r="L45" s="8"/>
      <c r="M45" s="8"/>
      <c r="N45" s="8"/>
      <c r="O45" s="8"/>
      <c r="P45" s="8"/>
      <c r="Q45" s="8"/>
      <c r="R45" s="8"/>
      <c r="S45" s="8"/>
      <c r="T45" s="8"/>
      <c r="U45" s="8"/>
      <c r="V45" s="8"/>
      <c r="W45" s="8"/>
      <c r="X45" s="8"/>
    </row>
    <row r="46" spans="1:25" ht="5.0999999999999996" customHeight="1" x14ac:dyDescent="0.25">
      <c r="A46" s="7"/>
      <c r="B46" s="8"/>
      <c r="C46" s="10" t="s">
        <v>0</v>
      </c>
      <c r="D46" s="10">
        <v>4408.9250000000002</v>
      </c>
      <c r="E46" s="10"/>
      <c r="F46" s="10"/>
      <c r="G46" s="10"/>
      <c r="H46" s="10"/>
      <c r="I46" s="10"/>
      <c r="J46" s="11"/>
      <c r="K46" s="11"/>
      <c r="L46" s="11"/>
      <c r="M46" s="11"/>
      <c r="N46" s="11"/>
      <c r="O46" s="11"/>
      <c r="P46" s="11"/>
      <c r="Q46" s="11"/>
      <c r="R46" s="11"/>
      <c r="S46" s="11"/>
      <c r="T46" s="11"/>
      <c r="U46" s="11"/>
      <c r="V46" s="11"/>
      <c r="W46" s="12"/>
      <c r="X46" s="9"/>
    </row>
    <row r="47" spans="1:25" ht="12.95" customHeight="1" x14ac:dyDescent="0.25">
      <c r="A47" s="7"/>
      <c r="B47" s="8"/>
      <c r="C47" s="13"/>
      <c r="D47" s="13">
        <v>4408.9250000000002</v>
      </c>
      <c r="E47" s="13" t="s">
        <v>1</v>
      </c>
      <c r="F47" s="14"/>
      <c r="G47" s="15" t="s">
        <v>1171</v>
      </c>
      <c r="H47" s="14"/>
      <c r="I47" s="14"/>
      <c r="J47" s="14"/>
      <c r="K47" s="14"/>
      <c r="L47" s="111"/>
      <c r="M47" s="14"/>
      <c r="N47" s="14"/>
      <c r="O47" s="14"/>
      <c r="P47" s="14"/>
      <c r="Q47" s="14"/>
      <c r="R47" s="14"/>
      <c r="S47" s="14"/>
      <c r="T47" s="16"/>
      <c r="U47" s="77"/>
      <c r="V47" s="111"/>
      <c r="W47" s="17"/>
      <c r="X47" s="9"/>
    </row>
    <row r="48" spans="1:25" ht="12.95" customHeight="1" x14ac:dyDescent="0.25">
      <c r="A48" s="7"/>
      <c r="B48" s="8"/>
      <c r="C48" s="13"/>
      <c r="D48" s="13"/>
      <c r="E48" s="18"/>
      <c r="F48" s="14"/>
      <c r="G48" s="14"/>
      <c r="H48" s="77"/>
      <c r="I48" s="14"/>
      <c r="J48" s="14"/>
      <c r="K48" s="14"/>
      <c r="L48" s="111"/>
      <c r="M48" s="14"/>
      <c r="N48" s="14"/>
      <c r="O48" s="14"/>
      <c r="P48" s="14"/>
      <c r="Q48" s="14"/>
      <c r="R48" s="14"/>
      <c r="S48" s="14"/>
      <c r="T48" s="16"/>
      <c r="U48" s="112"/>
      <c r="V48" s="111"/>
      <c r="W48" s="17"/>
      <c r="X48" s="9"/>
    </row>
    <row r="49" spans="1:24" ht="12.95" customHeight="1" x14ac:dyDescent="0.25">
      <c r="A49" s="7"/>
      <c r="B49" s="8"/>
      <c r="C49" s="18"/>
      <c r="D49" s="13"/>
      <c r="E49" s="18"/>
      <c r="F49" s="14"/>
      <c r="G49" s="790">
        <v>38530.672997685186</v>
      </c>
      <c r="H49" s="77"/>
      <c r="I49" s="14"/>
      <c r="J49" s="14" t="s">
        <v>1172</v>
      </c>
      <c r="K49" s="14"/>
      <c r="L49" s="111"/>
      <c r="M49" s="14"/>
      <c r="N49" s="14"/>
      <c r="O49" s="14"/>
      <c r="P49" s="14"/>
      <c r="Q49" s="14"/>
      <c r="R49" s="14"/>
      <c r="S49" s="14"/>
      <c r="T49" s="16"/>
      <c r="U49" s="112"/>
      <c r="V49" s="111"/>
      <c r="W49" s="17"/>
      <c r="X49" s="9"/>
    </row>
    <row r="50" spans="1:24" ht="12.95" customHeight="1" x14ac:dyDescent="0.25">
      <c r="A50" s="7"/>
      <c r="B50" s="8"/>
      <c r="C50" s="18">
        <v>0</v>
      </c>
      <c r="D50" s="13"/>
      <c r="E50" s="18"/>
      <c r="F50" s="14"/>
      <c r="G50" s="22"/>
      <c r="H50" s="77"/>
      <c r="I50" s="77"/>
      <c r="J50" s="14"/>
      <c r="K50" s="14"/>
      <c r="L50" s="111"/>
      <c r="M50" s="14"/>
      <c r="N50" s="14"/>
      <c r="O50" s="14"/>
      <c r="P50" s="14"/>
      <c r="Q50" s="14"/>
      <c r="R50" s="14"/>
      <c r="S50" s="14"/>
      <c r="T50" s="16"/>
      <c r="U50" s="112"/>
      <c r="V50" s="111"/>
      <c r="W50" s="17"/>
      <c r="X50" s="9"/>
    </row>
    <row r="51" spans="1:24" ht="12.95" customHeight="1" x14ac:dyDescent="0.25">
      <c r="A51" s="7"/>
      <c r="B51" s="8"/>
      <c r="C51" s="18"/>
      <c r="D51" s="18"/>
      <c r="E51" s="18"/>
      <c r="F51" s="18"/>
      <c r="G51" s="18"/>
      <c r="H51" s="18"/>
      <c r="I51" s="23"/>
      <c r="J51" s="23" t="s">
        <v>1173</v>
      </c>
      <c r="K51" s="23"/>
      <c r="L51" s="23"/>
      <c r="M51" s="23"/>
      <c r="N51" s="23"/>
      <c r="O51" s="23"/>
      <c r="P51" s="23"/>
      <c r="Q51" s="23"/>
      <c r="R51" s="23"/>
      <c r="S51" s="23"/>
      <c r="T51" s="23"/>
      <c r="U51" s="23"/>
      <c r="V51" s="23"/>
      <c r="W51" s="17"/>
      <c r="X51" s="9"/>
    </row>
    <row r="52" spans="1:24" ht="12.95" customHeight="1" x14ac:dyDescent="0.25">
      <c r="A52" s="7"/>
      <c r="B52" s="8"/>
      <c r="C52" s="18"/>
      <c r="D52" s="18"/>
      <c r="E52" s="18"/>
      <c r="F52" s="18"/>
      <c r="G52" s="18"/>
      <c r="H52" s="18"/>
      <c r="I52" s="23"/>
      <c r="J52" s="23"/>
      <c r="K52" s="140" t="s">
        <v>1174</v>
      </c>
      <c r="L52" s="18"/>
      <c r="M52" s="18"/>
      <c r="N52" s="18"/>
      <c r="O52" s="18"/>
      <c r="P52" s="18"/>
      <c r="Q52" s="18"/>
      <c r="R52" s="18"/>
      <c r="S52" s="18"/>
      <c r="T52" s="18"/>
      <c r="U52" s="140"/>
      <c r="V52" s="23"/>
      <c r="W52" s="17"/>
      <c r="X52" s="9"/>
    </row>
    <row r="53" spans="1:24" ht="12.95" customHeight="1" x14ac:dyDescent="0.25">
      <c r="A53" s="7"/>
      <c r="B53" s="8"/>
      <c r="C53" s="18"/>
      <c r="D53" s="18"/>
      <c r="E53" s="18"/>
      <c r="F53" s="18"/>
      <c r="G53" s="18"/>
      <c r="H53" s="18"/>
      <c r="I53" s="593" t="s">
        <v>1175</v>
      </c>
      <c r="J53" s="593" t="s">
        <v>1176</v>
      </c>
      <c r="K53" s="102" t="s">
        <v>1177</v>
      </c>
      <c r="L53" s="24"/>
      <c r="M53" s="18" t="s">
        <v>1178</v>
      </c>
      <c r="N53" s="18"/>
      <c r="O53" s="24"/>
      <c r="P53" s="23" t="s">
        <v>1179</v>
      </c>
      <c r="Q53" s="24"/>
      <c r="R53" s="18" t="s">
        <v>1180</v>
      </c>
      <c r="S53" s="24"/>
      <c r="T53" s="24"/>
      <c r="U53" s="23"/>
      <c r="V53" s="23"/>
      <c r="W53" s="17"/>
      <c r="X53" s="9"/>
    </row>
    <row r="54" spans="1:24" ht="12.95" customHeight="1" x14ac:dyDescent="0.25">
      <c r="A54" s="7"/>
      <c r="B54" s="8"/>
      <c r="C54" s="18"/>
      <c r="D54" s="18"/>
      <c r="E54" s="18"/>
      <c r="F54" s="18"/>
      <c r="G54" s="18"/>
      <c r="H54" s="18"/>
      <c r="I54" s="24" t="s">
        <v>1181</v>
      </c>
      <c r="J54" s="24" t="s">
        <v>1182</v>
      </c>
      <c r="K54" s="24" t="s">
        <v>1183</v>
      </c>
      <c r="L54" s="24"/>
      <c r="M54" s="18" t="s">
        <v>1184</v>
      </c>
      <c r="N54" s="18" t="s">
        <v>1185</v>
      </c>
      <c r="O54" s="24"/>
      <c r="P54" s="23" t="s">
        <v>1186</v>
      </c>
      <c r="Q54" s="24"/>
      <c r="R54" s="18" t="s">
        <v>1187</v>
      </c>
      <c r="S54" s="24"/>
      <c r="T54" s="24"/>
      <c r="U54" s="23"/>
      <c r="V54" s="23"/>
      <c r="W54" s="17"/>
      <c r="X54" s="9"/>
    </row>
    <row r="55" spans="1:24" ht="5.0999999999999996" customHeight="1" x14ac:dyDescent="0.25">
      <c r="A55" s="7"/>
      <c r="B55" s="8"/>
      <c r="C55" s="18"/>
      <c r="D55" s="18"/>
      <c r="E55" s="18"/>
      <c r="F55" s="18"/>
      <c r="G55" s="18"/>
      <c r="H55" s="18"/>
      <c r="I55" s="24"/>
      <c r="J55" s="24"/>
      <c r="K55" s="24"/>
      <c r="L55" s="24"/>
      <c r="M55" s="18"/>
      <c r="N55" s="18"/>
      <c r="O55" s="24"/>
      <c r="P55" s="23"/>
      <c r="Q55" s="24"/>
      <c r="R55" s="18"/>
      <c r="S55" s="24"/>
      <c r="T55" s="24"/>
      <c r="U55" s="23"/>
      <c r="V55" s="23"/>
      <c r="W55" s="17"/>
      <c r="X55" s="9"/>
    </row>
    <row r="56" spans="1:24" ht="5.0999999999999996" customHeight="1" x14ac:dyDescent="0.25">
      <c r="A56" s="7"/>
      <c r="B56" s="8"/>
      <c r="C56" s="18"/>
      <c r="D56" s="18"/>
      <c r="E56" s="18"/>
      <c r="F56" s="27"/>
      <c r="G56" s="27"/>
      <c r="H56" s="27"/>
      <c r="I56" s="29"/>
      <c r="J56" s="29"/>
      <c r="K56" s="30"/>
      <c r="L56" s="29"/>
      <c r="M56" s="27"/>
      <c r="N56" s="27"/>
      <c r="O56" s="29"/>
      <c r="P56" s="31"/>
      <c r="Q56" s="29"/>
      <c r="R56" s="27"/>
      <c r="S56" s="29"/>
      <c r="T56" s="29"/>
      <c r="U56" s="31"/>
      <c r="V56" s="31"/>
      <c r="W56" s="17"/>
      <c r="X56" s="9"/>
    </row>
    <row r="57" spans="1:24" ht="12.95" customHeight="1" x14ac:dyDescent="0.25">
      <c r="A57" s="7"/>
      <c r="B57" s="8"/>
      <c r="C57" s="18"/>
      <c r="D57" s="18"/>
      <c r="E57" s="18"/>
      <c r="F57" s="27"/>
      <c r="G57" s="802" t="s">
        <v>1188</v>
      </c>
      <c r="H57" s="803" t="s">
        <v>391</v>
      </c>
      <c r="I57" s="137">
        <v>50</v>
      </c>
      <c r="J57" s="804">
        <v>4.5</v>
      </c>
      <c r="K57" s="101">
        <v>0.01</v>
      </c>
      <c r="L57" s="532"/>
      <c r="M57" s="99">
        <v>0.23699999999999999</v>
      </c>
      <c r="N57" s="99">
        <v>0.64</v>
      </c>
      <c r="O57" s="532"/>
      <c r="P57" s="99">
        <v>0.6</v>
      </c>
      <c r="Q57" s="805"/>
      <c r="R57" s="99">
        <v>1</v>
      </c>
      <c r="S57" s="532"/>
      <c r="T57" s="532"/>
      <c r="U57" s="31"/>
      <c r="V57" s="31"/>
      <c r="W57" s="806"/>
      <c r="X57" s="9"/>
    </row>
    <row r="58" spans="1:24" ht="12.95" customHeight="1" x14ac:dyDescent="0.25">
      <c r="A58" s="7"/>
      <c r="B58" s="8"/>
      <c r="C58" s="18"/>
      <c r="D58" s="18"/>
      <c r="E58" s="18"/>
      <c r="F58" s="27"/>
      <c r="G58" s="802"/>
      <c r="H58" s="803" t="s">
        <v>140</v>
      </c>
      <c r="I58" s="137">
        <v>50</v>
      </c>
      <c r="J58" s="804">
        <v>4.5</v>
      </c>
      <c r="K58" s="101">
        <v>0.01</v>
      </c>
      <c r="L58" s="532"/>
      <c r="M58" s="99">
        <v>0.23699999999999999</v>
      </c>
      <c r="N58" s="802"/>
      <c r="O58" s="532"/>
      <c r="P58" s="99">
        <v>0.42</v>
      </c>
      <c r="Q58" s="805"/>
      <c r="R58" s="99">
        <v>1</v>
      </c>
      <c r="S58" s="532"/>
      <c r="T58" s="532"/>
      <c r="U58" s="31"/>
      <c r="V58" s="31"/>
      <c r="W58" s="806"/>
      <c r="X58" s="9"/>
    </row>
    <row r="59" spans="1:24" ht="12.95" customHeight="1" x14ac:dyDescent="0.25">
      <c r="A59" s="7"/>
      <c r="B59" s="8"/>
      <c r="C59" s="18"/>
      <c r="D59" s="18"/>
      <c r="E59" s="18"/>
      <c r="F59" s="27"/>
      <c r="G59" s="802"/>
      <c r="H59" s="803" t="s">
        <v>141</v>
      </c>
      <c r="I59" s="137">
        <v>100</v>
      </c>
      <c r="J59" s="804">
        <v>2.2000000000000002</v>
      </c>
      <c r="K59" s="101">
        <v>0.01</v>
      </c>
      <c r="L59" s="532"/>
      <c r="M59" s="99">
        <v>0.23699999999999999</v>
      </c>
      <c r="N59" s="802"/>
      <c r="O59" s="532"/>
      <c r="P59" s="99">
        <v>0.32</v>
      </c>
      <c r="Q59" s="805"/>
      <c r="R59" s="99">
        <v>1</v>
      </c>
      <c r="S59" s="532"/>
      <c r="T59" s="532"/>
      <c r="U59" s="31"/>
      <c r="V59" s="31"/>
      <c r="W59" s="806"/>
      <c r="X59" s="9"/>
    </row>
    <row r="60" spans="1:24" ht="12.95" customHeight="1" x14ac:dyDescent="0.25">
      <c r="A60" s="7"/>
      <c r="B60" s="8"/>
      <c r="C60" s="18"/>
      <c r="D60" s="18"/>
      <c r="E60" s="18"/>
      <c r="F60" s="27"/>
      <c r="G60" s="802"/>
      <c r="H60" s="803" t="s">
        <v>142</v>
      </c>
      <c r="I60" s="137">
        <v>100</v>
      </c>
      <c r="J60" s="804">
        <v>2.2000000000000002</v>
      </c>
      <c r="K60" s="101">
        <v>0.01</v>
      </c>
      <c r="L60" s="532"/>
      <c r="M60" s="99">
        <v>0.23699999999999999</v>
      </c>
      <c r="N60" s="802"/>
      <c r="O60" s="532"/>
      <c r="P60" s="99">
        <v>0.14000000000000001</v>
      </c>
      <c r="Q60" s="805"/>
      <c r="R60" s="99">
        <v>1</v>
      </c>
      <c r="S60" s="532"/>
      <c r="T60" s="532"/>
      <c r="U60" s="31"/>
      <c r="V60" s="31"/>
      <c r="W60" s="806"/>
      <c r="X60" s="9"/>
    </row>
    <row r="61" spans="1:24" ht="12.95" customHeight="1" x14ac:dyDescent="0.25">
      <c r="A61" s="7"/>
      <c r="B61" s="8"/>
      <c r="C61" s="18"/>
      <c r="D61" s="18"/>
      <c r="E61" s="18"/>
      <c r="F61" s="37"/>
      <c r="G61" s="802"/>
      <c r="H61" s="803" t="s">
        <v>143</v>
      </c>
      <c r="I61" s="137">
        <v>150</v>
      </c>
      <c r="J61" s="804">
        <v>1.8</v>
      </c>
      <c r="K61" s="101">
        <v>0.01</v>
      </c>
      <c r="L61" s="532"/>
      <c r="M61" s="99">
        <v>0.23699999999999999</v>
      </c>
      <c r="N61" s="802"/>
      <c r="O61" s="532"/>
      <c r="P61" s="99">
        <v>0.12</v>
      </c>
      <c r="Q61" s="805"/>
      <c r="R61" s="99">
        <v>1</v>
      </c>
      <c r="S61" s="532"/>
      <c r="T61" s="532"/>
      <c r="U61" s="31"/>
      <c r="V61" s="31"/>
      <c r="W61" s="806"/>
      <c r="X61" s="9"/>
    </row>
    <row r="62" spans="1:24" ht="12.95" customHeight="1" x14ac:dyDescent="0.25">
      <c r="A62" s="7"/>
      <c r="B62" s="8"/>
      <c r="C62" s="18"/>
      <c r="D62" s="18"/>
      <c r="E62" s="18"/>
      <c r="F62" s="34"/>
      <c r="G62" s="802"/>
      <c r="H62" s="803" t="s">
        <v>144</v>
      </c>
      <c r="I62" s="137">
        <v>300</v>
      </c>
      <c r="J62" s="804">
        <v>0.75</v>
      </c>
      <c r="K62" s="101">
        <v>0.01</v>
      </c>
      <c r="L62" s="532"/>
      <c r="M62" s="99">
        <v>0.23699999999999999</v>
      </c>
      <c r="N62" s="802"/>
      <c r="O62" s="532"/>
      <c r="P62" s="99">
        <v>0.23</v>
      </c>
      <c r="Q62" s="805"/>
      <c r="R62" s="99">
        <v>1</v>
      </c>
      <c r="S62" s="532"/>
      <c r="T62" s="532"/>
      <c r="U62" s="31"/>
      <c r="V62" s="31"/>
      <c r="W62" s="806"/>
      <c r="X62" s="9"/>
    </row>
    <row r="63" spans="1:24" ht="12.95" customHeight="1" x14ac:dyDescent="0.25">
      <c r="A63" s="7"/>
      <c r="B63" s="8"/>
      <c r="C63" s="18"/>
      <c r="D63" s="18"/>
      <c r="E63" s="18"/>
      <c r="F63" s="34"/>
      <c r="G63" s="802"/>
      <c r="H63" s="803" t="s">
        <v>145</v>
      </c>
      <c r="I63" s="137">
        <v>300</v>
      </c>
      <c r="J63" s="804">
        <v>0.75</v>
      </c>
      <c r="K63" s="101">
        <v>0.01</v>
      </c>
      <c r="L63" s="532"/>
      <c r="M63" s="99">
        <v>0.23699999999999999</v>
      </c>
      <c r="N63" s="802"/>
      <c r="O63" s="532"/>
      <c r="P63" s="99">
        <v>0.32</v>
      </c>
      <c r="Q63" s="805"/>
      <c r="R63" s="99">
        <v>1</v>
      </c>
      <c r="S63" s="532"/>
      <c r="T63" s="532"/>
      <c r="U63" s="31"/>
      <c r="V63" s="31"/>
      <c r="W63" s="806"/>
      <c r="X63" s="9"/>
    </row>
    <row r="64" spans="1:24" ht="12.95" customHeight="1" x14ac:dyDescent="0.25">
      <c r="A64" s="7"/>
      <c r="B64" s="8"/>
      <c r="C64" s="18"/>
      <c r="D64" s="18"/>
      <c r="E64" s="18"/>
      <c r="F64" s="34"/>
      <c r="G64" s="802"/>
      <c r="H64" s="803" t="s">
        <v>146</v>
      </c>
      <c r="I64" s="137">
        <v>325</v>
      </c>
      <c r="J64" s="804">
        <v>1</v>
      </c>
      <c r="K64" s="101">
        <v>0.01</v>
      </c>
      <c r="L64" s="532"/>
      <c r="M64" s="99">
        <v>0.23699999999999999</v>
      </c>
      <c r="N64" s="802"/>
      <c r="O64" s="532"/>
      <c r="P64" s="99">
        <v>0.42</v>
      </c>
      <c r="Q64" s="805"/>
      <c r="R64" s="99">
        <v>1</v>
      </c>
      <c r="S64" s="532"/>
      <c r="T64" s="532"/>
      <c r="U64" s="31"/>
      <c r="V64" s="31"/>
      <c r="W64" s="806"/>
      <c r="X64" s="9"/>
    </row>
    <row r="65" spans="1:24" ht="12.95" customHeight="1" x14ac:dyDescent="0.25">
      <c r="A65" s="7"/>
      <c r="B65" s="8"/>
      <c r="C65" s="18"/>
      <c r="D65" s="18"/>
      <c r="E65" s="18"/>
      <c r="F65" s="34"/>
      <c r="G65" s="802"/>
      <c r="H65" s="803" t="s">
        <v>147</v>
      </c>
      <c r="I65" s="137">
        <v>350</v>
      </c>
      <c r="J65" s="804">
        <v>1.5</v>
      </c>
      <c r="K65" s="101">
        <v>0.01</v>
      </c>
      <c r="L65" s="532"/>
      <c r="M65" s="99">
        <v>0.23699999999999999</v>
      </c>
      <c r="N65" s="802"/>
      <c r="O65" s="532"/>
      <c r="P65" s="99">
        <v>0.51</v>
      </c>
      <c r="Q65" s="805"/>
      <c r="R65" s="99">
        <v>1</v>
      </c>
      <c r="S65" s="532"/>
      <c r="T65" s="532"/>
      <c r="U65" s="31"/>
      <c r="V65" s="31"/>
      <c r="W65" s="806"/>
      <c r="X65" s="9"/>
    </row>
    <row r="66" spans="1:24" ht="12.95" customHeight="1" x14ac:dyDescent="0.25">
      <c r="A66" s="7"/>
      <c r="B66" s="8"/>
      <c r="C66" s="18"/>
      <c r="D66" s="18"/>
      <c r="E66" s="18"/>
      <c r="F66" s="34"/>
      <c r="G66" s="802"/>
      <c r="H66" s="803" t="s">
        <v>148</v>
      </c>
      <c r="I66" s="137">
        <v>50</v>
      </c>
      <c r="J66" s="804">
        <v>4.5</v>
      </c>
      <c r="K66" s="101">
        <v>0.01</v>
      </c>
      <c r="L66" s="532"/>
      <c r="M66" s="99">
        <v>0.23699999999999999</v>
      </c>
      <c r="N66" s="802"/>
      <c r="O66" s="532"/>
      <c r="P66" s="99">
        <v>0.6</v>
      </c>
      <c r="Q66" s="805"/>
      <c r="R66" s="99">
        <v>1</v>
      </c>
      <c r="S66" s="532"/>
      <c r="T66" s="532"/>
      <c r="U66" s="31"/>
      <c r="V66" s="31"/>
      <c r="W66" s="806"/>
      <c r="X66" s="9"/>
    </row>
    <row r="67" spans="1:24" ht="12.95" customHeight="1" x14ac:dyDescent="0.25">
      <c r="A67" s="7"/>
      <c r="B67" s="8"/>
      <c r="C67" s="18"/>
      <c r="D67" s="18"/>
      <c r="E67" s="18"/>
      <c r="F67" s="27"/>
      <c r="G67" s="802" t="s">
        <v>1189</v>
      </c>
      <c r="H67" s="803" t="s">
        <v>391</v>
      </c>
      <c r="I67" s="137">
        <v>50</v>
      </c>
      <c r="J67" s="804">
        <v>4.5</v>
      </c>
      <c r="K67" s="101">
        <v>0.01</v>
      </c>
      <c r="L67" s="532"/>
      <c r="M67" s="807">
        <f>M66</f>
        <v>0.23699999999999999</v>
      </c>
      <c r="N67" s="802"/>
      <c r="O67" s="532"/>
      <c r="P67" s="99">
        <v>0.42</v>
      </c>
      <c r="Q67" s="805"/>
      <c r="R67" s="99">
        <v>1</v>
      </c>
      <c r="S67" s="532"/>
      <c r="T67" s="532"/>
      <c r="U67" s="31"/>
      <c r="V67" s="31"/>
      <c r="W67" s="806"/>
      <c r="X67" s="9"/>
    </row>
    <row r="68" spans="1:24" ht="12.95" hidden="1" customHeight="1" outlineLevel="1" x14ac:dyDescent="0.25">
      <c r="A68" s="7"/>
      <c r="B68" s="8"/>
      <c r="C68" s="18"/>
      <c r="D68" s="18"/>
      <c r="E68" s="18"/>
      <c r="F68" s="27"/>
      <c r="G68" s="802"/>
      <c r="H68" s="803" t="s">
        <v>140</v>
      </c>
      <c r="I68" s="137">
        <v>100</v>
      </c>
      <c r="J68" s="804">
        <v>2.2000000000000002</v>
      </c>
      <c r="K68" s="101">
        <v>0.01</v>
      </c>
      <c r="L68" s="532"/>
      <c r="M68" s="807">
        <f t="shared" ref="M68:M131" si="0">M67</f>
        <v>0.23699999999999999</v>
      </c>
      <c r="N68" s="802"/>
      <c r="O68" s="532"/>
      <c r="P68" s="99">
        <v>0.42</v>
      </c>
      <c r="Q68" s="805"/>
      <c r="R68" s="99">
        <v>1</v>
      </c>
      <c r="S68" s="532"/>
      <c r="T68" s="532"/>
      <c r="U68" s="31"/>
      <c r="V68" s="31"/>
      <c r="W68" s="806"/>
      <c r="X68" s="9"/>
    </row>
    <row r="69" spans="1:24" ht="12.95" hidden="1" customHeight="1" outlineLevel="1" x14ac:dyDescent="0.25">
      <c r="A69" s="7"/>
      <c r="B69" s="8"/>
      <c r="C69" s="18"/>
      <c r="D69" s="18"/>
      <c r="E69" s="18"/>
      <c r="F69" s="27"/>
      <c r="G69" s="802"/>
      <c r="H69" s="803" t="s">
        <v>141</v>
      </c>
      <c r="I69" s="137">
        <v>100</v>
      </c>
      <c r="J69" s="804">
        <v>2.2000000000000002</v>
      </c>
      <c r="K69" s="101">
        <v>0.01</v>
      </c>
      <c r="L69" s="532"/>
      <c r="M69" s="807">
        <f t="shared" si="0"/>
        <v>0.23699999999999999</v>
      </c>
      <c r="N69" s="802"/>
      <c r="O69" s="532"/>
      <c r="P69" s="99">
        <v>0.32</v>
      </c>
      <c r="Q69" s="805"/>
      <c r="R69" s="99">
        <v>1</v>
      </c>
      <c r="S69" s="532"/>
      <c r="T69" s="532"/>
      <c r="U69" s="31"/>
      <c r="V69" s="31"/>
      <c r="W69" s="806"/>
      <c r="X69" s="9"/>
    </row>
    <row r="70" spans="1:24" ht="12.95" hidden="1" customHeight="1" outlineLevel="1" x14ac:dyDescent="0.25">
      <c r="A70" s="7"/>
      <c r="B70" s="8"/>
      <c r="C70" s="18"/>
      <c r="D70" s="18"/>
      <c r="E70" s="18"/>
      <c r="F70" s="27"/>
      <c r="G70" s="802"/>
      <c r="H70" s="803" t="s">
        <v>142</v>
      </c>
      <c r="I70" s="137">
        <v>150</v>
      </c>
      <c r="J70" s="804">
        <v>1.8</v>
      </c>
      <c r="K70" s="101">
        <v>0.01</v>
      </c>
      <c r="L70" s="532"/>
      <c r="M70" s="807">
        <f t="shared" si="0"/>
        <v>0.23699999999999999</v>
      </c>
      <c r="N70" s="802"/>
      <c r="O70" s="532"/>
      <c r="P70" s="99">
        <v>0.14000000000000001</v>
      </c>
      <c r="Q70" s="805"/>
      <c r="R70" s="99">
        <v>1</v>
      </c>
      <c r="S70" s="532"/>
      <c r="T70" s="532"/>
      <c r="U70" s="31"/>
      <c r="V70" s="31"/>
      <c r="W70" s="806"/>
      <c r="X70" s="9"/>
    </row>
    <row r="71" spans="1:24" ht="12.95" hidden="1" customHeight="1" outlineLevel="1" x14ac:dyDescent="0.25">
      <c r="A71" s="7"/>
      <c r="B71" s="8"/>
      <c r="C71" s="18"/>
      <c r="D71" s="18"/>
      <c r="E71" s="18"/>
      <c r="F71" s="37"/>
      <c r="G71" s="802"/>
      <c r="H71" s="803" t="s">
        <v>143</v>
      </c>
      <c r="I71" s="137">
        <v>300</v>
      </c>
      <c r="J71" s="804">
        <v>0.75</v>
      </c>
      <c r="K71" s="101">
        <v>0.01</v>
      </c>
      <c r="L71" s="532"/>
      <c r="M71" s="807">
        <f t="shared" si="0"/>
        <v>0.23699999999999999</v>
      </c>
      <c r="N71" s="802"/>
      <c r="O71" s="532"/>
      <c r="P71" s="99">
        <v>0.12</v>
      </c>
      <c r="Q71" s="805"/>
      <c r="R71" s="99">
        <v>1</v>
      </c>
      <c r="S71" s="532"/>
      <c r="T71" s="532"/>
      <c r="U71" s="31"/>
      <c r="V71" s="31"/>
      <c r="W71" s="806"/>
      <c r="X71" s="9"/>
    </row>
    <row r="72" spans="1:24" ht="12.95" hidden="1" customHeight="1" outlineLevel="1" x14ac:dyDescent="0.25">
      <c r="A72" s="7"/>
      <c r="B72" s="8"/>
      <c r="C72" s="18"/>
      <c r="D72" s="18"/>
      <c r="E72" s="18"/>
      <c r="F72" s="34"/>
      <c r="G72" s="802"/>
      <c r="H72" s="803" t="s">
        <v>144</v>
      </c>
      <c r="I72" s="137">
        <v>300</v>
      </c>
      <c r="J72" s="804">
        <v>0.75</v>
      </c>
      <c r="K72" s="101">
        <v>0.01</v>
      </c>
      <c r="L72" s="532"/>
      <c r="M72" s="807">
        <f t="shared" si="0"/>
        <v>0.23699999999999999</v>
      </c>
      <c r="N72" s="802"/>
      <c r="O72" s="532"/>
      <c r="P72" s="99">
        <v>0.23</v>
      </c>
      <c r="Q72" s="805"/>
      <c r="R72" s="99">
        <v>1</v>
      </c>
      <c r="S72" s="532"/>
      <c r="T72" s="532"/>
      <c r="U72" s="31"/>
      <c r="V72" s="31"/>
      <c r="W72" s="806"/>
      <c r="X72" s="9"/>
    </row>
    <row r="73" spans="1:24" ht="12.95" hidden="1" customHeight="1" outlineLevel="1" x14ac:dyDescent="0.25">
      <c r="A73" s="7"/>
      <c r="B73" s="8"/>
      <c r="C73" s="18"/>
      <c r="D73" s="18"/>
      <c r="E73" s="18"/>
      <c r="F73" s="34"/>
      <c r="G73" s="802"/>
      <c r="H73" s="803" t="s">
        <v>145</v>
      </c>
      <c r="I73" s="137">
        <v>325</v>
      </c>
      <c r="J73" s="804">
        <v>1</v>
      </c>
      <c r="K73" s="101">
        <v>0.01</v>
      </c>
      <c r="L73" s="532"/>
      <c r="M73" s="807">
        <f t="shared" si="0"/>
        <v>0.23699999999999999</v>
      </c>
      <c r="N73" s="802"/>
      <c r="O73" s="532"/>
      <c r="P73" s="99">
        <v>0.32</v>
      </c>
      <c r="Q73" s="805"/>
      <c r="R73" s="99">
        <v>1</v>
      </c>
      <c r="S73" s="532"/>
      <c r="T73" s="532"/>
      <c r="U73" s="31"/>
      <c r="V73" s="31"/>
      <c r="W73" s="806"/>
      <c r="X73" s="9"/>
    </row>
    <row r="74" spans="1:24" ht="12.95" hidden="1" customHeight="1" outlineLevel="1" x14ac:dyDescent="0.25">
      <c r="A74" s="7"/>
      <c r="B74" s="8"/>
      <c r="C74" s="18"/>
      <c r="D74" s="18"/>
      <c r="E74" s="18"/>
      <c r="F74" s="34"/>
      <c r="G74" s="802"/>
      <c r="H74" s="803" t="s">
        <v>146</v>
      </c>
      <c r="I74" s="137">
        <v>350</v>
      </c>
      <c r="J74" s="804">
        <v>1.5</v>
      </c>
      <c r="K74" s="101">
        <v>0.01</v>
      </c>
      <c r="L74" s="532"/>
      <c r="M74" s="807">
        <f t="shared" si="0"/>
        <v>0.23699999999999999</v>
      </c>
      <c r="N74" s="802"/>
      <c r="O74" s="532"/>
      <c r="P74" s="99">
        <v>0.42</v>
      </c>
      <c r="Q74" s="805"/>
      <c r="R74" s="99">
        <v>1</v>
      </c>
      <c r="S74" s="532"/>
      <c r="T74" s="532"/>
      <c r="U74" s="31"/>
      <c r="V74" s="31"/>
      <c r="W74" s="806"/>
      <c r="X74" s="9"/>
    </row>
    <row r="75" spans="1:24" ht="12.95" hidden="1" customHeight="1" outlineLevel="1" x14ac:dyDescent="0.25">
      <c r="A75" s="7"/>
      <c r="B75" s="8"/>
      <c r="C75" s="18"/>
      <c r="D75" s="18"/>
      <c r="E75" s="18"/>
      <c r="F75" s="34"/>
      <c r="G75" s="802"/>
      <c r="H75" s="803" t="s">
        <v>147</v>
      </c>
      <c r="I75" s="137">
        <v>50</v>
      </c>
      <c r="J75" s="804">
        <v>4.5</v>
      </c>
      <c r="K75" s="101">
        <v>0.01</v>
      </c>
      <c r="L75" s="532"/>
      <c r="M75" s="807">
        <f t="shared" si="0"/>
        <v>0.23699999999999999</v>
      </c>
      <c r="N75" s="802"/>
      <c r="O75" s="532"/>
      <c r="P75" s="99">
        <v>0.51</v>
      </c>
      <c r="Q75" s="805"/>
      <c r="R75" s="99">
        <v>1</v>
      </c>
      <c r="S75" s="532"/>
      <c r="T75" s="532"/>
      <c r="U75" s="31"/>
      <c r="V75" s="31"/>
      <c r="W75" s="806"/>
      <c r="X75" s="9"/>
    </row>
    <row r="76" spans="1:24" ht="12.95" hidden="1" customHeight="1" outlineLevel="1" x14ac:dyDescent="0.25">
      <c r="A76" s="7"/>
      <c r="B76" s="8"/>
      <c r="C76" s="18"/>
      <c r="D76" s="18"/>
      <c r="E76" s="18"/>
      <c r="F76" s="34"/>
      <c r="G76" s="802"/>
      <c r="H76" s="803" t="s">
        <v>148</v>
      </c>
      <c r="I76" s="137">
        <v>50</v>
      </c>
      <c r="J76" s="804">
        <v>4.5</v>
      </c>
      <c r="K76" s="101">
        <v>0.01</v>
      </c>
      <c r="L76" s="532"/>
      <c r="M76" s="807">
        <f t="shared" si="0"/>
        <v>0.23699999999999999</v>
      </c>
      <c r="N76" s="802"/>
      <c r="O76" s="532"/>
      <c r="P76" s="99">
        <v>0.6</v>
      </c>
      <c r="Q76" s="805"/>
      <c r="R76" s="99">
        <v>1</v>
      </c>
      <c r="S76" s="532"/>
      <c r="T76" s="532"/>
      <c r="U76" s="31"/>
      <c r="V76" s="31"/>
      <c r="W76" s="806"/>
      <c r="X76" s="9"/>
    </row>
    <row r="77" spans="1:24" ht="12.95" hidden="1" customHeight="1" outlineLevel="1" x14ac:dyDescent="0.25">
      <c r="A77" s="7"/>
      <c r="B77" s="8"/>
      <c r="C77" s="18"/>
      <c r="D77" s="18"/>
      <c r="E77" s="18"/>
      <c r="F77" s="27"/>
      <c r="G77" s="802" t="s">
        <v>1190</v>
      </c>
      <c r="H77" s="803" t="s">
        <v>391</v>
      </c>
      <c r="I77" s="137">
        <v>50</v>
      </c>
      <c r="J77" s="804">
        <v>4.5</v>
      </c>
      <c r="K77" s="101">
        <v>0.01</v>
      </c>
      <c r="L77" s="532"/>
      <c r="M77" s="807">
        <f t="shared" si="0"/>
        <v>0.23699999999999999</v>
      </c>
      <c r="N77" s="802"/>
      <c r="O77" s="532"/>
      <c r="P77" s="99">
        <v>0.42</v>
      </c>
      <c r="Q77" s="805"/>
      <c r="R77" s="99">
        <v>1</v>
      </c>
      <c r="S77" s="532"/>
      <c r="T77" s="532"/>
      <c r="U77" s="31"/>
      <c r="V77" s="31"/>
      <c r="W77" s="806"/>
      <c r="X77" s="9"/>
    </row>
    <row r="78" spans="1:24" ht="12.95" hidden="1" customHeight="1" outlineLevel="1" x14ac:dyDescent="0.25">
      <c r="A78" s="7"/>
      <c r="B78" s="8"/>
      <c r="C78" s="18"/>
      <c r="D78" s="18"/>
      <c r="E78" s="18"/>
      <c r="F78" s="27"/>
      <c r="G78" s="802"/>
      <c r="H78" s="803" t="s">
        <v>140</v>
      </c>
      <c r="I78" s="137">
        <v>100</v>
      </c>
      <c r="J78" s="804">
        <v>2.2000000000000002</v>
      </c>
      <c r="K78" s="101">
        <v>0.01</v>
      </c>
      <c r="L78" s="532"/>
      <c r="M78" s="807">
        <f t="shared" si="0"/>
        <v>0.23699999999999999</v>
      </c>
      <c r="N78" s="802"/>
      <c r="O78" s="532"/>
      <c r="P78" s="99">
        <v>0.42</v>
      </c>
      <c r="Q78" s="805"/>
      <c r="R78" s="99">
        <v>1</v>
      </c>
      <c r="S78" s="532"/>
      <c r="T78" s="532"/>
      <c r="U78" s="31"/>
      <c r="V78" s="31"/>
      <c r="W78" s="806"/>
      <c r="X78" s="9"/>
    </row>
    <row r="79" spans="1:24" ht="12.95" hidden="1" customHeight="1" outlineLevel="1" x14ac:dyDescent="0.25">
      <c r="A79" s="7"/>
      <c r="B79" s="8"/>
      <c r="C79" s="18"/>
      <c r="D79" s="18"/>
      <c r="E79" s="18"/>
      <c r="F79" s="27"/>
      <c r="G79" s="802"/>
      <c r="H79" s="803" t="s">
        <v>141</v>
      </c>
      <c r="I79" s="137">
        <v>100</v>
      </c>
      <c r="J79" s="804">
        <v>2.2000000000000002</v>
      </c>
      <c r="K79" s="101">
        <v>0.01</v>
      </c>
      <c r="L79" s="532"/>
      <c r="M79" s="807">
        <f t="shared" si="0"/>
        <v>0.23699999999999999</v>
      </c>
      <c r="N79" s="802"/>
      <c r="O79" s="532"/>
      <c r="P79" s="99">
        <v>0.32</v>
      </c>
      <c r="Q79" s="805"/>
      <c r="R79" s="99">
        <v>1</v>
      </c>
      <c r="S79" s="532"/>
      <c r="T79" s="532"/>
      <c r="U79" s="31"/>
      <c r="V79" s="31"/>
      <c r="W79" s="806"/>
      <c r="X79" s="9"/>
    </row>
    <row r="80" spans="1:24" ht="12.95" hidden="1" customHeight="1" outlineLevel="1" x14ac:dyDescent="0.25">
      <c r="A80" s="7"/>
      <c r="B80" s="8"/>
      <c r="C80" s="18"/>
      <c r="D80" s="18"/>
      <c r="E80" s="18"/>
      <c r="F80" s="27"/>
      <c r="G80" s="802"/>
      <c r="H80" s="803" t="s">
        <v>142</v>
      </c>
      <c r="I80" s="137">
        <v>150</v>
      </c>
      <c r="J80" s="804">
        <v>1.8</v>
      </c>
      <c r="K80" s="101">
        <v>0.01</v>
      </c>
      <c r="L80" s="532"/>
      <c r="M80" s="807">
        <f t="shared" si="0"/>
        <v>0.23699999999999999</v>
      </c>
      <c r="N80" s="802"/>
      <c r="O80" s="532"/>
      <c r="P80" s="99">
        <v>0.14000000000000001</v>
      </c>
      <c r="Q80" s="805"/>
      <c r="R80" s="99">
        <v>1</v>
      </c>
      <c r="S80" s="532"/>
      <c r="T80" s="532"/>
      <c r="U80" s="31"/>
      <c r="V80" s="31"/>
      <c r="W80" s="806"/>
      <c r="X80" s="9"/>
    </row>
    <row r="81" spans="1:24" ht="12.95" hidden="1" customHeight="1" outlineLevel="1" x14ac:dyDescent="0.25">
      <c r="A81" s="7"/>
      <c r="B81" s="8"/>
      <c r="C81" s="18"/>
      <c r="D81" s="18"/>
      <c r="E81" s="18"/>
      <c r="F81" s="37"/>
      <c r="G81" s="802"/>
      <c r="H81" s="803" t="s">
        <v>143</v>
      </c>
      <c r="I81" s="137">
        <v>300</v>
      </c>
      <c r="J81" s="804">
        <v>0.75</v>
      </c>
      <c r="K81" s="101">
        <v>0.01</v>
      </c>
      <c r="L81" s="532"/>
      <c r="M81" s="807">
        <f t="shared" si="0"/>
        <v>0.23699999999999999</v>
      </c>
      <c r="N81" s="802"/>
      <c r="O81" s="532"/>
      <c r="P81" s="99">
        <v>0.12</v>
      </c>
      <c r="Q81" s="805"/>
      <c r="R81" s="99">
        <v>1</v>
      </c>
      <c r="S81" s="532"/>
      <c r="T81" s="532"/>
      <c r="U81" s="31"/>
      <c r="V81" s="31"/>
      <c r="W81" s="806"/>
      <c r="X81" s="9"/>
    </row>
    <row r="82" spans="1:24" ht="12.95" hidden="1" customHeight="1" outlineLevel="1" x14ac:dyDescent="0.25">
      <c r="A82" s="7"/>
      <c r="B82" s="8"/>
      <c r="C82" s="18"/>
      <c r="D82" s="18"/>
      <c r="E82" s="18"/>
      <c r="F82" s="34"/>
      <c r="G82" s="802"/>
      <c r="H82" s="803" t="s">
        <v>144</v>
      </c>
      <c r="I82" s="137">
        <v>300</v>
      </c>
      <c r="J82" s="804">
        <v>0.75</v>
      </c>
      <c r="K82" s="101">
        <v>0.01</v>
      </c>
      <c r="L82" s="532"/>
      <c r="M82" s="807">
        <f t="shared" si="0"/>
        <v>0.23699999999999999</v>
      </c>
      <c r="N82" s="802"/>
      <c r="O82" s="532"/>
      <c r="P82" s="99">
        <v>0.23</v>
      </c>
      <c r="Q82" s="805"/>
      <c r="R82" s="99">
        <v>1</v>
      </c>
      <c r="S82" s="532"/>
      <c r="T82" s="532"/>
      <c r="U82" s="31"/>
      <c r="V82" s="31"/>
      <c r="W82" s="806"/>
      <c r="X82" s="9"/>
    </row>
    <row r="83" spans="1:24" ht="12.95" hidden="1" customHeight="1" outlineLevel="1" x14ac:dyDescent="0.25">
      <c r="A83" s="7"/>
      <c r="B83" s="8"/>
      <c r="C83" s="18"/>
      <c r="D83" s="18"/>
      <c r="E83" s="18"/>
      <c r="F83" s="34"/>
      <c r="G83" s="802"/>
      <c r="H83" s="803" t="s">
        <v>145</v>
      </c>
      <c r="I83" s="137">
        <v>325</v>
      </c>
      <c r="J83" s="804">
        <v>1</v>
      </c>
      <c r="K83" s="101">
        <v>0.01</v>
      </c>
      <c r="L83" s="532"/>
      <c r="M83" s="807">
        <f t="shared" si="0"/>
        <v>0.23699999999999999</v>
      </c>
      <c r="N83" s="802"/>
      <c r="O83" s="532"/>
      <c r="P83" s="99">
        <v>0.32</v>
      </c>
      <c r="Q83" s="805"/>
      <c r="R83" s="99">
        <v>1</v>
      </c>
      <c r="S83" s="532"/>
      <c r="T83" s="532"/>
      <c r="U83" s="31"/>
      <c r="V83" s="31"/>
      <c r="W83" s="806"/>
      <c r="X83" s="9"/>
    </row>
    <row r="84" spans="1:24" ht="12.95" hidden="1" customHeight="1" outlineLevel="1" x14ac:dyDescent="0.25">
      <c r="A84" s="7"/>
      <c r="B84" s="8"/>
      <c r="C84" s="18"/>
      <c r="D84" s="18"/>
      <c r="E84" s="18"/>
      <c r="F84" s="34"/>
      <c r="G84" s="802"/>
      <c r="H84" s="803" t="s">
        <v>146</v>
      </c>
      <c r="I84" s="137">
        <v>350</v>
      </c>
      <c r="J84" s="804">
        <v>1.5</v>
      </c>
      <c r="K84" s="101">
        <v>0.01</v>
      </c>
      <c r="L84" s="532"/>
      <c r="M84" s="807">
        <f t="shared" si="0"/>
        <v>0.23699999999999999</v>
      </c>
      <c r="N84" s="802"/>
      <c r="O84" s="532"/>
      <c r="P84" s="99">
        <v>0.42</v>
      </c>
      <c r="Q84" s="805"/>
      <c r="R84" s="99">
        <v>1</v>
      </c>
      <c r="S84" s="532"/>
      <c r="T84" s="532"/>
      <c r="U84" s="31"/>
      <c r="V84" s="31"/>
      <c r="W84" s="806"/>
      <c r="X84" s="9"/>
    </row>
    <row r="85" spans="1:24" ht="12.95" hidden="1" customHeight="1" outlineLevel="1" x14ac:dyDescent="0.25">
      <c r="A85" s="7"/>
      <c r="B85" s="8"/>
      <c r="C85" s="18"/>
      <c r="D85" s="18"/>
      <c r="E85" s="18"/>
      <c r="F85" s="34"/>
      <c r="G85" s="802"/>
      <c r="H85" s="803" t="s">
        <v>147</v>
      </c>
      <c r="I85" s="137">
        <v>50</v>
      </c>
      <c r="J85" s="804">
        <v>4.5</v>
      </c>
      <c r="K85" s="101">
        <v>0.01</v>
      </c>
      <c r="L85" s="532"/>
      <c r="M85" s="807">
        <f t="shared" si="0"/>
        <v>0.23699999999999999</v>
      </c>
      <c r="N85" s="802"/>
      <c r="O85" s="532"/>
      <c r="P85" s="99">
        <v>0.51</v>
      </c>
      <c r="Q85" s="805"/>
      <c r="R85" s="99">
        <v>1</v>
      </c>
      <c r="S85" s="532"/>
      <c r="T85" s="532"/>
      <c r="U85" s="31"/>
      <c r="V85" s="31"/>
      <c r="W85" s="806"/>
      <c r="X85" s="9"/>
    </row>
    <row r="86" spans="1:24" ht="12.95" hidden="1" customHeight="1" outlineLevel="1" x14ac:dyDescent="0.25">
      <c r="A86" s="7"/>
      <c r="B86" s="8"/>
      <c r="C86" s="18"/>
      <c r="D86" s="18"/>
      <c r="E86" s="18"/>
      <c r="F86" s="34"/>
      <c r="G86" s="802"/>
      <c r="H86" s="803" t="s">
        <v>148</v>
      </c>
      <c r="I86" s="137">
        <v>50</v>
      </c>
      <c r="J86" s="804">
        <v>4.5</v>
      </c>
      <c r="K86" s="101">
        <v>0.01</v>
      </c>
      <c r="L86" s="532"/>
      <c r="M86" s="807">
        <f t="shared" si="0"/>
        <v>0.23699999999999999</v>
      </c>
      <c r="N86" s="802"/>
      <c r="O86" s="532"/>
      <c r="P86" s="99">
        <v>0.6</v>
      </c>
      <c r="Q86" s="805"/>
      <c r="R86" s="99">
        <v>1</v>
      </c>
      <c r="S86" s="532"/>
      <c r="T86" s="532"/>
      <c r="U86" s="31"/>
      <c r="V86" s="31"/>
      <c r="W86" s="806"/>
      <c r="X86" s="9"/>
    </row>
    <row r="87" spans="1:24" ht="12.95" hidden="1" customHeight="1" outlineLevel="1" x14ac:dyDescent="0.25">
      <c r="A87" s="7"/>
      <c r="B87" s="8"/>
      <c r="C87" s="18"/>
      <c r="D87" s="18"/>
      <c r="E87" s="18"/>
      <c r="F87" s="27"/>
      <c r="G87" s="802" t="s">
        <v>1191</v>
      </c>
      <c r="H87" s="803" t="s">
        <v>391</v>
      </c>
      <c r="I87" s="137">
        <v>50</v>
      </c>
      <c r="J87" s="804">
        <v>4.5</v>
      </c>
      <c r="K87" s="101">
        <v>0.01</v>
      </c>
      <c r="L87" s="532"/>
      <c r="M87" s="807">
        <f t="shared" si="0"/>
        <v>0.23699999999999999</v>
      </c>
      <c r="N87" s="802"/>
      <c r="O87" s="532"/>
      <c r="P87" s="99">
        <v>0.42</v>
      </c>
      <c r="Q87" s="805"/>
      <c r="R87" s="99">
        <v>1</v>
      </c>
      <c r="S87" s="532"/>
      <c r="T87" s="532"/>
      <c r="U87" s="31"/>
      <c r="V87" s="31"/>
      <c r="W87" s="806"/>
      <c r="X87" s="9"/>
    </row>
    <row r="88" spans="1:24" ht="12.95" hidden="1" customHeight="1" outlineLevel="1" x14ac:dyDescent="0.25">
      <c r="A88" s="7"/>
      <c r="B88" s="8"/>
      <c r="C88" s="18"/>
      <c r="D88" s="18"/>
      <c r="E88" s="18"/>
      <c r="F88" s="27"/>
      <c r="G88" s="802"/>
      <c r="H88" s="803" t="s">
        <v>140</v>
      </c>
      <c r="I88" s="137">
        <v>100</v>
      </c>
      <c r="J88" s="804">
        <v>2.2000000000000002</v>
      </c>
      <c r="K88" s="101">
        <v>0.01</v>
      </c>
      <c r="L88" s="532"/>
      <c r="M88" s="807">
        <f t="shared" si="0"/>
        <v>0.23699999999999999</v>
      </c>
      <c r="N88" s="802"/>
      <c r="O88" s="532"/>
      <c r="P88" s="99">
        <v>0.42</v>
      </c>
      <c r="Q88" s="805"/>
      <c r="R88" s="99">
        <v>1</v>
      </c>
      <c r="S88" s="532"/>
      <c r="T88" s="532"/>
      <c r="U88" s="31"/>
      <c r="V88" s="31"/>
      <c r="W88" s="806"/>
      <c r="X88" s="9"/>
    </row>
    <row r="89" spans="1:24" ht="12.95" hidden="1" customHeight="1" outlineLevel="1" x14ac:dyDescent="0.25">
      <c r="A89" s="7"/>
      <c r="B89" s="8"/>
      <c r="C89" s="18"/>
      <c r="D89" s="18"/>
      <c r="E89" s="18"/>
      <c r="F89" s="27"/>
      <c r="G89" s="802"/>
      <c r="H89" s="803" t="s">
        <v>141</v>
      </c>
      <c r="I89" s="137">
        <v>100</v>
      </c>
      <c r="J89" s="804">
        <v>2.2000000000000002</v>
      </c>
      <c r="K89" s="101">
        <v>0.01</v>
      </c>
      <c r="L89" s="532"/>
      <c r="M89" s="807">
        <f t="shared" si="0"/>
        <v>0.23699999999999999</v>
      </c>
      <c r="N89" s="802"/>
      <c r="O89" s="532"/>
      <c r="P89" s="99">
        <v>0.32</v>
      </c>
      <c r="Q89" s="805"/>
      <c r="R89" s="99">
        <v>1</v>
      </c>
      <c r="S89" s="532"/>
      <c r="T89" s="532"/>
      <c r="U89" s="31"/>
      <c r="V89" s="31"/>
      <c r="W89" s="806"/>
      <c r="X89" s="9"/>
    </row>
    <row r="90" spans="1:24" ht="12.95" hidden="1" customHeight="1" outlineLevel="1" x14ac:dyDescent="0.25">
      <c r="A90" s="7"/>
      <c r="B90" s="8"/>
      <c r="C90" s="18"/>
      <c r="D90" s="18"/>
      <c r="E90" s="18"/>
      <c r="F90" s="27"/>
      <c r="G90" s="802"/>
      <c r="H90" s="803" t="s">
        <v>142</v>
      </c>
      <c r="I90" s="137">
        <v>150</v>
      </c>
      <c r="J90" s="804">
        <v>1.8</v>
      </c>
      <c r="K90" s="101">
        <v>0.01</v>
      </c>
      <c r="L90" s="532"/>
      <c r="M90" s="807">
        <f t="shared" si="0"/>
        <v>0.23699999999999999</v>
      </c>
      <c r="N90" s="802"/>
      <c r="O90" s="532"/>
      <c r="P90" s="99">
        <v>0.14000000000000001</v>
      </c>
      <c r="Q90" s="805"/>
      <c r="R90" s="99">
        <v>1</v>
      </c>
      <c r="S90" s="532"/>
      <c r="T90" s="532"/>
      <c r="U90" s="31"/>
      <c r="V90" s="31"/>
      <c r="W90" s="806"/>
      <c r="X90" s="9"/>
    </row>
    <row r="91" spans="1:24" ht="12.95" hidden="1" customHeight="1" outlineLevel="1" x14ac:dyDescent="0.25">
      <c r="A91" s="7"/>
      <c r="B91" s="8"/>
      <c r="C91" s="18"/>
      <c r="D91" s="18"/>
      <c r="E91" s="18"/>
      <c r="F91" s="37"/>
      <c r="G91" s="802"/>
      <c r="H91" s="803" t="s">
        <v>143</v>
      </c>
      <c r="I91" s="137">
        <v>300</v>
      </c>
      <c r="J91" s="804">
        <v>0.75</v>
      </c>
      <c r="K91" s="101">
        <v>0.01</v>
      </c>
      <c r="L91" s="532"/>
      <c r="M91" s="807">
        <f t="shared" si="0"/>
        <v>0.23699999999999999</v>
      </c>
      <c r="N91" s="802"/>
      <c r="O91" s="532"/>
      <c r="P91" s="99">
        <v>0.12</v>
      </c>
      <c r="Q91" s="805"/>
      <c r="R91" s="99">
        <v>1</v>
      </c>
      <c r="S91" s="532"/>
      <c r="T91" s="532"/>
      <c r="U91" s="31"/>
      <c r="V91" s="31"/>
      <c r="W91" s="806"/>
      <c r="X91" s="9"/>
    </row>
    <row r="92" spans="1:24" ht="12.95" hidden="1" customHeight="1" outlineLevel="1" x14ac:dyDescent="0.25">
      <c r="A92" s="7"/>
      <c r="B92" s="8"/>
      <c r="C92" s="18"/>
      <c r="D92" s="18"/>
      <c r="E92" s="18"/>
      <c r="F92" s="34"/>
      <c r="G92" s="802"/>
      <c r="H92" s="803" t="s">
        <v>144</v>
      </c>
      <c r="I92" s="137">
        <v>300</v>
      </c>
      <c r="J92" s="804">
        <v>0.75</v>
      </c>
      <c r="K92" s="101">
        <v>0.01</v>
      </c>
      <c r="L92" s="532"/>
      <c r="M92" s="807">
        <f t="shared" si="0"/>
        <v>0.23699999999999999</v>
      </c>
      <c r="N92" s="802"/>
      <c r="O92" s="532"/>
      <c r="P92" s="99">
        <v>0.23</v>
      </c>
      <c r="Q92" s="805"/>
      <c r="R92" s="99">
        <v>1</v>
      </c>
      <c r="S92" s="532"/>
      <c r="T92" s="532"/>
      <c r="U92" s="31"/>
      <c r="V92" s="31"/>
      <c r="W92" s="806"/>
      <c r="X92" s="9"/>
    </row>
    <row r="93" spans="1:24" ht="12.95" hidden="1" customHeight="1" outlineLevel="1" x14ac:dyDescent="0.25">
      <c r="A93" s="7"/>
      <c r="B93" s="8"/>
      <c r="C93" s="18"/>
      <c r="D93" s="18"/>
      <c r="E93" s="18"/>
      <c r="F93" s="34"/>
      <c r="G93" s="802"/>
      <c r="H93" s="803" t="s">
        <v>145</v>
      </c>
      <c r="I93" s="137">
        <v>325</v>
      </c>
      <c r="J93" s="804">
        <v>1</v>
      </c>
      <c r="K93" s="101">
        <v>0.01</v>
      </c>
      <c r="L93" s="532"/>
      <c r="M93" s="807">
        <f t="shared" si="0"/>
        <v>0.23699999999999999</v>
      </c>
      <c r="N93" s="802"/>
      <c r="O93" s="532"/>
      <c r="P93" s="99">
        <v>0.32</v>
      </c>
      <c r="Q93" s="805"/>
      <c r="R93" s="99">
        <v>1</v>
      </c>
      <c r="S93" s="532"/>
      <c r="T93" s="532"/>
      <c r="U93" s="31"/>
      <c r="V93" s="31"/>
      <c r="W93" s="806"/>
      <c r="X93" s="9"/>
    </row>
    <row r="94" spans="1:24" ht="12.95" hidden="1" customHeight="1" outlineLevel="1" x14ac:dyDescent="0.25">
      <c r="A94" s="7"/>
      <c r="B94" s="8"/>
      <c r="C94" s="18"/>
      <c r="D94" s="18"/>
      <c r="E94" s="18"/>
      <c r="F94" s="34"/>
      <c r="G94" s="802"/>
      <c r="H94" s="803" t="s">
        <v>146</v>
      </c>
      <c r="I94" s="137">
        <v>350</v>
      </c>
      <c r="J94" s="804">
        <v>1.5</v>
      </c>
      <c r="K94" s="101">
        <v>0.01</v>
      </c>
      <c r="L94" s="532"/>
      <c r="M94" s="807">
        <f t="shared" si="0"/>
        <v>0.23699999999999999</v>
      </c>
      <c r="N94" s="802"/>
      <c r="O94" s="532"/>
      <c r="P94" s="99">
        <v>0.42</v>
      </c>
      <c r="Q94" s="805"/>
      <c r="R94" s="99">
        <v>1</v>
      </c>
      <c r="S94" s="532"/>
      <c r="T94" s="532"/>
      <c r="U94" s="31"/>
      <c r="V94" s="31"/>
      <c r="W94" s="806"/>
      <c r="X94" s="9"/>
    </row>
    <row r="95" spans="1:24" ht="12.95" hidden="1" customHeight="1" outlineLevel="1" x14ac:dyDescent="0.25">
      <c r="A95" s="7"/>
      <c r="B95" s="8"/>
      <c r="C95" s="18"/>
      <c r="D95" s="18"/>
      <c r="E95" s="18"/>
      <c r="F95" s="34"/>
      <c r="G95" s="802"/>
      <c r="H95" s="803" t="s">
        <v>147</v>
      </c>
      <c r="I95" s="137">
        <v>50</v>
      </c>
      <c r="J95" s="804">
        <v>4.5</v>
      </c>
      <c r="K95" s="101">
        <v>0.01</v>
      </c>
      <c r="L95" s="532"/>
      <c r="M95" s="807">
        <f t="shared" si="0"/>
        <v>0.23699999999999999</v>
      </c>
      <c r="N95" s="802"/>
      <c r="O95" s="532"/>
      <c r="P95" s="99">
        <v>0.51</v>
      </c>
      <c r="Q95" s="805"/>
      <c r="R95" s="99">
        <v>1</v>
      </c>
      <c r="S95" s="532"/>
      <c r="T95" s="532"/>
      <c r="U95" s="31"/>
      <c r="V95" s="31"/>
      <c r="W95" s="806"/>
      <c r="X95" s="9"/>
    </row>
    <row r="96" spans="1:24" ht="12.95" hidden="1" customHeight="1" outlineLevel="1" x14ac:dyDescent="0.25">
      <c r="A96" s="7"/>
      <c r="B96" s="8"/>
      <c r="C96" s="18"/>
      <c r="D96" s="18"/>
      <c r="E96" s="18"/>
      <c r="F96" s="34"/>
      <c r="G96" s="802"/>
      <c r="H96" s="803" t="s">
        <v>148</v>
      </c>
      <c r="I96" s="137">
        <v>50</v>
      </c>
      <c r="J96" s="804">
        <v>4.5</v>
      </c>
      <c r="K96" s="101">
        <v>0.01</v>
      </c>
      <c r="L96" s="532"/>
      <c r="M96" s="807">
        <f t="shared" si="0"/>
        <v>0.23699999999999999</v>
      </c>
      <c r="N96" s="802"/>
      <c r="O96" s="532"/>
      <c r="P96" s="99">
        <v>0.6</v>
      </c>
      <c r="Q96" s="805"/>
      <c r="R96" s="99">
        <v>1</v>
      </c>
      <c r="S96" s="532"/>
      <c r="T96" s="532"/>
      <c r="U96" s="31"/>
      <c r="V96" s="31"/>
      <c r="W96" s="806"/>
      <c r="X96" s="9"/>
    </row>
    <row r="97" spans="1:24" ht="12.95" hidden="1" customHeight="1" outlineLevel="1" x14ac:dyDescent="0.25">
      <c r="A97" s="7"/>
      <c r="B97" s="8"/>
      <c r="C97" s="18"/>
      <c r="D97" s="18"/>
      <c r="E97" s="18"/>
      <c r="F97" s="27"/>
      <c r="G97" s="802" t="s">
        <v>1192</v>
      </c>
      <c r="H97" s="803" t="s">
        <v>391</v>
      </c>
      <c r="I97" s="137">
        <v>50</v>
      </c>
      <c r="J97" s="804">
        <v>4.5</v>
      </c>
      <c r="K97" s="101">
        <v>0.01</v>
      </c>
      <c r="L97" s="532"/>
      <c r="M97" s="807">
        <f t="shared" si="0"/>
        <v>0.23699999999999999</v>
      </c>
      <c r="N97" s="802"/>
      <c r="O97" s="532"/>
      <c r="P97" s="99">
        <v>0.42</v>
      </c>
      <c r="Q97" s="805"/>
      <c r="R97" s="99">
        <v>1</v>
      </c>
      <c r="S97" s="532"/>
      <c r="T97" s="532"/>
      <c r="U97" s="31"/>
      <c r="V97" s="31"/>
      <c r="W97" s="806"/>
      <c r="X97" s="9"/>
    </row>
    <row r="98" spans="1:24" ht="12.95" hidden="1" customHeight="1" outlineLevel="1" x14ac:dyDescent="0.25">
      <c r="A98" s="7"/>
      <c r="B98" s="8"/>
      <c r="C98" s="18"/>
      <c r="D98" s="18"/>
      <c r="E98" s="18"/>
      <c r="F98" s="27"/>
      <c r="G98" s="802"/>
      <c r="H98" s="803" t="s">
        <v>140</v>
      </c>
      <c r="I98" s="137">
        <v>100</v>
      </c>
      <c r="J98" s="804">
        <v>2.2000000000000002</v>
      </c>
      <c r="K98" s="101">
        <v>0.01</v>
      </c>
      <c r="L98" s="532"/>
      <c r="M98" s="807">
        <f t="shared" si="0"/>
        <v>0.23699999999999999</v>
      </c>
      <c r="N98" s="802"/>
      <c r="O98" s="532"/>
      <c r="P98" s="99">
        <v>0.42</v>
      </c>
      <c r="Q98" s="805"/>
      <c r="R98" s="99">
        <v>1</v>
      </c>
      <c r="S98" s="532"/>
      <c r="T98" s="532"/>
      <c r="U98" s="31"/>
      <c r="V98" s="31"/>
      <c r="W98" s="806"/>
      <c r="X98" s="9"/>
    </row>
    <row r="99" spans="1:24" ht="12.95" hidden="1" customHeight="1" outlineLevel="1" x14ac:dyDescent="0.25">
      <c r="A99" s="7"/>
      <c r="B99" s="8"/>
      <c r="C99" s="18"/>
      <c r="D99" s="18"/>
      <c r="E99" s="18"/>
      <c r="F99" s="27"/>
      <c r="G99" s="802"/>
      <c r="H99" s="803" t="s">
        <v>141</v>
      </c>
      <c r="I99" s="137">
        <v>100</v>
      </c>
      <c r="J99" s="804">
        <v>2.2000000000000002</v>
      </c>
      <c r="K99" s="101">
        <v>0.01</v>
      </c>
      <c r="L99" s="532"/>
      <c r="M99" s="807">
        <f t="shared" si="0"/>
        <v>0.23699999999999999</v>
      </c>
      <c r="N99" s="802"/>
      <c r="O99" s="532"/>
      <c r="P99" s="99">
        <v>0.32</v>
      </c>
      <c r="Q99" s="805"/>
      <c r="R99" s="99">
        <v>1</v>
      </c>
      <c r="S99" s="532"/>
      <c r="T99" s="532"/>
      <c r="U99" s="31"/>
      <c r="V99" s="31"/>
      <c r="W99" s="806"/>
      <c r="X99" s="9"/>
    </row>
    <row r="100" spans="1:24" ht="12.95" hidden="1" customHeight="1" outlineLevel="1" x14ac:dyDescent="0.25">
      <c r="A100" s="7"/>
      <c r="B100" s="8"/>
      <c r="C100" s="18"/>
      <c r="D100" s="18"/>
      <c r="E100" s="18"/>
      <c r="F100" s="27"/>
      <c r="G100" s="802"/>
      <c r="H100" s="803" t="s">
        <v>142</v>
      </c>
      <c r="I100" s="137">
        <v>150</v>
      </c>
      <c r="J100" s="804">
        <v>1.8</v>
      </c>
      <c r="K100" s="101">
        <v>0.01</v>
      </c>
      <c r="L100" s="532"/>
      <c r="M100" s="807">
        <f t="shared" si="0"/>
        <v>0.23699999999999999</v>
      </c>
      <c r="N100" s="802"/>
      <c r="O100" s="532"/>
      <c r="P100" s="99">
        <v>0.14000000000000001</v>
      </c>
      <c r="Q100" s="805"/>
      <c r="R100" s="99">
        <v>1</v>
      </c>
      <c r="S100" s="532"/>
      <c r="T100" s="532"/>
      <c r="U100" s="31"/>
      <c r="V100" s="31"/>
      <c r="W100" s="806"/>
      <c r="X100" s="9"/>
    </row>
    <row r="101" spans="1:24" ht="12.95" hidden="1" customHeight="1" outlineLevel="1" x14ac:dyDescent="0.25">
      <c r="A101" s="7"/>
      <c r="B101" s="8"/>
      <c r="C101" s="18"/>
      <c r="D101" s="18"/>
      <c r="E101" s="18"/>
      <c r="F101" s="37"/>
      <c r="G101" s="802"/>
      <c r="H101" s="803" t="s">
        <v>143</v>
      </c>
      <c r="I101" s="137">
        <v>300</v>
      </c>
      <c r="J101" s="804">
        <v>0.75</v>
      </c>
      <c r="K101" s="101">
        <v>0.01</v>
      </c>
      <c r="L101" s="532"/>
      <c r="M101" s="807">
        <f t="shared" si="0"/>
        <v>0.23699999999999999</v>
      </c>
      <c r="N101" s="802"/>
      <c r="O101" s="532"/>
      <c r="P101" s="99">
        <v>0.12</v>
      </c>
      <c r="Q101" s="805"/>
      <c r="R101" s="99">
        <v>1</v>
      </c>
      <c r="S101" s="532"/>
      <c r="T101" s="532"/>
      <c r="U101" s="31"/>
      <c r="V101" s="31"/>
      <c r="W101" s="806"/>
      <c r="X101" s="9"/>
    </row>
    <row r="102" spans="1:24" ht="12.95" hidden="1" customHeight="1" outlineLevel="1" x14ac:dyDescent="0.25">
      <c r="A102" s="7"/>
      <c r="B102" s="8"/>
      <c r="C102" s="18"/>
      <c r="D102" s="18"/>
      <c r="E102" s="18"/>
      <c r="F102" s="34"/>
      <c r="G102" s="802"/>
      <c r="H102" s="803" t="s">
        <v>144</v>
      </c>
      <c r="I102" s="137">
        <v>300</v>
      </c>
      <c r="J102" s="804">
        <v>0.75</v>
      </c>
      <c r="K102" s="101">
        <v>0.01</v>
      </c>
      <c r="L102" s="532"/>
      <c r="M102" s="807">
        <f t="shared" si="0"/>
        <v>0.23699999999999999</v>
      </c>
      <c r="N102" s="802"/>
      <c r="O102" s="532"/>
      <c r="P102" s="99">
        <v>0.23</v>
      </c>
      <c r="Q102" s="805"/>
      <c r="R102" s="99">
        <v>1</v>
      </c>
      <c r="S102" s="532"/>
      <c r="T102" s="532"/>
      <c r="U102" s="31"/>
      <c r="V102" s="31"/>
      <c r="W102" s="806"/>
      <c r="X102" s="9"/>
    </row>
    <row r="103" spans="1:24" ht="12.95" hidden="1" customHeight="1" outlineLevel="1" x14ac:dyDescent="0.25">
      <c r="A103" s="7"/>
      <c r="B103" s="8"/>
      <c r="C103" s="18"/>
      <c r="D103" s="18"/>
      <c r="E103" s="18"/>
      <c r="F103" s="34"/>
      <c r="G103" s="802"/>
      <c r="H103" s="803" t="s">
        <v>145</v>
      </c>
      <c r="I103" s="137">
        <v>325</v>
      </c>
      <c r="J103" s="804">
        <v>1</v>
      </c>
      <c r="K103" s="101">
        <v>0.01</v>
      </c>
      <c r="L103" s="532"/>
      <c r="M103" s="807">
        <f t="shared" si="0"/>
        <v>0.23699999999999999</v>
      </c>
      <c r="N103" s="802"/>
      <c r="O103" s="532"/>
      <c r="P103" s="99">
        <v>0.32</v>
      </c>
      <c r="Q103" s="805"/>
      <c r="R103" s="99">
        <v>1</v>
      </c>
      <c r="S103" s="532"/>
      <c r="T103" s="532"/>
      <c r="U103" s="31"/>
      <c r="V103" s="31"/>
      <c r="W103" s="806"/>
      <c r="X103" s="9"/>
    </row>
    <row r="104" spans="1:24" ht="12.95" hidden="1" customHeight="1" outlineLevel="1" x14ac:dyDescent="0.25">
      <c r="A104" s="7"/>
      <c r="B104" s="8"/>
      <c r="C104" s="18"/>
      <c r="D104" s="18"/>
      <c r="E104" s="18"/>
      <c r="F104" s="34"/>
      <c r="G104" s="802"/>
      <c r="H104" s="803" t="s">
        <v>146</v>
      </c>
      <c r="I104" s="137">
        <v>350</v>
      </c>
      <c r="J104" s="804">
        <v>1.5</v>
      </c>
      <c r="K104" s="101">
        <v>0.01</v>
      </c>
      <c r="L104" s="532"/>
      <c r="M104" s="807">
        <f t="shared" si="0"/>
        <v>0.23699999999999999</v>
      </c>
      <c r="N104" s="802"/>
      <c r="O104" s="532"/>
      <c r="P104" s="99">
        <v>0.42</v>
      </c>
      <c r="Q104" s="805"/>
      <c r="R104" s="99">
        <v>1</v>
      </c>
      <c r="S104" s="532"/>
      <c r="T104" s="532"/>
      <c r="U104" s="31"/>
      <c r="V104" s="31"/>
      <c r="W104" s="806"/>
      <c r="X104" s="9"/>
    </row>
    <row r="105" spans="1:24" ht="12.95" hidden="1" customHeight="1" outlineLevel="1" x14ac:dyDescent="0.25">
      <c r="A105" s="7"/>
      <c r="B105" s="8"/>
      <c r="C105" s="18"/>
      <c r="D105" s="18"/>
      <c r="E105" s="18"/>
      <c r="F105" s="34"/>
      <c r="G105" s="802"/>
      <c r="H105" s="803" t="s">
        <v>147</v>
      </c>
      <c r="I105" s="137">
        <v>50</v>
      </c>
      <c r="J105" s="804">
        <v>4.5</v>
      </c>
      <c r="K105" s="101">
        <v>0.01</v>
      </c>
      <c r="L105" s="532"/>
      <c r="M105" s="807">
        <f t="shared" si="0"/>
        <v>0.23699999999999999</v>
      </c>
      <c r="N105" s="802"/>
      <c r="O105" s="532"/>
      <c r="P105" s="99">
        <v>0.51</v>
      </c>
      <c r="Q105" s="805"/>
      <c r="R105" s="99">
        <v>1</v>
      </c>
      <c r="S105" s="532"/>
      <c r="T105" s="532"/>
      <c r="U105" s="31"/>
      <c r="V105" s="31"/>
      <c r="W105" s="806"/>
      <c r="X105" s="9"/>
    </row>
    <row r="106" spans="1:24" ht="12.95" hidden="1" customHeight="1" outlineLevel="1" x14ac:dyDescent="0.25">
      <c r="A106" s="7"/>
      <c r="B106" s="8"/>
      <c r="C106" s="18"/>
      <c r="D106" s="18"/>
      <c r="E106" s="18"/>
      <c r="F106" s="34"/>
      <c r="G106" s="802"/>
      <c r="H106" s="803" t="s">
        <v>148</v>
      </c>
      <c r="I106" s="137">
        <v>50</v>
      </c>
      <c r="J106" s="804">
        <v>4.5</v>
      </c>
      <c r="K106" s="101">
        <v>0.01</v>
      </c>
      <c r="L106" s="532"/>
      <c r="M106" s="807">
        <f t="shared" si="0"/>
        <v>0.23699999999999999</v>
      </c>
      <c r="N106" s="802"/>
      <c r="O106" s="532"/>
      <c r="P106" s="99">
        <v>0.6</v>
      </c>
      <c r="Q106" s="805"/>
      <c r="R106" s="99">
        <v>1</v>
      </c>
      <c r="S106" s="532"/>
      <c r="T106" s="532"/>
      <c r="U106" s="31"/>
      <c r="V106" s="31"/>
      <c r="W106" s="806"/>
      <c r="X106" s="9"/>
    </row>
    <row r="107" spans="1:24" ht="12.95" hidden="1" customHeight="1" outlineLevel="1" x14ac:dyDescent="0.25">
      <c r="A107" s="7"/>
      <c r="B107" s="8"/>
      <c r="C107" s="18"/>
      <c r="D107" s="18"/>
      <c r="E107" s="18"/>
      <c r="F107" s="27"/>
      <c r="G107" s="802" t="s">
        <v>1193</v>
      </c>
      <c r="H107" s="803" t="s">
        <v>391</v>
      </c>
      <c r="I107" s="137">
        <v>50</v>
      </c>
      <c r="J107" s="804">
        <v>4.5</v>
      </c>
      <c r="K107" s="101">
        <v>0.01</v>
      </c>
      <c r="L107" s="532"/>
      <c r="M107" s="807">
        <f t="shared" si="0"/>
        <v>0.23699999999999999</v>
      </c>
      <c r="N107" s="802"/>
      <c r="O107" s="532"/>
      <c r="P107" s="99">
        <v>0.42</v>
      </c>
      <c r="Q107" s="805"/>
      <c r="R107" s="99">
        <v>1</v>
      </c>
      <c r="S107" s="532"/>
      <c r="T107" s="532"/>
      <c r="U107" s="31"/>
      <c r="V107" s="31"/>
      <c r="W107" s="806"/>
      <c r="X107" s="9"/>
    </row>
    <row r="108" spans="1:24" ht="12.95" hidden="1" customHeight="1" outlineLevel="1" x14ac:dyDescent="0.25">
      <c r="A108" s="7"/>
      <c r="B108" s="8"/>
      <c r="C108" s="18"/>
      <c r="D108" s="18"/>
      <c r="E108" s="18"/>
      <c r="F108" s="27"/>
      <c r="G108" s="802"/>
      <c r="H108" s="803" t="s">
        <v>140</v>
      </c>
      <c r="I108" s="137">
        <v>100</v>
      </c>
      <c r="J108" s="804">
        <v>2.2000000000000002</v>
      </c>
      <c r="K108" s="101">
        <v>0.01</v>
      </c>
      <c r="L108" s="532"/>
      <c r="M108" s="807">
        <f t="shared" si="0"/>
        <v>0.23699999999999999</v>
      </c>
      <c r="N108" s="802"/>
      <c r="O108" s="532"/>
      <c r="P108" s="99">
        <v>0.42</v>
      </c>
      <c r="Q108" s="805"/>
      <c r="R108" s="99">
        <v>1</v>
      </c>
      <c r="S108" s="532"/>
      <c r="T108" s="532"/>
      <c r="U108" s="31"/>
      <c r="V108" s="31"/>
      <c r="W108" s="806"/>
      <c r="X108" s="9"/>
    </row>
    <row r="109" spans="1:24" ht="12.95" hidden="1" customHeight="1" outlineLevel="1" x14ac:dyDescent="0.25">
      <c r="A109" s="7"/>
      <c r="B109" s="8"/>
      <c r="C109" s="18"/>
      <c r="D109" s="18"/>
      <c r="E109" s="18"/>
      <c r="F109" s="27"/>
      <c r="G109" s="802"/>
      <c r="H109" s="803" t="s">
        <v>141</v>
      </c>
      <c r="I109" s="137">
        <v>100</v>
      </c>
      <c r="J109" s="804">
        <v>2.2000000000000002</v>
      </c>
      <c r="K109" s="101">
        <v>0.01</v>
      </c>
      <c r="L109" s="532"/>
      <c r="M109" s="807">
        <f t="shared" si="0"/>
        <v>0.23699999999999999</v>
      </c>
      <c r="N109" s="802"/>
      <c r="O109" s="532"/>
      <c r="P109" s="99">
        <v>0.32</v>
      </c>
      <c r="Q109" s="805"/>
      <c r="R109" s="99">
        <v>1</v>
      </c>
      <c r="S109" s="532"/>
      <c r="T109" s="532"/>
      <c r="U109" s="31"/>
      <c r="V109" s="31"/>
      <c r="W109" s="806"/>
      <c r="X109" s="9"/>
    </row>
    <row r="110" spans="1:24" ht="12.95" hidden="1" customHeight="1" outlineLevel="1" x14ac:dyDescent="0.25">
      <c r="A110" s="7"/>
      <c r="B110" s="8"/>
      <c r="C110" s="18"/>
      <c r="D110" s="18"/>
      <c r="E110" s="18"/>
      <c r="F110" s="27"/>
      <c r="G110" s="802"/>
      <c r="H110" s="803" t="s">
        <v>142</v>
      </c>
      <c r="I110" s="137">
        <v>150</v>
      </c>
      <c r="J110" s="804">
        <v>1.8</v>
      </c>
      <c r="K110" s="101">
        <v>0.01</v>
      </c>
      <c r="L110" s="532"/>
      <c r="M110" s="807">
        <f t="shared" si="0"/>
        <v>0.23699999999999999</v>
      </c>
      <c r="N110" s="802"/>
      <c r="O110" s="532"/>
      <c r="P110" s="99">
        <v>0.14000000000000001</v>
      </c>
      <c r="Q110" s="805"/>
      <c r="R110" s="99">
        <v>1</v>
      </c>
      <c r="S110" s="532"/>
      <c r="T110" s="532"/>
      <c r="U110" s="31"/>
      <c r="V110" s="31"/>
      <c r="W110" s="806"/>
      <c r="X110" s="9"/>
    </row>
    <row r="111" spans="1:24" ht="12.95" hidden="1" customHeight="1" outlineLevel="1" x14ac:dyDescent="0.25">
      <c r="A111" s="7"/>
      <c r="B111" s="8"/>
      <c r="C111" s="18"/>
      <c r="D111" s="18"/>
      <c r="E111" s="18"/>
      <c r="F111" s="37"/>
      <c r="G111" s="802"/>
      <c r="H111" s="803" t="s">
        <v>143</v>
      </c>
      <c r="I111" s="137">
        <v>300</v>
      </c>
      <c r="J111" s="804">
        <v>0.75</v>
      </c>
      <c r="K111" s="101">
        <v>0.01</v>
      </c>
      <c r="L111" s="532"/>
      <c r="M111" s="807">
        <f t="shared" si="0"/>
        <v>0.23699999999999999</v>
      </c>
      <c r="N111" s="802"/>
      <c r="O111" s="532"/>
      <c r="P111" s="99">
        <v>0.12</v>
      </c>
      <c r="Q111" s="805"/>
      <c r="R111" s="99">
        <v>1</v>
      </c>
      <c r="S111" s="532"/>
      <c r="T111" s="532"/>
      <c r="U111" s="31"/>
      <c r="V111" s="31"/>
      <c r="W111" s="806"/>
      <c r="X111" s="9"/>
    </row>
    <row r="112" spans="1:24" ht="12.95" hidden="1" customHeight="1" outlineLevel="1" x14ac:dyDescent="0.25">
      <c r="A112" s="7"/>
      <c r="B112" s="8"/>
      <c r="C112" s="18"/>
      <c r="D112" s="18"/>
      <c r="E112" s="18"/>
      <c r="F112" s="34"/>
      <c r="G112" s="802"/>
      <c r="H112" s="803" t="s">
        <v>144</v>
      </c>
      <c r="I112" s="137">
        <v>300</v>
      </c>
      <c r="J112" s="804">
        <v>0.75</v>
      </c>
      <c r="K112" s="101">
        <v>0.01</v>
      </c>
      <c r="L112" s="532"/>
      <c r="M112" s="807">
        <f t="shared" si="0"/>
        <v>0.23699999999999999</v>
      </c>
      <c r="N112" s="802"/>
      <c r="O112" s="532"/>
      <c r="P112" s="99">
        <v>0.23</v>
      </c>
      <c r="Q112" s="805"/>
      <c r="R112" s="99">
        <v>1</v>
      </c>
      <c r="S112" s="532"/>
      <c r="T112" s="532"/>
      <c r="U112" s="31"/>
      <c r="V112" s="31"/>
      <c r="W112" s="806"/>
      <c r="X112" s="9"/>
    </row>
    <row r="113" spans="1:24" ht="12.95" hidden="1" customHeight="1" outlineLevel="1" x14ac:dyDescent="0.25">
      <c r="A113" s="7"/>
      <c r="B113" s="8"/>
      <c r="C113" s="18"/>
      <c r="D113" s="18"/>
      <c r="E113" s="18"/>
      <c r="F113" s="34"/>
      <c r="G113" s="802"/>
      <c r="H113" s="803" t="s">
        <v>145</v>
      </c>
      <c r="I113" s="137">
        <v>325</v>
      </c>
      <c r="J113" s="804">
        <v>1</v>
      </c>
      <c r="K113" s="101">
        <v>0.01</v>
      </c>
      <c r="L113" s="532"/>
      <c r="M113" s="807">
        <f t="shared" si="0"/>
        <v>0.23699999999999999</v>
      </c>
      <c r="N113" s="802"/>
      <c r="O113" s="532"/>
      <c r="P113" s="99">
        <v>0.32</v>
      </c>
      <c r="Q113" s="805"/>
      <c r="R113" s="99">
        <v>1</v>
      </c>
      <c r="S113" s="532"/>
      <c r="T113" s="532"/>
      <c r="U113" s="31"/>
      <c r="V113" s="31"/>
      <c r="W113" s="806"/>
      <c r="X113" s="9"/>
    </row>
    <row r="114" spans="1:24" ht="12.95" hidden="1" customHeight="1" outlineLevel="1" x14ac:dyDescent="0.25">
      <c r="A114" s="7"/>
      <c r="B114" s="8"/>
      <c r="C114" s="18"/>
      <c r="D114" s="18"/>
      <c r="E114" s="18"/>
      <c r="F114" s="34"/>
      <c r="G114" s="802"/>
      <c r="H114" s="803" t="s">
        <v>146</v>
      </c>
      <c r="I114" s="137">
        <v>350</v>
      </c>
      <c r="J114" s="804">
        <v>1.5</v>
      </c>
      <c r="K114" s="101">
        <v>0.01</v>
      </c>
      <c r="L114" s="532"/>
      <c r="M114" s="807">
        <f t="shared" si="0"/>
        <v>0.23699999999999999</v>
      </c>
      <c r="N114" s="802"/>
      <c r="O114" s="532"/>
      <c r="P114" s="99">
        <v>0.42</v>
      </c>
      <c r="Q114" s="805"/>
      <c r="R114" s="99">
        <v>1</v>
      </c>
      <c r="S114" s="532"/>
      <c r="T114" s="532"/>
      <c r="U114" s="31"/>
      <c r="V114" s="31"/>
      <c r="W114" s="806"/>
      <c r="X114" s="9"/>
    </row>
    <row r="115" spans="1:24" ht="12.95" hidden="1" customHeight="1" outlineLevel="1" x14ac:dyDescent="0.25">
      <c r="A115" s="7"/>
      <c r="B115" s="8"/>
      <c r="C115" s="18"/>
      <c r="D115" s="18"/>
      <c r="E115" s="18"/>
      <c r="F115" s="34"/>
      <c r="G115" s="802"/>
      <c r="H115" s="803" t="s">
        <v>147</v>
      </c>
      <c r="I115" s="137">
        <v>50</v>
      </c>
      <c r="J115" s="804">
        <v>4.5</v>
      </c>
      <c r="K115" s="101">
        <v>0.01</v>
      </c>
      <c r="L115" s="532"/>
      <c r="M115" s="807">
        <f t="shared" si="0"/>
        <v>0.23699999999999999</v>
      </c>
      <c r="N115" s="802"/>
      <c r="O115" s="532"/>
      <c r="P115" s="99">
        <v>0.51</v>
      </c>
      <c r="Q115" s="805"/>
      <c r="R115" s="99">
        <v>1</v>
      </c>
      <c r="S115" s="532"/>
      <c r="T115" s="532"/>
      <c r="U115" s="31"/>
      <c r="V115" s="31"/>
      <c r="W115" s="806"/>
      <c r="X115" s="9"/>
    </row>
    <row r="116" spans="1:24" ht="12.95" hidden="1" customHeight="1" outlineLevel="1" x14ac:dyDescent="0.25">
      <c r="A116" s="7"/>
      <c r="B116" s="8"/>
      <c r="C116" s="18"/>
      <c r="D116" s="18"/>
      <c r="E116" s="18"/>
      <c r="F116" s="34"/>
      <c r="G116" s="802"/>
      <c r="H116" s="803" t="s">
        <v>148</v>
      </c>
      <c r="I116" s="137">
        <v>50</v>
      </c>
      <c r="J116" s="804">
        <v>4.5</v>
      </c>
      <c r="K116" s="101">
        <v>0.01</v>
      </c>
      <c r="L116" s="532"/>
      <c r="M116" s="807">
        <f t="shared" si="0"/>
        <v>0.23699999999999999</v>
      </c>
      <c r="N116" s="802"/>
      <c r="O116" s="532"/>
      <c r="P116" s="99">
        <v>0.6</v>
      </c>
      <c r="Q116" s="805"/>
      <c r="R116" s="99">
        <v>1</v>
      </c>
      <c r="S116" s="532"/>
      <c r="T116" s="532"/>
      <c r="U116" s="31"/>
      <c r="V116" s="31"/>
      <c r="W116" s="806"/>
      <c r="X116" s="9"/>
    </row>
    <row r="117" spans="1:24" ht="12.95" hidden="1" customHeight="1" outlineLevel="1" x14ac:dyDescent="0.25">
      <c r="A117" s="7"/>
      <c r="B117" s="8"/>
      <c r="C117" s="18"/>
      <c r="D117" s="18"/>
      <c r="E117" s="18"/>
      <c r="F117" s="27"/>
      <c r="G117" s="802" t="s">
        <v>1194</v>
      </c>
      <c r="H117" s="803" t="s">
        <v>391</v>
      </c>
      <c r="I117" s="137">
        <v>50</v>
      </c>
      <c r="J117" s="804">
        <v>4.5</v>
      </c>
      <c r="K117" s="101">
        <v>0.01</v>
      </c>
      <c r="L117" s="532"/>
      <c r="M117" s="807">
        <f t="shared" si="0"/>
        <v>0.23699999999999999</v>
      </c>
      <c r="N117" s="802"/>
      <c r="O117" s="532"/>
      <c r="P117" s="99">
        <v>0.42</v>
      </c>
      <c r="Q117" s="805"/>
      <c r="R117" s="99">
        <v>1</v>
      </c>
      <c r="S117" s="532"/>
      <c r="T117" s="532"/>
      <c r="U117" s="31"/>
      <c r="V117" s="31"/>
      <c r="W117" s="806"/>
      <c r="X117" s="9"/>
    </row>
    <row r="118" spans="1:24" ht="12.95" hidden="1" customHeight="1" outlineLevel="1" x14ac:dyDescent="0.25">
      <c r="A118" s="7"/>
      <c r="B118" s="8"/>
      <c r="C118" s="18"/>
      <c r="D118" s="18"/>
      <c r="E118" s="18"/>
      <c r="F118" s="27"/>
      <c r="G118" s="802"/>
      <c r="H118" s="803" t="s">
        <v>140</v>
      </c>
      <c r="I118" s="137">
        <v>100</v>
      </c>
      <c r="J118" s="804">
        <v>2.2000000000000002</v>
      </c>
      <c r="K118" s="101">
        <v>0.01</v>
      </c>
      <c r="L118" s="532"/>
      <c r="M118" s="807">
        <f t="shared" si="0"/>
        <v>0.23699999999999999</v>
      </c>
      <c r="N118" s="802"/>
      <c r="O118" s="532"/>
      <c r="P118" s="99">
        <v>0.42</v>
      </c>
      <c r="Q118" s="805"/>
      <c r="R118" s="99">
        <v>1</v>
      </c>
      <c r="S118" s="532"/>
      <c r="T118" s="532"/>
      <c r="U118" s="31"/>
      <c r="V118" s="31"/>
      <c r="W118" s="806"/>
      <c r="X118" s="9"/>
    </row>
    <row r="119" spans="1:24" ht="12.95" hidden="1" customHeight="1" outlineLevel="1" x14ac:dyDescent="0.25">
      <c r="A119" s="7"/>
      <c r="B119" s="8"/>
      <c r="C119" s="18"/>
      <c r="D119" s="18"/>
      <c r="E119" s="18"/>
      <c r="F119" s="27"/>
      <c r="G119" s="802"/>
      <c r="H119" s="803" t="s">
        <v>141</v>
      </c>
      <c r="I119" s="137">
        <v>100</v>
      </c>
      <c r="J119" s="804">
        <v>2.2000000000000002</v>
      </c>
      <c r="K119" s="101">
        <v>0.01</v>
      </c>
      <c r="L119" s="532"/>
      <c r="M119" s="807">
        <f t="shared" si="0"/>
        <v>0.23699999999999999</v>
      </c>
      <c r="N119" s="802"/>
      <c r="O119" s="532"/>
      <c r="P119" s="99">
        <v>0.32</v>
      </c>
      <c r="Q119" s="805"/>
      <c r="R119" s="99">
        <v>1</v>
      </c>
      <c r="S119" s="532"/>
      <c r="T119" s="532"/>
      <c r="U119" s="31"/>
      <c r="V119" s="31"/>
      <c r="W119" s="806"/>
      <c r="X119" s="9"/>
    </row>
    <row r="120" spans="1:24" ht="12.95" hidden="1" customHeight="1" outlineLevel="1" x14ac:dyDescent="0.25">
      <c r="A120" s="7"/>
      <c r="B120" s="8"/>
      <c r="C120" s="18"/>
      <c r="D120" s="18"/>
      <c r="E120" s="18"/>
      <c r="F120" s="27"/>
      <c r="G120" s="802"/>
      <c r="H120" s="803" t="s">
        <v>142</v>
      </c>
      <c r="I120" s="137">
        <v>150</v>
      </c>
      <c r="J120" s="804">
        <v>1.8</v>
      </c>
      <c r="K120" s="101">
        <v>0.01</v>
      </c>
      <c r="L120" s="532"/>
      <c r="M120" s="807">
        <f t="shared" si="0"/>
        <v>0.23699999999999999</v>
      </c>
      <c r="N120" s="802"/>
      <c r="O120" s="532"/>
      <c r="P120" s="99">
        <v>0.14000000000000001</v>
      </c>
      <c r="Q120" s="805"/>
      <c r="R120" s="99">
        <v>1</v>
      </c>
      <c r="S120" s="532"/>
      <c r="T120" s="532"/>
      <c r="U120" s="31"/>
      <c r="V120" s="31"/>
      <c r="W120" s="806"/>
      <c r="X120" s="9"/>
    </row>
    <row r="121" spans="1:24" ht="12.95" hidden="1" customHeight="1" outlineLevel="1" x14ac:dyDescent="0.25">
      <c r="A121" s="7"/>
      <c r="B121" s="8"/>
      <c r="C121" s="18"/>
      <c r="D121" s="18"/>
      <c r="E121" s="18"/>
      <c r="F121" s="37"/>
      <c r="G121" s="802"/>
      <c r="H121" s="803" t="s">
        <v>143</v>
      </c>
      <c r="I121" s="137">
        <v>300</v>
      </c>
      <c r="J121" s="804">
        <v>0.75</v>
      </c>
      <c r="K121" s="101">
        <v>0.01</v>
      </c>
      <c r="L121" s="532"/>
      <c r="M121" s="807">
        <f t="shared" si="0"/>
        <v>0.23699999999999999</v>
      </c>
      <c r="N121" s="802"/>
      <c r="O121" s="532"/>
      <c r="P121" s="99">
        <v>0.12</v>
      </c>
      <c r="Q121" s="805"/>
      <c r="R121" s="99">
        <v>1</v>
      </c>
      <c r="S121" s="532"/>
      <c r="T121" s="532"/>
      <c r="U121" s="31"/>
      <c r="V121" s="31"/>
      <c r="W121" s="806"/>
      <c r="X121" s="9"/>
    </row>
    <row r="122" spans="1:24" ht="12.95" hidden="1" customHeight="1" outlineLevel="1" x14ac:dyDescent="0.25">
      <c r="A122" s="7"/>
      <c r="B122" s="8"/>
      <c r="C122" s="18"/>
      <c r="D122" s="18"/>
      <c r="E122" s="18"/>
      <c r="F122" s="34"/>
      <c r="G122" s="802"/>
      <c r="H122" s="803" t="s">
        <v>144</v>
      </c>
      <c r="I122" s="137">
        <v>300</v>
      </c>
      <c r="J122" s="804">
        <v>0.75</v>
      </c>
      <c r="K122" s="101">
        <v>0.01</v>
      </c>
      <c r="L122" s="532"/>
      <c r="M122" s="807">
        <f t="shared" si="0"/>
        <v>0.23699999999999999</v>
      </c>
      <c r="N122" s="802"/>
      <c r="O122" s="532"/>
      <c r="P122" s="99">
        <v>0.23</v>
      </c>
      <c r="Q122" s="805"/>
      <c r="R122" s="99">
        <v>1</v>
      </c>
      <c r="S122" s="532"/>
      <c r="T122" s="532"/>
      <c r="U122" s="31"/>
      <c r="V122" s="31"/>
      <c r="W122" s="806"/>
      <c r="X122" s="9"/>
    </row>
    <row r="123" spans="1:24" ht="12.95" hidden="1" customHeight="1" outlineLevel="1" x14ac:dyDescent="0.25">
      <c r="A123" s="7"/>
      <c r="B123" s="8"/>
      <c r="C123" s="18"/>
      <c r="D123" s="18"/>
      <c r="E123" s="18"/>
      <c r="F123" s="34"/>
      <c r="G123" s="802"/>
      <c r="H123" s="803" t="s">
        <v>145</v>
      </c>
      <c r="I123" s="137">
        <v>325</v>
      </c>
      <c r="J123" s="804">
        <v>1</v>
      </c>
      <c r="K123" s="101">
        <v>0.01</v>
      </c>
      <c r="L123" s="532"/>
      <c r="M123" s="807">
        <f t="shared" si="0"/>
        <v>0.23699999999999999</v>
      </c>
      <c r="N123" s="802"/>
      <c r="O123" s="532"/>
      <c r="P123" s="99">
        <v>0.32</v>
      </c>
      <c r="Q123" s="805"/>
      <c r="R123" s="99">
        <v>1</v>
      </c>
      <c r="S123" s="532"/>
      <c r="T123" s="532"/>
      <c r="U123" s="31"/>
      <c r="V123" s="31"/>
      <c r="W123" s="806"/>
      <c r="X123" s="9"/>
    </row>
    <row r="124" spans="1:24" ht="12.95" hidden="1" customHeight="1" outlineLevel="1" x14ac:dyDescent="0.25">
      <c r="A124" s="7"/>
      <c r="B124" s="8"/>
      <c r="C124" s="18"/>
      <c r="D124" s="18"/>
      <c r="E124" s="18"/>
      <c r="F124" s="34"/>
      <c r="G124" s="802"/>
      <c r="H124" s="803" t="s">
        <v>146</v>
      </c>
      <c r="I124" s="137">
        <v>350</v>
      </c>
      <c r="J124" s="804">
        <v>1.5</v>
      </c>
      <c r="K124" s="101">
        <v>0.01</v>
      </c>
      <c r="L124" s="532"/>
      <c r="M124" s="807">
        <f t="shared" si="0"/>
        <v>0.23699999999999999</v>
      </c>
      <c r="N124" s="802"/>
      <c r="O124" s="532"/>
      <c r="P124" s="99">
        <v>0.42</v>
      </c>
      <c r="Q124" s="805"/>
      <c r="R124" s="99">
        <v>1</v>
      </c>
      <c r="S124" s="532"/>
      <c r="T124" s="532"/>
      <c r="U124" s="31"/>
      <c r="V124" s="31"/>
      <c r="W124" s="806"/>
      <c r="X124" s="9"/>
    </row>
    <row r="125" spans="1:24" ht="12.95" hidden="1" customHeight="1" outlineLevel="1" x14ac:dyDescent="0.25">
      <c r="A125" s="7"/>
      <c r="B125" s="8"/>
      <c r="C125" s="18"/>
      <c r="D125" s="18"/>
      <c r="E125" s="18"/>
      <c r="F125" s="34"/>
      <c r="G125" s="802"/>
      <c r="H125" s="803" t="s">
        <v>147</v>
      </c>
      <c r="I125" s="137">
        <v>50</v>
      </c>
      <c r="J125" s="804">
        <v>4.5</v>
      </c>
      <c r="K125" s="101">
        <v>0.01</v>
      </c>
      <c r="L125" s="532"/>
      <c r="M125" s="807">
        <f t="shared" si="0"/>
        <v>0.23699999999999999</v>
      </c>
      <c r="N125" s="802"/>
      <c r="O125" s="532"/>
      <c r="P125" s="99">
        <v>0.51</v>
      </c>
      <c r="Q125" s="805"/>
      <c r="R125" s="99">
        <v>1</v>
      </c>
      <c r="S125" s="532"/>
      <c r="T125" s="532"/>
      <c r="U125" s="31"/>
      <c r="V125" s="31"/>
      <c r="W125" s="806"/>
      <c r="X125" s="9"/>
    </row>
    <row r="126" spans="1:24" ht="12.95" hidden="1" customHeight="1" outlineLevel="1" x14ac:dyDescent="0.25">
      <c r="A126" s="7"/>
      <c r="B126" s="8"/>
      <c r="C126" s="18"/>
      <c r="D126" s="18"/>
      <c r="E126" s="18"/>
      <c r="F126" s="34"/>
      <c r="G126" s="802"/>
      <c r="H126" s="803" t="s">
        <v>148</v>
      </c>
      <c r="I126" s="137">
        <v>50</v>
      </c>
      <c r="J126" s="804">
        <v>4.5</v>
      </c>
      <c r="K126" s="101">
        <v>0.01</v>
      </c>
      <c r="L126" s="532"/>
      <c r="M126" s="807">
        <f t="shared" si="0"/>
        <v>0.23699999999999999</v>
      </c>
      <c r="N126" s="802"/>
      <c r="O126" s="532"/>
      <c r="P126" s="99">
        <v>0.6</v>
      </c>
      <c r="Q126" s="805"/>
      <c r="R126" s="99">
        <v>1</v>
      </c>
      <c r="S126" s="532"/>
      <c r="T126" s="532"/>
      <c r="U126" s="31"/>
      <c r="V126" s="31"/>
      <c r="W126" s="806"/>
      <c r="X126" s="9"/>
    </row>
    <row r="127" spans="1:24" ht="12.95" hidden="1" customHeight="1" outlineLevel="1" x14ac:dyDescent="0.25">
      <c r="A127" s="7"/>
      <c r="B127" s="8"/>
      <c r="C127" s="18"/>
      <c r="D127" s="18"/>
      <c r="E127" s="18"/>
      <c r="F127" s="27"/>
      <c r="G127" s="802" t="s">
        <v>1195</v>
      </c>
      <c r="H127" s="803" t="s">
        <v>391</v>
      </c>
      <c r="I127" s="137">
        <v>50</v>
      </c>
      <c r="J127" s="804">
        <v>4.5</v>
      </c>
      <c r="K127" s="101">
        <v>0.01</v>
      </c>
      <c r="L127" s="532"/>
      <c r="M127" s="807">
        <f t="shared" si="0"/>
        <v>0.23699999999999999</v>
      </c>
      <c r="N127" s="802"/>
      <c r="O127" s="532"/>
      <c r="P127" s="99">
        <v>0.42</v>
      </c>
      <c r="Q127" s="805"/>
      <c r="R127" s="99">
        <v>1</v>
      </c>
      <c r="S127" s="532"/>
      <c r="T127" s="532"/>
      <c r="U127" s="31"/>
      <c r="V127" s="31"/>
      <c r="W127" s="806"/>
      <c r="X127" s="9"/>
    </row>
    <row r="128" spans="1:24" ht="12.95" hidden="1" customHeight="1" outlineLevel="1" x14ac:dyDescent="0.25">
      <c r="A128" s="7"/>
      <c r="B128" s="8"/>
      <c r="C128" s="18"/>
      <c r="D128" s="18"/>
      <c r="E128" s="18"/>
      <c r="F128" s="27"/>
      <c r="G128" s="802"/>
      <c r="H128" s="803" t="s">
        <v>140</v>
      </c>
      <c r="I128" s="137">
        <v>100</v>
      </c>
      <c r="J128" s="804">
        <v>2.2000000000000002</v>
      </c>
      <c r="K128" s="101">
        <v>0.01</v>
      </c>
      <c r="L128" s="532"/>
      <c r="M128" s="807">
        <f t="shared" si="0"/>
        <v>0.23699999999999999</v>
      </c>
      <c r="N128" s="802"/>
      <c r="O128" s="532"/>
      <c r="P128" s="99">
        <v>0.42</v>
      </c>
      <c r="Q128" s="805"/>
      <c r="R128" s="99">
        <v>1</v>
      </c>
      <c r="S128" s="532"/>
      <c r="T128" s="532"/>
      <c r="U128" s="31"/>
      <c r="V128" s="31"/>
      <c r="W128" s="806"/>
      <c r="X128" s="9"/>
    </row>
    <row r="129" spans="1:24" ht="12.95" hidden="1" customHeight="1" outlineLevel="1" x14ac:dyDescent="0.25">
      <c r="A129" s="7"/>
      <c r="B129" s="8"/>
      <c r="C129" s="18"/>
      <c r="D129" s="18"/>
      <c r="E129" s="18"/>
      <c r="F129" s="27"/>
      <c r="G129" s="802"/>
      <c r="H129" s="803" t="s">
        <v>141</v>
      </c>
      <c r="I129" s="137">
        <v>100</v>
      </c>
      <c r="J129" s="804">
        <v>2.2000000000000002</v>
      </c>
      <c r="K129" s="101">
        <v>0.01</v>
      </c>
      <c r="L129" s="532"/>
      <c r="M129" s="807">
        <f t="shared" si="0"/>
        <v>0.23699999999999999</v>
      </c>
      <c r="N129" s="802"/>
      <c r="O129" s="532"/>
      <c r="P129" s="99">
        <v>0.32</v>
      </c>
      <c r="Q129" s="805"/>
      <c r="R129" s="99">
        <v>1</v>
      </c>
      <c r="S129" s="532"/>
      <c r="T129" s="532"/>
      <c r="U129" s="31"/>
      <c r="V129" s="31"/>
      <c r="W129" s="806"/>
      <c r="X129" s="9"/>
    </row>
    <row r="130" spans="1:24" ht="12.95" hidden="1" customHeight="1" outlineLevel="1" x14ac:dyDescent="0.25">
      <c r="A130" s="7"/>
      <c r="B130" s="8"/>
      <c r="C130" s="18"/>
      <c r="D130" s="18"/>
      <c r="E130" s="18"/>
      <c r="F130" s="27"/>
      <c r="G130" s="802"/>
      <c r="H130" s="803" t="s">
        <v>142</v>
      </c>
      <c r="I130" s="137">
        <v>150</v>
      </c>
      <c r="J130" s="804">
        <v>1.8</v>
      </c>
      <c r="K130" s="101">
        <v>0.01</v>
      </c>
      <c r="L130" s="532"/>
      <c r="M130" s="807">
        <f t="shared" si="0"/>
        <v>0.23699999999999999</v>
      </c>
      <c r="N130" s="802"/>
      <c r="O130" s="532"/>
      <c r="P130" s="99">
        <v>0.14000000000000001</v>
      </c>
      <c r="Q130" s="805"/>
      <c r="R130" s="99">
        <v>1</v>
      </c>
      <c r="S130" s="532"/>
      <c r="T130" s="532"/>
      <c r="U130" s="31"/>
      <c r="V130" s="31"/>
      <c r="W130" s="806"/>
      <c r="X130" s="9"/>
    </row>
    <row r="131" spans="1:24" ht="12.95" hidden="1" customHeight="1" outlineLevel="1" x14ac:dyDescent="0.25">
      <c r="A131" s="7"/>
      <c r="B131" s="8"/>
      <c r="C131" s="18"/>
      <c r="D131" s="18"/>
      <c r="E131" s="18"/>
      <c r="F131" s="37"/>
      <c r="G131" s="802"/>
      <c r="H131" s="803" t="s">
        <v>143</v>
      </c>
      <c r="I131" s="137">
        <v>300</v>
      </c>
      <c r="J131" s="804">
        <v>0.75</v>
      </c>
      <c r="K131" s="101">
        <v>0.01</v>
      </c>
      <c r="L131" s="532"/>
      <c r="M131" s="807">
        <f t="shared" si="0"/>
        <v>0.23699999999999999</v>
      </c>
      <c r="N131" s="802"/>
      <c r="O131" s="532"/>
      <c r="P131" s="99">
        <v>0.12</v>
      </c>
      <c r="Q131" s="805"/>
      <c r="R131" s="99">
        <v>1</v>
      </c>
      <c r="S131" s="532"/>
      <c r="T131" s="532"/>
      <c r="U131" s="31"/>
      <c r="V131" s="31"/>
      <c r="W131" s="806"/>
      <c r="X131" s="9"/>
    </row>
    <row r="132" spans="1:24" ht="12.95" hidden="1" customHeight="1" outlineLevel="1" x14ac:dyDescent="0.25">
      <c r="A132" s="7"/>
      <c r="B132" s="8"/>
      <c r="C132" s="18"/>
      <c r="D132" s="18"/>
      <c r="E132" s="18"/>
      <c r="F132" s="34"/>
      <c r="G132" s="802"/>
      <c r="H132" s="803" t="s">
        <v>144</v>
      </c>
      <c r="I132" s="137">
        <v>300</v>
      </c>
      <c r="J132" s="804">
        <v>0.75</v>
      </c>
      <c r="K132" s="101">
        <v>0.01</v>
      </c>
      <c r="L132" s="532"/>
      <c r="M132" s="807">
        <f t="shared" ref="M132:M156" si="1">M131</f>
        <v>0.23699999999999999</v>
      </c>
      <c r="N132" s="802"/>
      <c r="O132" s="532"/>
      <c r="P132" s="99">
        <v>0.23</v>
      </c>
      <c r="Q132" s="805"/>
      <c r="R132" s="99">
        <v>1</v>
      </c>
      <c r="S132" s="532"/>
      <c r="T132" s="532"/>
      <c r="U132" s="31"/>
      <c r="V132" s="31"/>
      <c r="W132" s="806"/>
      <c r="X132" s="9"/>
    </row>
    <row r="133" spans="1:24" ht="12.95" hidden="1" customHeight="1" outlineLevel="1" x14ac:dyDescent="0.25">
      <c r="A133" s="7"/>
      <c r="B133" s="8"/>
      <c r="C133" s="18"/>
      <c r="D133" s="18"/>
      <c r="E133" s="18"/>
      <c r="F133" s="34"/>
      <c r="G133" s="802"/>
      <c r="H133" s="803" t="s">
        <v>145</v>
      </c>
      <c r="I133" s="137">
        <v>325</v>
      </c>
      <c r="J133" s="804">
        <v>1</v>
      </c>
      <c r="K133" s="101">
        <v>0.01</v>
      </c>
      <c r="L133" s="532"/>
      <c r="M133" s="807">
        <f t="shared" si="1"/>
        <v>0.23699999999999999</v>
      </c>
      <c r="N133" s="802"/>
      <c r="O133" s="532"/>
      <c r="P133" s="99">
        <v>0.32</v>
      </c>
      <c r="Q133" s="805"/>
      <c r="R133" s="99">
        <v>1</v>
      </c>
      <c r="S133" s="532"/>
      <c r="T133" s="532"/>
      <c r="U133" s="31"/>
      <c r="V133" s="31"/>
      <c r="W133" s="806"/>
      <c r="X133" s="9"/>
    </row>
    <row r="134" spans="1:24" ht="12.95" hidden="1" customHeight="1" outlineLevel="1" x14ac:dyDescent="0.25">
      <c r="A134" s="7"/>
      <c r="B134" s="8"/>
      <c r="C134" s="18"/>
      <c r="D134" s="18"/>
      <c r="E134" s="18"/>
      <c r="F134" s="34"/>
      <c r="G134" s="802"/>
      <c r="H134" s="803" t="s">
        <v>146</v>
      </c>
      <c r="I134" s="137">
        <v>350</v>
      </c>
      <c r="J134" s="804">
        <v>1.5</v>
      </c>
      <c r="K134" s="101">
        <v>0.01</v>
      </c>
      <c r="L134" s="532"/>
      <c r="M134" s="807">
        <f t="shared" si="1"/>
        <v>0.23699999999999999</v>
      </c>
      <c r="N134" s="802"/>
      <c r="O134" s="532"/>
      <c r="P134" s="99">
        <v>0.42</v>
      </c>
      <c r="Q134" s="805"/>
      <c r="R134" s="99">
        <v>1</v>
      </c>
      <c r="S134" s="532"/>
      <c r="T134" s="532"/>
      <c r="U134" s="31"/>
      <c r="V134" s="31"/>
      <c r="W134" s="806"/>
      <c r="X134" s="9"/>
    </row>
    <row r="135" spans="1:24" ht="12.95" hidden="1" customHeight="1" outlineLevel="1" x14ac:dyDescent="0.25">
      <c r="A135" s="7"/>
      <c r="B135" s="8"/>
      <c r="C135" s="18"/>
      <c r="D135" s="18"/>
      <c r="E135" s="18"/>
      <c r="F135" s="34"/>
      <c r="G135" s="802"/>
      <c r="H135" s="803" t="s">
        <v>147</v>
      </c>
      <c r="I135" s="137">
        <v>50</v>
      </c>
      <c r="J135" s="804">
        <v>4.5</v>
      </c>
      <c r="K135" s="101">
        <v>0.01</v>
      </c>
      <c r="L135" s="532"/>
      <c r="M135" s="807">
        <f t="shared" si="1"/>
        <v>0.23699999999999999</v>
      </c>
      <c r="N135" s="802"/>
      <c r="O135" s="532"/>
      <c r="P135" s="99">
        <v>0.51</v>
      </c>
      <c r="Q135" s="805"/>
      <c r="R135" s="99">
        <v>1</v>
      </c>
      <c r="S135" s="532"/>
      <c r="T135" s="532"/>
      <c r="U135" s="31"/>
      <c r="V135" s="31"/>
      <c r="W135" s="806"/>
      <c r="X135" s="9"/>
    </row>
    <row r="136" spans="1:24" ht="12.95" hidden="1" customHeight="1" outlineLevel="1" x14ac:dyDescent="0.25">
      <c r="A136" s="7"/>
      <c r="B136" s="8"/>
      <c r="C136" s="18"/>
      <c r="D136" s="18"/>
      <c r="E136" s="18"/>
      <c r="F136" s="34"/>
      <c r="G136" s="802"/>
      <c r="H136" s="803" t="s">
        <v>148</v>
      </c>
      <c r="I136" s="137">
        <v>50</v>
      </c>
      <c r="J136" s="804">
        <v>4.5</v>
      </c>
      <c r="K136" s="101">
        <v>0.01</v>
      </c>
      <c r="L136" s="532"/>
      <c r="M136" s="807">
        <f t="shared" si="1"/>
        <v>0.23699999999999999</v>
      </c>
      <c r="N136" s="802"/>
      <c r="O136" s="532"/>
      <c r="P136" s="99">
        <v>0.6</v>
      </c>
      <c r="Q136" s="805"/>
      <c r="R136" s="99">
        <v>1</v>
      </c>
      <c r="S136" s="532"/>
      <c r="T136" s="532"/>
      <c r="U136" s="31"/>
      <c r="V136" s="31"/>
      <c r="W136" s="806"/>
      <c r="X136" s="9"/>
    </row>
    <row r="137" spans="1:24" ht="12.95" hidden="1" customHeight="1" outlineLevel="1" x14ac:dyDescent="0.25">
      <c r="A137" s="7"/>
      <c r="B137" s="8"/>
      <c r="C137" s="18"/>
      <c r="D137" s="18"/>
      <c r="E137" s="18"/>
      <c r="F137" s="27"/>
      <c r="G137" s="802" t="s">
        <v>1196</v>
      </c>
      <c r="H137" s="803" t="s">
        <v>391</v>
      </c>
      <c r="I137" s="137">
        <v>50</v>
      </c>
      <c r="J137" s="804">
        <v>4.5</v>
      </c>
      <c r="K137" s="101">
        <v>0.01</v>
      </c>
      <c r="L137" s="532"/>
      <c r="M137" s="807">
        <f t="shared" si="1"/>
        <v>0.23699999999999999</v>
      </c>
      <c r="N137" s="802"/>
      <c r="O137" s="532"/>
      <c r="P137" s="99">
        <v>0.42</v>
      </c>
      <c r="Q137" s="805"/>
      <c r="R137" s="99">
        <v>1</v>
      </c>
      <c r="S137" s="532"/>
      <c r="T137" s="532"/>
      <c r="U137" s="31"/>
      <c r="V137" s="31"/>
      <c r="W137" s="806"/>
      <c r="X137" s="9"/>
    </row>
    <row r="138" spans="1:24" ht="12.95" hidden="1" customHeight="1" outlineLevel="1" x14ac:dyDescent="0.25">
      <c r="A138" s="7"/>
      <c r="B138" s="8"/>
      <c r="C138" s="18"/>
      <c r="D138" s="18"/>
      <c r="E138" s="18"/>
      <c r="F138" s="27"/>
      <c r="G138" s="802"/>
      <c r="H138" s="803" t="s">
        <v>140</v>
      </c>
      <c r="I138" s="137">
        <v>100</v>
      </c>
      <c r="J138" s="804">
        <v>2.2000000000000002</v>
      </c>
      <c r="K138" s="101">
        <v>0.01</v>
      </c>
      <c r="L138" s="532"/>
      <c r="M138" s="807">
        <f t="shared" si="1"/>
        <v>0.23699999999999999</v>
      </c>
      <c r="N138" s="802"/>
      <c r="O138" s="532"/>
      <c r="P138" s="99">
        <v>0.42</v>
      </c>
      <c r="Q138" s="805"/>
      <c r="R138" s="99">
        <v>1</v>
      </c>
      <c r="S138" s="532"/>
      <c r="T138" s="532"/>
      <c r="U138" s="31"/>
      <c r="V138" s="31"/>
      <c r="W138" s="806"/>
      <c r="X138" s="9"/>
    </row>
    <row r="139" spans="1:24" ht="12.95" hidden="1" customHeight="1" outlineLevel="1" x14ac:dyDescent="0.25">
      <c r="A139" s="7"/>
      <c r="B139" s="8"/>
      <c r="C139" s="18"/>
      <c r="D139" s="18"/>
      <c r="E139" s="18"/>
      <c r="F139" s="27"/>
      <c r="G139" s="802"/>
      <c r="H139" s="803" t="s">
        <v>141</v>
      </c>
      <c r="I139" s="137">
        <v>100</v>
      </c>
      <c r="J139" s="804">
        <v>2.2000000000000002</v>
      </c>
      <c r="K139" s="101">
        <v>0.01</v>
      </c>
      <c r="L139" s="532"/>
      <c r="M139" s="807">
        <f t="shared" si="1"/>
        <v>0.23699999999999999</v>
      </c>
      <c r="N139" s="802"/>
      <c r="O139" s="532"/>
      <c r="P139" s="99">
        <v>0.32</v>
      </c>
      <c r="Q139" s="805"/>
      <c r="R139" s="99">
        <v>1</v>
      </c>
      <c r="S139" s="532"/>
      <c r="T139" s="532"/>
      <c r="U139" s="31"/>
      <c r="V139" s="31"/>
      <c r="W139" s="806"/>
      <c r="X139" s="9"/>
    </row>
    <row r="140" spans="1:24" ht="12.95" hidden="1" customHeight="1" outlineLevel="1" x14ac:dyDescent="0.25">
      <c r="A140" s="7"/>
      <c r="B140" s="8"/>
      <c r="C140" s="18"/>
      <c r="D140" s="18"/>
      <c r="E140" s="18"/>
      <c r="F140" s="27"/>
      <c r="G140" s="802"/>
      <c r="H140" s="803" t="s">
        <v>142</v>
      </c>
      <c r="I140" s="137">
        <v>150</v>
      </c>
      <c r="J140" s="804">
        <v>1.8</v>
      </c>
      <c r="K140" s="101">
        <v>0.01</v>
      </c>
      <c r="L140" s="532"/>
      <c r="M140" s="807">
        <f t="shared" si="1"/>
        <v>0.23699999999999999</v>
      </c>
      <c r="N140" s="802"/>
      <c r="O140" s="532"/>
      <c r="P140" s="99">
        <v>0.14000000000000001</v>
      </c>
      <c r="Q140" s="805"/>
      <c r="R140" s="99">
        <v>1</v>
      </c>
      <c r="S140" s="532"/>
      <c r="T140" s="532"/>
      <c r="U140" s="31"/>
      <c r="V140" s="31"/>
      <c r="W140" s="806"/>
      <c r="X140" s="9"/>
    </row>
    <row r="141" spans="1:24" ht="12.95" hidden="1" customHeight="1" outlineLevel="1" x14ac:dyDescent="0.25">
      <c r="A141" s="7"/>
      <c r="B141" s="8"/>
      <c r="C141" s="18"/>
      <c r="D141" s="18"/>
      <c r="E141" s="18"/>
      <c r="F141" s="37"/>
      <c r="G141" s="802"/>
      <c r="H141" s="803" t="s">
        <v>143</v>
      </c>
      <c r="I141" s="137">
        <v>300</v>
      </c>
      <c r="J141" s="804">
        <v>0.75</v>
      </c>
      <c r="K141" s="101">
        <v>0.01</v>
      </c>
      <c r="L141" s="532"/>
      <c r="M141" s="807">
        <f t="shared" si="1"/>
        <v>0.23699999999999999</v>
      </c>
      <c r="N141" s="802"/>
      <c r="O141" s="532"/>
      <c r="P141" s="99">
        <v>0.12</v>
      </c>
      <c r="Q141" s="805"/>
      <c r="R141" s="99">
        <v>1</v>
      </c>
      <c r="S141" s="532"/>
      <c r="T141" s="532"/>
      <c r="U141" s="31"/>
      <c r="V141" s="31"/>
      <c r="W141" s="806"/>
      <c r="X141" s="9"/>
    </row>
    <row r="142" spans="1:24" ht="12.95" hidden="1" customHeight="1" outlineLevel="1" x14ac:dyDescent="0.25">
      <c r="A142" s="7"/>
      <c r="B142" s="8"/>
      <c r="C142" s="18"/>
      <c r="D142" s="18"/>
      <c r="E142" s="18"/>
      <c r="F142" s="34"/>
      <c r="G142" s="802"/>
      <c r="H142" s="803" t="s">
        <v>144</v>
      </c>
      <c r="I142" s="137">
        <v>300</v>
      </c>
      <c r="J142" s="804">
        <v>0.75</v>
      </c>
      <c r="K142" s="101">
        <v>0.01</v>
      </c>
      <c r="L142" s="532"/>
      <c r="M142" s="807">
        <f t="shared" si="1"/>
        <v>0.23699999999999999</v>
      </c>
      <c r="N142" s="802"/>
      <c r="O142" s="532"/>
      <c r="P142" s="99">
        <v>0.23</v>
      </c>
      <c r="Q142" s="805"/>
      <c r="R142" s="99">
        <v>1</v>
      </c>
      <c r="S142" s="532"/>
      <c r="T142" s="532"/>
      <c r="U142" s="31"/>
      <c r="V142" s="31"/>
      <c r="W142" s="806"/>
      <c r="X142" s="9"/>
    </row>
    <row r="143" spans="1:24" ht="12.95" hidden="1" customHeight="1" outlineLevel="1" x14ac:dyDescent="0.25">
      <c r="A143" s="7"/>
      <c r="B143" s="8"/>
      <c r="C143" s="18"/>
      <c r="D143" s="18"/>
      <c r="E143" s="18"/>
      <c r="F143" s="34"/>
      <c r="G143" s="802"/>
      <c r="H143" s="803" t="s">
        <v>145</v>
      </c>
      <c r="I143" s="137">
        <v>325</v>
      </c>
      <c r="J143" s="804">
        <v>1</v>
      </c>
      <c r="K143" s="101">
        <v>0.01</v>
      </c>
      <c r="L143" s="532"/>
      <c r="M143" s="807">
        <f t="shared" si="1"/>
        <v>0.23699999999999999</v>
      </c>
      <c r="N143" s="802"/>
      <c r="O143" s="532"/>
      <c r="P143" s="99">
        <v>0.32</v>
      </c>
      <c r="Q143" s="805"/>
      <c r="R143" s="99">
        <v>1</v>
      </c>
      <c r="S143" s="532"/>
      <c r="T143" s="532"/>
      <c r="U143" s="31"/>
      <c r="V143" s="31"/>
      <c r="W143" s="806"/>
      <c r="X143" s="9"/>
    </row>
    <row r="144" spans="1:24" ht="12.95" hidden="1" customHeight="1" outlineLevel="1" x14ac:dyDescent="0.25">
      <c r="A144" s="7"/>
      <c r="B144" s="8"/>
      <c r="C144" s="18"/>
      <c r="D144" s="18"/>
      <c r="E144" s="18"/>
      <c r="F144" s="34"/>
      <c r="G144" s="802"/>
      <c r="H144" s="803" t="s">
        <v>146</v>
      </c>
      <c r="I144" s="137">
        <v>350</v>
      </c>
      <c r="J144" s="804">
        <v>1.5</v>
      </c>
      <c r="K144" s="101">
        <v>0.01</v>
      </c>
      <c r="L144" s="532"/>
      <c r="M144" s="807">
        <f t="shared" si="1"/>
        <v>0.23699999999999999</v>
      </c>
      <c r="N144" s="802"/>
      <c r="O144" s="532"/>
      <c r="P144" s="99">
        <v>0.42</v>
      </c>
      <c r="Q144" s="805"/>
      <c r="R144" s="99">
        <v>1</v>
      </c>
      <c r="S144" s="532"/>
      <c r="T144" s="532"/>
      <c r="U144" s="31"/>
      <c r="V144" s="31"/>
      <c r="W144" s="806"/>
      <c r="X144" s="9"/>
    </row>
    <row r="145" spans="1:24" ht="12.95" hidden="1" customHeight="1" outlineLevel="1" x14ac:dyDescent="0.25">
      <c r="A145" s="7"/>
      <c r="B145" s="8"/>
      <c r="C145" s="18"/>
      <c r="D145" s="18"/>
      <c r="E145" s="18"/>
      <c r="F145" s="34"/>
      <c r="G145" s="802"/>
      <c r="H145" s="803" t="s">
        <v>147</v>
      </c>
      <c r="I145" s="137">
        <v>50</v>
      </c>
      <c r="J145" s="804">
        <v>4.5</v>
      </c>
      <c r="K145" s="101">
        <v>0.01</v>
      </c>
      <c r="L145" s="532"/>
      <c r="M145" s="807">
        <f t="shared" si="1"/>
        <v>0.23699999999999999</v>
      </c>
      <c r="N145" s="802"/>
      <c r="O145" s="532"/>
      <c r="P145" s="99">
        <v>0.51</v>
      </c>
      <c r="Q145" s="805"/>
      <c r="R145" s="99">
        <v>1</v>
      </c>
      <c r="S145" s="532"/>
      <c r="T145" s="532"/>
      <c r="U145" s="31"/>
      <c r="V145" s="31"/>
      <c r="W145" s="806"/>
      <c r="X145" s="9"/>
    </row>
    <row r="146" spans="1:24" ht="12.95" hidden="1" customHeight="1" outlineLevel="1" x14ac:dyDescent="0.25">
      <c r="A146" s="7"/>
      <c r="B146" s="8"/>
      <c r="C146" s="18"/>
      <c r="D146" s="18"/>
      <c r="E146" s="18"/>
      <c r="F146" s="34"/>
      <c r="G146" s="802"/>
      <c r="H146" s="803" t="s">
        <v>148</v>
      </c>
      <c r="I146" s="137">
        <v>50</v>
      </c>
      <c r="J146" s="804">
        <v>4.5</v>
      </c>
      <c r="K146" s="101">
        <v>0.01</v>
      </c>
      <c r="L146" s="532"/>
      <c r="M146" s="807">
        <f t="shared" si="1"/>
        <v>0.23699999999999999</v>
      </c>
      <c r="N146" s="802"/>
      <c r="O146" s="532"/>
      <c r="P146" s="99">
        <v>0.6</v>
      </c>
      <c r="Q146" s="805"/>
      <c r="R146" s="99">
        <v>1</v>
      </c>
      <c r="S146" s="532"/>
      <c r="T146" s="532"/>
      <c r="U146" s="31"/>
      <c r="V146" s="31"/>
      <c r="W146" s="806"/>
      <c r="X146" s="9"/>
    </row>
    <row r="147" spans="1:24" ht="12.95" hidden="1" customHeight="1" outlineLevel="1" x14ac:dyDescent="0.25">
      <c r="A147" s="7"/>
      <c r="B147" s="8"/>
      <c r="C147" s="18"/>
      <c r="D147" s="18"/>
      <c r="E147" s="18"/>
      <c r="F147" s="27"/>
      <c r="G147" s="802" t="s">
        <v>1197</v>
      </c>
      <c r="H147" s="803" t="s">
        <v>391</v>
      </c>
      <c r="I147" s="137">
        <v>50</v>
      </c>
      <c r="J147" s="804">
        <v>4.5</v>
      </c>
      <c r="K147" s="101">
        <v>0.01</v>
      </c>
      <c r="L147" s="532"/>
      <c r="M147" s="807">
        <f t="shared" si="1"/>
        <v>0.23699999999999999</v>
      </c>
      <c r="N147" s="802"/>
      <c r="O147" s="532"/>
      <c r="P147" s="99">
        <v>0.42</v>
      </c>
      <c r="Q147" s="805"/>
      <c r="R147" s="99">
        <v>1</v>
      </c>
      <c r="S147" s="532"/>
      <c r="T147" s="532"/>
      <c r="U147" s="31"/>
      <c r="V147" s="31"/>
      <c r="W147" s="806"/>
      <c r="X147" s="9"/>
    </row>
    <row r="148" spans="1:24" ht="12.95" hidden="1" customHeight="1" outlineLevel="1" x14ac:dyDescent="0.25">
      <c r="A148" s="7"/>
      <c r="B148" s="8"/>
      <c r="C148" s="18"/>
      <c r="D148" s="18"/>
      <c r="E148" s="18"/>
      <c r="F148" s="27"/>
      <c r="G148" s="802"/>
      <c r="H148" s="803" t="s">
        <v>140</v>
      </c>
      <c r="I148" s="137">
        <v>100</v>
      </c>
      <c r="J148" s="804">
        <v>2.2000000000000002</v>
      </c>
      <c r="K148" s="101">
        <v>0.01</v>
      </c>
      <c r="L148" s="532"/>
      <c r="M148" s="807">
        <f t="shared" si="1"/>
        <v>0.23699999999999999</v>
      </c>
      <c r="N148" s="802"/>
      <c r="O148" s="532"/>
      <c r="P148" s="99">
        <v>0.42</v>
      </c>
      <c r="Q148" s="805"/>
      <c r="R148" s="99">
        <v>1</v>
      </c>
      <c r="S148" s="532"/>
      <c r="T148" s="532"/>
      <c r="U148" s="31"/>
      <c r="V148" s="31"/>
      <c r="W148" s="806"/>
      <c r="X148" s="9"/>
    </row>
    <row r="149" spans="1:24" ht="12.95" hidden="1" customHeight="1" outlineLevel="1" x14ac:dyDescent="0.25">
      <c r="A149" s="7"/>
      <c r="B149" s="8"/>
      <c r="C149" s="18"/>
      <c r="D149" s="18"/>
      <c r="E149" s="18"/>
      <c r="F149" s="27"/>
      <c r="G149" s="802"/>
      <c r="H149" s="803" t="s">
        <v>141</v>
      </c>
      <c r="I149" s="137">
        <v>100</v>
      </c>
      <c r="J149" s="804">
        <v>2.2000000000000002</v>
      </c>
      <c r="K149" s="101">
        <v>0.01</v>
      </c>
      <c r="L149" s="532"/>
      <c r="M149" s="807">
        <f t="shared" si="1"/>
        <v>0.23699999999999999</v>
      </c>
      <c r="N149" s="802"/>
      <c r="O149" s="532"/>
      <c r="P149" s="99">
        <v>0.32</v>
      </c>
      <c r="Q149" s="805"/>
      <c r="R149" s="99">
        <v>1</v>
      </c>
      <c r="S149" s="532"/>
      <c r="T149" s="532"/>
      <c r="U149" s="31"/>
      <c r="V149" s="31"/>
      <c r="W149" s="806"/>
      <c r="X149" s="9"/>
    </row>
    <row r="150" spans="1:24" ht="12.95" hidden="1" customHeight="1" outlineLevel="1" x14ac:dyDescent="0.25">
      <c r="A150" s="7"/>
      <c r="B150" s="8"/>
      <c r="C150" s="18"/>
      <c r="D150" s="18"/>
      <c r="E150" s="18"/>
      <c r="F150" s="27"/>
      <c r="G150" s="802"/>
      <c r="H150" s="803" t="s">
        <v>142</v>
      </c>
      <c r="I150" s="137">
        <v>150</v>
      </c>
      <c r="J150" s="804">
        <v>1.8</v>
      </c>
      <c r="K150" s="101">
        <v>0.01</v>
      </c>
      <c r="L150" s="532"/>
      <c r="M150" s="807">
        <f t="shared" si="1"/>
        <v>0.23699999999999999</v>
      </c>
      <c r="N150" s="802"/>
      <c r="O150" s="532"/>
      <c r="P150" s="99">
        <v>0.14000000000000001</v>
      </c>
      <c r="Q150" s="805"/>
      <c r="R150" s="99">
        <v>1</v>
      </c>
      <c r="S150" s="532"/>
      <c r="T150" s="532"/>
      <c r="U150" s="31"/>
      <c r="V150" s="31"/>
      <c r="W150" s="806"/>
      <c r="X150" s="9"/>
    </row>
    <row r="151" spans="1:24" ht="12.95" hidden="1" customHeight="1" outlineLevel="1" x14ac:dyDescent="0.25">
      <c r="A151" s="7"/>
      <c r="B151" s="8"/>
      <c r="C151" s="18"/>
      <c r="D151" s="18"/>
      <c r="E151" s="18"/>
      <c r="F151" s="37"/>
      <c r="G151" s="802"/>
      <c r="H151" s="803" t="s">
        <v>143</v>
      </c>
      <c r="I151" s="137">
        <v>300</v>
      </c>
      <c r="J151" s="804">
        <v>0.75</v>
      </c>
      <c r="K151" s="101">
        <v>0.01</v>
      </c>
      <c r="L151" s="532"/>
      <c r="M151" s="807">
        <f t="shared" si="1"/>
        <v>0.23699999999999999</v>
      </c>
      <c r="N151" s="802"/>
      <c r="O151" s="532"/>
      <c r="P151" s="99">
        <v>0.12</v>
      </c>
      <c r="Q151" s="805"/>
      <c r="R151" s="99">
        <v>1</v>
      </c>
      <c r="S151" s="532"/>
      <c r="T151" s="532"/>
      <c r="U151" s="31"/>
      <c r="V151" s="31"/>
      <c r="W151" s="806"/>
      <c r="X151" s="9"/>
    </row>
    <row r="152" spans="1:24" ht="12.95" hidden="1" customHeight="1" outlineLevel="1" x14ac:dyDescent="0.25">
      <c r="A152" s="7"/>
      <c r="B152" s="8"/>
      <c r="C152" s="18"/>
      <c r="D152" s="18"/>
      <c r="E152" s="18"/>
      <c r="F152" s="34"/>
      <c r="G152" s="802"/>
      <c r="H152" s="803" t="s">
        <v>144</v>
      </c>
      <c r="I152" s="137">
        <v>300</v>
      </c>
      <c r="J152" s="804">
        <v>0.75</v>
      </c>
      <c r="K152" s="101">
        <v>0.01</v>
      </c>
      <c r="L152" s="532"/>
      <c r="M152" s="807">
        <f t="shared" si="1"/>
        <v>0.23699999999999999</v>
      </c>
      <c r="N152" s="802"/>
      <c r="O152" s="532"/>
      <c r="P152" s="99">
        <v>0.23</v>
      </c>
      <c r="Q152" s="805"/>
      <c r="R152" s="99">
        <v>1</v>
      </c>
      <c r="S152" s="532"/>
      <c r="T152" s="532"/>
      <c r="U152" s="31"/>
      <c r="V152" s="31"/>
      <c r="W152" s="806"/>
      <c r="X152" s="9"/>
    </row>
    <row r="153" spans="1:24" ht="12.95" hidden="1" customHeight="1" outlineLevel="1" x14ac:dyDescent="0.25">
      <c r="A153" s="7"/>
      <c r="B153" s="8"/>
      <c r="C153" s="18"/>
      <c r="D153" s="18"/>
      <c r="E153" s="18"/>
      <c r="F153" s="34"/>
      <c r="G153" s="802"/>
      <c r="H153" s="803" t="s">
        <v>145</v>
      </c>
      <c r="I153" s="137">
        <v>325</v>
      </c>
      <c r="J153" s="804">
        <v>1</v>
      </c>
      <c r="K153" s="101">
        <v>0.01</v>
      </c>
      <c r="L153" s="532"/>
      <c r="M153" s="807">
        <f t="shared" si="1"/>
        <v>0.23699999999999999</v>
      </c>
      <c r="N153" s="802"/>
      <c r="O153" s="532"/>
      <c r="P153" s="99">
        <v>0.32</v>
      </c>
      <c r="Q153" s="805"/>
      <c r="R153" s="99">
        <v>1</v>
      </c>
      <c r="S153" s="532"/>
      <c r="T153" s="532"/>
      <c r="U153" s="31"/>
      <c r="V153" s="31"/>
      <c r="W153" s="806"/>
      <c r="X153" s="9"/>
    </row>
    <row r="154" spans="1:24" ht="12.95" hidden="1" customHeight="1" outlineLevel="1" x14ac:dyDescent="0.25">
      <c r="A154" s="7"/>
      <c r="B154" s="8"/>
      <c r="C154" s="18"/>
      <c r="D154" s="18"/>
      <c r="E154" s="18"/>
      <c r="F154" s="34"/>
      <c r="G154" s="802"/>
      <c r="H154" s="803" t="s">
        <v>146</v>
      </c>
      <c r="I154" s="137">
        <v>350</v>
      </c>
      <c r="J154" s="804">
        <v>1.5</v>
      </c>
      <c r="K154" s="101">
        <v>0.01</v>
      </c>
      <c r="L154" s="532"/>
      <c r="M154" s="807">
        <f t="shared" si="1"/>
        <v>0.23699999999999999</v>
      </c>
      <c r="N154" s="802"/>
      <c r="O154" s="532"/>
      <c r="P154" s="99">
        <v>0.42</v>
      </c>
      <c r="Q154" s="805"/>
      <c r="R154" s="99">
        <v>1</v>
      </c>
      <c r="S154" s="532"/>
      <c r="T154" s="532"/>
      <c r="U154" s="31"/>
      <c r="V154" s="31"/>
      <c r="W154" s="806"/>
      <c r="X154" s="9"/>
    </row>
    <row r="155" spans="1:24" ht="12.95" hidden="1" customHeight="1" outlineLevel="1" x14ac:dyDescent="0.25">
      <c r="A155" s="7"/>
      <c r="B155" s="8"/>
      <c r="C155" s="18"/>
      <c r="D155" s="18"/>
      <c r="E155" s="18"/>
      <c r="F155" s="34"/>
      <c r="G155" s="802"/>
      <c r="H155" s="803" t="s">
        <v>147</v>
      </c>
      <c r="I155" s="137">
        <v>50</v>
      </c>
      <c r="J155" s="804">
        <v>4.5</v>
      </c>
      <c r="K155" s="101">
        <v>0.01</v>
      </c>
      <c r="L155" s="532"/>
      <c r="M155" s="807">
        <f t="shared" si="1"/>
        <v>0.23699999999999999</v>
      </c>
      <c r="N155" s="802"/>
      <c r="O155" s="532"/>
      <c r="P155" s="99">
        <v>0.51</v>
      </c>
      <c r="Q155" s="805"/>
      <c r="R155" s="99">
        <v>1</v>
      </c>
      <c r="S155" s="532"/>
      <c r="T155" s="532"/>
      <c r="U155" s="31"/>
      <c r="V155" s="31"/>
      <c r="W155" s="806"/>
      <c r="X155" s="9"/>
    </row>
    <row r="156" spans="1:24" ht="12.95" hidden="1" customHeight="1" outlineLevel="1" x14ac:dyDescent="0.25">
      <c r="A156" s="7"/>
      <c r="B156" s="8"/>
      <c r="C156" s="18"/>
      <c r="D156" s="18"/>
      <c r="E156" s="18"/>
      <c r="F156" s="34"/>
      <c r="G156" s="802"/>
      <c r="H156" s="803" t="s">
        <v>148</v>
      </c>
      <c r="I156" s="137">
        <v>50</v>
      </c>
      <c r="J156" s="804">
        <v>4.5</v>
      </c>
      <c r="K156" s="101">
        <v>0.01</v>
      </c>
      <c r="L156" s="532"/>
      <c r="M156" s="807">
        <f t="shared" si="1"/>
        <v>0.23699999999999999</v>
      </c>
      <c r="N156" s="802"/>
      <c r="O156" s="532"/>
      <c r="P156" s="99">
        <v>0.6</v>
      </c>
      <c r="Q156" s="805"/>
      <c r="R156" s="99">
        <v>1</v>
      </c>
      <c r="S156" s="532"/>
      <c r="T156" s="532"/>
      <c r="U156" s="31"/>
      <c r="V156" s="31"/>
      <c r="W156" s="806"/>
      <c r="X156" s="9"/>
    </row>
    <row r="157" spans="1:24" ht="17.25" customHeight="1" collapsed="1" x14ac:dyDescent="0.25">
      <c r="A157" s="7"/>
      <c r="B157" s="8"/>
      <c r="C157" s="18"/>
      <c r="D157" s="18"/>
      <c r="E157" s="18"/>
      <c r="F157" s="34"/>
      <c r="G157" s="802"/>
      <c r="H157" s="802"/>
      <c r="I157" s="802"/>
      <c r="J157" s="802"/>
      <c r="K157" s="802"/>
      <c r="L157" s="802"/>
      <c r="M157" s="802"/>
      <c r="N157" s="802"/>
      <c r="O157" s="802"/>
      <c r="P157" s="802"/>
      <c r="Q157" s="808"/>
      <c r="R157" s="808"/>
      <c r="S157" s="808"/>
      <c r="T157" s="532"/>
      <c r="U157" s="31"/>
      <c r="V157" s="31"/>
      <c r="W157" s="17"/>
      <c r="X157" s="9"/>
    </row>
    <row r="158" spans="1:24" ht="5.0999999999999996" customHeight="1" x14ac:dyDescent="0.25">
      <c r="A158" s="7"/>
      <c r="B158" s="8"/>
      <c r="C158" s="18"/>
      <c r="D158" s="18"/>
      <c r="E158" s="18"/>
      <c r="F158" s="37"/>
      <c r="G158" s="38"/>
      <c r="H158" s="39"/>
      <c r="I158" s="39"/>
      <c r="J158" s="39"/>
      <c r="K158" s="39"/>
      <c r="L158" s="39"/>
      <c r="M158" s="39"/>
      <c r="N158" s="39"/>
      <c r="O158" s="39"/>
      <c r="P158" s="39"/>
      <c r="Q158" s="39"/>
      <c r="R158" s="39"/>
      <c r="S158" s="39"/>
      <c r="T158" s="39"/>
      <c r="U158" s="31"/>
      <c r="V158" s="31"/>
      <c r="W158" s="17"/>
      <c r="X158" s="9"/>
    </row>
    <row r="159" spans="1:24" ht="24" customHeight="1" x14ac:dyDescent="0.25">
      <c r="A159" s="7"/>
      <c r="B159" s="8"/>
      <c r="C159" s="40"/>
      <c r="D159" s="40"/>
      <c r="E159" s="40"/>
      <c r="F159" s="40"/>
      <c r="G159" s="41" t="str">
        <f>G47</f>
        <v>SALTBUSH PRODUCTIVITY &amp; FEED VALUE &amp; SELECTIVITY</v>
      </c>
      <c r="H159" s="40"/>
      <c r="I159" s="40"/>
      <c r="J159" s="40"/>
      <c r="K159" s="40"/>
      <c r="L159" s="96"/>
      <c r="M159" s="40"/>
      <c r="N159" s="40"/>
      <c r="O159" s="40"/>
      <c r="P159" s="40"/>
      <c r="Q159" s="40"/>
      <c r="R159" s="40"/>
      <c r="S159" s="40"/>
      <c r="T159" s="40"/>
      <c r="U159" s="96"/>
      <c r="V159" s="96"/>
      <c r="W159" s="42" t="s">
        <v>24</v>
      </c>
      <c r="X159" s="9"/>
    </row>
    <row r="160" spans="1:24" ht="12" customHeight="1" x14ac:dyDescent="0.25">
      <c r="A160" s="7"/>
      <c r="B160" s="8"/>
      <c r="C160" s="8"/>
      <c r="D160" s="8"/>
      <c r="E160" s="8"/>
      <c r="F160" s="9"/>
      <c r="G160" s="9"/>
      <c r="H160" s="9"/>
      <c r="I160" s="9"/>
      <c r="J160" s="9"/>
      <c r="K160" s="9"/>
      <c r="L160" s="9"/>
      <c r="M160" s="9"/>
      <c r="N160" s="9"/>
      <c r="O160" s="9"/>
      <c r="P160" s="9"/>
      <c r="Q160" s="9"/>
      <c r="R160" s="9"/>
      <c r="S160" s="9"/>
      <c r="T160" s="9"/>
      <c r="U160" s="9"/>
      <c r="V160" s="9"/>
      <c r="W160" s="9"/>
      <c r="X160" s="9"/>
    </row>
    <row r="161" spans="1:25" ht="12" customHeight="1" x14ac:dyDescent="0.25">
      <c r="A161" s="7"/>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5.0999999999999996" customHeight="1" thickBot="1" x14ac:dyDescent="0.3">
      <c r="A162" s="7"/>
      <c r="B162" s="8"/>
      <c r="C162" s="8"/>
      <c r="D162" s="8"/>
      <c r="E162" s="801">
        <v>3</v>
      </c>
      <c r="F162" s="8"/>
      <c r="G162" s="8"/>
      <c r="H162" s="8"/>
      <c r="I162" s="8"/>
      <c r="J162" s="8"/>
      <c r="K162" s="8"/>
      <c r="L162" s="8"/>
      <c r="M162" s="8"/>
      <c r="N162" s="8"/>
      <c r="O162" s="8"/>
      <c r="P162" s="8"/>
      <c r="Q162" s="8"/>
      <c r="R162" s="8"/>
      <c r="S162" s="8"/>
      <c r="T162" s="8"/>
      <c r="U162" s="8"/>
      <c r="V162" s="8"/>
      <c r="W162" s="8"/>
      <c r="X162" s="8"/>
      <c r="Y162" s="8"/>
    </row>
    <row r="163" spans="1:25" ht="5.0999999999999996" customHeight="1" x14ac:dyDescent="0.25">
      <c r="A163" s="7"/>
      <c r="B163" s="8"/>
      <c r="C163" s="10" t="s">
        <v>0</v>
      </c>
      <c r="D163" s="10">
        <v>2166.7710000000002</v>
      </c>
      <c r="E163" s="10"/>
      <c r="F163" s="10"/>
      <c r="G163" s="10"/>
      <c r="H163" s="10"/>
      <c r="I163" s="10"/>
      <c r="J163" s="10"/>
      <c r="K163" s="11"/>
      <c r="L163" s="11"/>
      <c r="M163" s="11"/>
      <c r="N163" s="11"/>
      <c r="O163" s="11"/>
      <c r="P163" s="11"/>
      <c r="Q163" s="11"/>
      <c r="R163" s="11"/>
      <c r="S163" s="11"/>
      <c r="T163" s="11"/>
      <c r="U163" s="11"/>
      <c r="V163" s="11"/>
      <c r="W163" s="11"/>
      <c r="X163" s="12"/>
      <c r="Y163" s="9"/>
    </row>
    <row r="164" spans="1:25" ht="12.95" customHeight="1" x14ac:dyDescent="0.25">
      <c r="A164" s="7"/>
      <c r="B164" s="8"/>
      <c r="C164" s="13"/>
      <c r="D164" s="13">
        <v>0</v>
      </c>
      <c r="E164" s="13" t="s">
        <v>1</v>
      </c>
      <c r="F164" s="14"/>
      <c r="G164" s="15" t="s">
        <v>1198</v>
      </c>
      <c r="H164" s="14"/>
      <c r="I164" s="14"/>
      <c r="J164" s="14"/>
      <c r="K164" s="14"/>
      <c r="L164" s="14"/>
      <c r="M164" s="14"/>
      <c r="N164" s="14"/>
      <c r="O164" s="14"/>
      <c r="P164" s="14"/>
      <c r="Q164" s="14"/>
      <c r="R164" s="14"/>
      <c r="S164" s="14"/>
      <c r="T164" s="16"/>
      <c r="U164" s="77"/>
      <c r="V164" s="111"/>
      <c r="W164" s="111"/>
      <c r="X164" s="17"/>
      <c r="Y164" s="9"/>
    </row>
    <row r="165" spans="1:25" ht="12.95" customHeight="1" x14ac:dyDescent="0.25">
      <c r="A165" s="7"/>
      <c r="B165" s="8"/>
      <c r="C165" s="13"/>
      <c r="D165" s="13"/>
      <c r="E165" s="18"/>
      <c r="F165" s="14"/>
      <c r="G165" s="14"/>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c r="D166" s="13"/>
      <c r="E166" s="18"/>
      <c r="F166" s="14"/>
      <c r="G166" s="790">
        <v>44717</v>
      </c>
      <c r="H166" s="77"/>
      <c r="I166" s="14"/>
      <c r="J166" s="14"/>
      <c r="K166" s="14"/>
      <c r="L166" s="14"/>
      <c r="M166" s="14"/>
      <c r="N166" s="14"/>
      <c r="O166" s="14"/>
      <c r="P166" s="14"/>
      <c r="Q166" s="14"/>
      <c r="R166" s="14"/>
      <c r="S166" s="14"/>
      <c r="T166" s="16"/>
      <c r="U166" s="112"/>
      <c r="V166" s="111"/>
      <c r="W166" s="111"/>
      <c r="X166" s="17"/>
      <c r="Y166" s="9"/>
    </row>
    <row r="167" spans="1:25" ht="12.95" customHeight="1" x14ac:dyDescent="0.25">
      <c r="A167" s="7"/>
      <c r="B167" s="8"/>
      <c r="C167" s="18">
        <v>0</v>
      </c>
      <c r="D167" s="13"/>
      <c r="E167" s="18"/>
      <c r="F167" s="14"/>
      <c r="G167" s="22"/>
      <c r="H167" s="77"/>
      <c r="I167" s="14"/>
      <c r="J167" s="77"/>
      <c r="K167" s="14"/>
      <c r="L167" s="14"/>
      <c r="M167" s="14"/>
      <c r="N167" s="14"/>
      <c r="O167" s="14"/>
      <c r="P167" s="14"/>
      <c r="Q167" s="14"/>
      <c r="R167" s="14"/>
      <c r="S167" s="14"/>
      <c r="T167" s="16"/>
      <c r="U167" s="112"/>
      <c r="V167" s="111"/>
      <c r="W167" s="111"/>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3"/>
      <c r="I169" s="23"/>
      <c r="J169" s="23"/>
      <c r="K169" s="23"/>
      <c r="L169" s="23"/>
      <c r="M169" s="23"/>
      <c r="N169" s="23"/>
      <c r="O169" s="23"/>
      <c r="P169" s="23"/>
      <c r="Q169" s="23"/>
      <c r="R169" s="23"/>
      <c r="S169" s="23"/>
      <c r="T169" s="23"/>
      <c r="U169" s="23"/>
      <c r="V169" s="23"/>
      <c r="W169" s="23"/>
      <c r="X169" s="17"/>
      <c r="Y169" s="9"/>
    </row>
    <row r="170" spans="1:25" ht="12.95" customHeight="1" x14ac:dyDescent="0.25">
      <c r="A170" s="7"/>
      <c r="B170" s="8"/>
      <c r="C170" s="18"/>
      <c r="D170" s="18"/>
      <c r="E170" s="18"/>
      <c r="F170" s="18"/>
      <c r="G170" s="18"/>
      <c r="H170" s="25"/>
      <c r="I170" s="102"/>
      <c r="J170" s="102"/>
      <c r="K170" s="102"/>
      <c r="L170" s="102"/>
      <c r="M170" s="102"/>
      <c r="N170" s="246"/>
      <c r="O170" s="25"/>
      <c r="P170" s="25"/>
      <c r="Q170" s="25"/>
      <c r="R170" s="25"/>
      <c r="S170" s="25"/>
      <c r="T170" s="23"/>
      <c r="U170" s="23"/>
      <c r="V170" s="23"/>
      <c r="W170" s="23"/>
      <c r="X170" s="17"/>
      <c r="Y170" s="9"/>
    </row>
    <row r="171" spans="1:25" ht="12.95" customHeight="1" x14ac:dyDescent="0.25">
      <c r="A171" s="7"/>
      <c r="B171" s="8"/>
      <c r="C171" s="18"/>
      <c r="D171" s="18"/>
      <c r="E171" s="18"/>
      <c r="F171" s="18"/>
      <c r="G171" s="18"/>
      <c r="H171" s="25"/>
      <c r="I171" s="24" t="s">
        <v>392</v>
      </c>
      <c r="J171" s="24" t="s">
        <v>59</v>
      </c>
      <c r="K171" s="24" t="s">
        <v>60</v>
      </c>
      <c r="L171" s="24" t="s">
        <v>61</v>
      </c>
      <c r="M171" s="24" t="s">
        <v>62</v>
      </c>
      <c r="N171" s="24" t="s">
        <v>895</v>
      </c>
      <c r="O171" s="24" t="s">
        <v>896</v>
      </c>
      <c r="P171" s="24" t="s">
        <v>897</v>
      </c>
      <c r="Q171" s="24" t="s">
        <v>1218</v>
      </c>
      <c r="R171" s="25"/>
      <c r="S171" s="25"/>
      <c r="T171" s="23"/>
      <c r="U171" s="23"/>
      <c r="V171" s="23"/>
      <c r="W171" s="23"/>
      <c r="X171" s="17"/>
      <c r="Y171" s="9"/>
    </row>
    <row r="172" spans="1:25" ht="5.0999999999999996" customHeight="1" x14ac:dyDescent="0.25">
      <c r="A172" s="7"/>
      <c r="B172" s="8"/>
      <c r="C172" s="18"/>
      <c r="D172" s="18"/>
      <c r="E172" s="18"/>
      <c r="F172" s="18"/>
      <c r="G172" s="18"/>
      <c r="H172" s="25"/>
      <c r="I172" s="24"/>
      <c r="J172" s="24"/>
      <c r="K172" s="24"/>
      <c r="L172" s="24"/>
      <c r="M172" s="24"/>
      <c r="N172" s="25"/>
      <c r="O172" s="25"/>
      <c r="P172" s="25"/>
      <c r="Q172" s="25"/>
      <c r="R172" s="25"/>
      <c r="S172" s="25"/>
      <c r="T172" s="23"/>
      <c r="U172" s="23"/>
      <c r="V172" s="23"/>
      <c r="W172" s="23"/>
      <c r="X172" s="17"/>
      <c r="Y172" s="9"/>
    </row>
    <row r="173" spans="1:25" ht="5.0999999999999996" customHeight="1" x14ac:dyDescent="0.25">
      <c r="A173" s="7"/>
      <c r="B173" s="8"/>
      <c r="C173" s="18"/>
      <c r="D173" s="18"/>
      <c r="E173" s="18"/>
      <c r="F173" s="27"/>
      <c r="G173" s="27"/>
      <c r="H173" s="30"/>
      <c r="I173" s="30"/>
      <c r="J173" s="30"/>
      <c r="K173" s="30"/>
      <c r="L173" s="30"/>
      <c r="M173" s="30"/>
      <c r="N173" s="30"/>
      <c r="O173" s="30"/>
      <c r="P173" s="30"/>
      <c r="Q173" s="30"/>
      <c r="R173" s="30"/>
      <c r="S173" s="30"/>
      <c r="T173" s="31"/>
      <c r="U173" s="31"/>
      <c r="V173" s="31"/>
      <c r="W173" s="31"/>
      <c r="X173" s="17"/>
      <c r="Y173" s="9"/>
    </row>
    <row r="174" spans="1:25" ht="12.95" customHeight="1" x14ac:dyDescent="0.25">
      <c r="A174" s="7"/>
      <c r="B174" s="8"/>
      <c r="C174" s="18"/>
      <c r="D174" s="18"/>
      <c r="E174" s="18"/>
      <c r="F174" s="27"/>
      <c r="G174" s="38"/>
      <c r="H174" s="39" t="s">
        <v>1199</v>
      </c>
      <c r="I174" s="229">
        <v>1</v>
      </c>
      <c r="J174" s="229">
        <v>1</v>
      </c>
      <c r="K174" s="229">
        <v>1</v>
      </c>
      <c r="L174" s="229">
        <v>1</v>
      </c>
      <c r="M174" s="229">
        <v>1</v>
      </c>
      <c r="N174" s="229">
        <v>1</v>
      </c>
      <c r="O174" s="229">
        <v>1</v>
      </c>
      <c r="P174" s="229">
        <v>1</v>
      </c>
      <c r="Q174" s="229">
        <v>1</v>
      </c>
      <c r="R174" s="39"/>
      <c r="S174" s="39"/>
      <c r="T174" s="39"/>
      <c r="U174" s="39"/>
      <c r="V174" s="39"/>
      <c r="W174" s="31"/>
      <c r="X174" s="17"/>
      <c r="Y174" s="9"/>
    </row>
    <row r="175" spans="1:25" ht="12.95" customHeight="1" x14ac:dyDescent="0.25">
      <c r="A175" s="7"/>
      <c r="B175" s="8"/>
      <c r="C175" s="18"/>
      <c r="D175" s="18"/>
      <c r="E175" s="18"/>
      <c r="F175" s="37"/>
      <c r="G175" s="38"/>
      <c r="H175" s="39"/>
      <c r="Q175" s="39"/>
      <c r="R175" s="39"/>
      <c r="S175" s="39"/>
      <c r="T175" s="39"/>
      <c r="U175" s="39"/>
      <c r="V175" s="39"/>
      <c r="W175" s="31"/>
      <c r="X175" s="17"/>
      <c r="Y175" s="9"/>
    </row>
    <row r="176" spans="1:25" ht="5.0999999999999996" customHeight="1" x14ac:dyDescent="0.25">
      <c r="A176" s="7"/>
      <c r="B176" s="8"/>
      <c r="C176" s="18"/>
      <c r="D176" s="18"/>
      <c r="E176" s="18"/>
      <c r="F176" s="37"/>
      <c r="G176" s="38"/>
      <c r="H176" s="38"/>
      <c r="I176" s="38"/>
      <c r="J176" s="39"/>
      <c r="K176" s="39"/>
      <c r="L176" s="39"/>
      <c r="M176" s="39"/>
      <c r="N176" s="39"/>
      <c r="O176" s="39"/>
      <c r="P176" s="39"/>
      <c r="Q176" s="39"/>
      <c r="R176" s="39"/>
      <c r="S176" s="39"/>
      <c r="T176" s="39"/>
      <c r="U176" s="39"/>
      <c r="V176" s="39"/>
      <c r="W176" s="31"/>
      <c r="X176" s="17"/>
      <c r="Y176" s="9"/>
    </row>
    <row r="177" spans="1:25" ht="24" customHeight="1" x14ac:dyDescent="0.25">
      <c r="A177" s="7"/>
      <c r="B177" s="8"/>
      <c r="C177" s="40"/>
      <c r="D177" s="40"/>
      <c r="E177" s="40"/>
      <c r="F177" s="40"/>
      <c r="G177" s="41" t="str">
        <f>G164</f>
        <v>SALTBUSH PRODUCTION SCALAR FOR LMU</v>
      </c>
      <c r="H177" s="40"/>
      <c r="I177" s="40"/>
      <c r="J177" s="40"/>
      <c r="K177" s="40"/>
      <c r="L177" s="40"/>
      <c r="M177" s="40"/>
      <c r="N177" s="40"/>
      <c r="O177" s="40"/>
      <c r="P177" s="40"/>
      <c r="Q177" s="40"/>
      <c r="R177" s="40"/>
      <c r="S177" s="40"/>
      <c r="T177" s="40"/>
      <c r="U177" s="96"/>
      <c r="V177" s="96"/>
      <c r="W177" s="96"/>
      <c r="X177" s="42" t="s">
        <v>24</v>
      </c>
      <c r="Y177" s="9"/>
    </row>
    <row r="178" spans="1:25" ht="12" customHeight="1" x14ac:dyDescent="0.25">
      <c r="A178" s="7"/>
      <c r="B178" s="8"/>
      <c r="C178" s="8"/>
      <c r="D178" s="8"/>
      <c r="E178" s="8"/>
      <c r="F178" s="9"/>
      <c r="G178" s="9"/>
      <c r="H178" s="9"/>
      <c r="I178" s="9"/>
      <c r="J178" s="9"/>
      <c r="K178" s="9"/>
      <c r="L178" s="9"/>
      <c r="M178" s="9"/>
      <c r="N178" s="9"/>
      <c r="O178" s="9"/>
      <c r="P178" s="9"/>
      <c r="Q178" s="9"/>
      <c r="R178" s="9"/>
      <c r="S178" s="9"/>
      <c r="T178" s="9"/>
      <c r="U178" s="9"/>
      <c r="V178" s="9"/>
      <c r="W178" s="9"/>
      <c r="X178" s="9"/>
      <c r="Y178" s="9"/>
    </row>
    <row r="179" spans="1:25" ht="12" customHeight="1" x14ac:dyDescent="0.25">
      <c r="A179" s="7"/>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5.0999999999999996" customHeight="1" thickBot="1" x14ac:dyDescent="0.3">
      <c r="A180" s="7"/>
      <c r="B180" s="8"/>
      <c r="C180" s="8"/>
      <c r="D180" s="8"/>
      <c r="E180" s="801">
        <v>3</v>
      </c>
      <c r="F180" s="8"/>
      <c r="G180" s="8"/>
      <c r="H180" s="8"/>
      <c r="I180" s="8"/>
      <c r="J180" s="8"/>
      <c r="K180" s="8"/>
      <c r="L180" s="8"/>
      <c r="M180" s="8"/>
      <c r="N180" s="8"/>
      <c r="O180" s="8"/>
      <c r="P180" s="8"/>
      <c r="Q180" s="8"/>
      <c r="R180" s="8"/>
      <c r="S180" s="8"/>
      <c r="T180" s="8"/>
      <c r="U180" s="8"/>
      <c r="V180" s="8"/>
      <c r="W180" s="8"/>
      <c r="X180" s="8"/>
      <c r="Y180" s="8"/>
    </row>
    <row r="181" spans="1:25" ht="5.0999999999999996" customHeight="1" x14ac:dyDescent="0.25">
      <c r="A181" s="7"/>
      <c r="B181" s="8"/>
      <c r="C181" s="10" t="s">
        <v>0</v>
      </c>
      <c r="D181" s="10">
        <v>2166.7710000000002</v>
      </c>
      <c r="E181" s="10"/>
      <c r="F181" s="10"/>
      <c r="G181" s="10"/>
      <c r="H181" s="10"/>
      <c r="I181" s="10"/>
      <c r="J181" s="10"/>
      <c r="K181" s="11"/>
      <c r="L181" s="11"/>
      <c r="M181" s="11"/>
      <c r="N181" s="11"/>
      <c r="O181" s="11"/>
      <c r="P181" s="11"/>
      <c r="Q181" s="11"/>
      <c r="R181" s="11"/>
      <c r="S181" s="11"/>
      <c r="T181" s="11"/>
      <c r="U181" s="11"/>
      <c r="V181" s="11"/>
      <c r="W181" s="11"/>
      <c r="X181" s="12"/>
      <c r="Y181" s="9"/>
    </row>
    <row r="182" spans="1:25" ht="12.95" customHeight="1" x14ac:dyDescent="0.25">
      <c r="A182" s="7"/>
      <c r="B182" s="8"/>
      <c r="C182" s="13"/>
      <c r="D182" s="13">
        <v>0</v>
      </c>
      <c r="E182" s="13" t="s">
        <v>1</v>
      </c>
      <c r="F182" s="14"/>
      <c r="G182" s="15" t="s">
        <v>1200</v>
      </c>
      <c r="H182" s="14"/>
      <c r="I182" s="14"/>
      <c r="J182" s="14"/>
      <c r="K182" s="14"/>
      <c r="L182" s="14"/>
      <c r="M182" s="14"/>
      <c r="N182" s="14"/>
      <c r="O182" s="14"/>
      <c r="P182" s="14"/>
      <c r="Q182" s="14"/>
      <c r="R182" s="14"/>
      <c r="S182" s="14"/>
      <c r="T182" s="16"/>
      <c r="U182" s="77"/>
      <c r="V182" s="111"/>
      <c r="W182" s="111"/>
      <c r="X182" s="17"/>
      <c r="Y182" s="9"/>
    </row>
    <row r="183" spans="1:25" ht="12.95" customHeight="1" x14ac:dyDescent="0.25">
      <c r="A183" s="7"/>
      <c r="B183" s="8"/>
      <c r="C183" s="13"/>
      <c r="D183" s="13"/>
      <c r="E183" s="18"/>
      <c r="F183" s="14"/>
      <c r="G183" s="14"/>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c r="D184" s="13"/>
      <c r="E184" s="18"/>
      <c r="F184" s="14"/>
      <c r="G184" s="790">
        <v>38930</v>
      </c>
      <c r="H184" s="77"/>
      <c r="I184" s="14"/>
      <c r="J184" s="14"/>
      <c r="K184" s="14"/>
      <c r="L184" s="14"/>
      <c r="M184" s="14"/>
      <c r="N184" s="14"/>
      <c r="O184" s="14"/>
      <c r="P184" s="14"/>
      <c r="Q184" s="14"/>
      <c r="R184" s="14"/>
      <c r="S184" s="14"/>
      <c r="T184" s="16"/>
      <c r="U184" s="112"/>
      <c r="V184" s="111"/>
      <c r="W184" s="111"/>
      <c r="X184" s="17"/>
      <c r="Y184" s="9"/>
    </row>
    <row r="185" spans="1:25" ht="12.95" customHeight="1" x14ac:dyDescent="0.25">
      <c r="A185" s="7"/>
      <c r="B185" s="8"/>
      <c r="C185" s="18">
        <v>0</v>
      </c>
      <c r="D185" s="13"/>
      <c r="E185" s="18"/>
      <c r="F185" s="14"/>
      <c r="G185" s="22"/>
      <c r="H185" s="77"/>
      <c r="I185" s="14"/>
      <c r="J185" s="77"/>
      <c r="K185" s="14"/>
      <c r="L185" s="14"/>
      <c r="M185" s="14"/>
      <c r="N185" s="14"/>
      <c r="O185" s="14"/>
      <c r="P185" s="14"/>
      <c r="Q185" s="14"/>
      <c r="R185" s="14"/>
      <c r="S185" s="14"/>
      <c r="T185" s="16"/>
      <c r="U185" s="112"/>
      <c r="V185" s="111"/>
      <c r="W185" s="111"/>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3"/>
      <c r="I187" s="23"/>
      <c r="J187" s="23"/>
      <c r="K187" s="23"/>
      <c r="L187" s="23"/>
      <c r="M187" s="23"/>
      <c r="N187" s="23"/>
      <c r="O187" s="23"/>
      <c r="P187" s="23"/>
      <c r="Q187" s="23"/>
      <c r="R187" s="23"/>
      <c r="S187" s="23"/>
      <c r="T187" s="23"/>
      <c r="U187" s="23"/>
      <c r="V187" s="23"/>
      <c r="W187" s="23"/>
      <c r="X187" s="17"/>
      <c r="Y187" s="9"/>
    </row>
    <row r="188" spans="1:25" ht="12.95" customHeight="1" x14ac:dyDescent="0.25">
      <c r="A188" s="7"/>
      <c r="B188" s="8"/>
      <c r="C188" s="18"/>
      <c r="D188" s="18"/>
      <c r="E188" s="18"/>
      <c r="F188" s="18"/>
      <c r="G188" s="18"/>
      <c r="H188" s="25"/>
      <c r="I188" s="102" t="s">
        <v>1201</v>
      </c>
      <c r="J188" s="102"/>
      <c r="K188" s="102"/>
      <c r="L188" s="102"/>
      <c r="M188" s="102"/>
      <c r="N188" s="246"/>
      <c r="O188" s="25"/>
      <c r="P188" s="25"/>
      <c r="Q188" s="25"/>
      <c r="R188" s="25"/>
      <c r="S188" s="25"/>
      <c r="T188" s="23"/>
      <c r="U188" s="23"/>
      <c r="V188" s="23"/>
      <c r="W188" s="23"/>
      <c r="X188" s="17"/>
      <c r="Y188" s="9"/>
    </row>
    <row r="189" spans="1:25" ht="12.95" customHeight="1" x14ac:dyDescent="0.25">
      <c r="A189" s="7"/>
      <c r="B189" s="8"/>
      <c r="C189" s="18"/>
      <c r="D189" s="18"/>
      <c r="E189" s="18"/>
      <c r="F189" s="18"/>
      <c r="G189" s="18"/>
      <c r="H189" s="25"/>
      <c r="I189" s="24" t="s">
        <v>1202</v>
      </c>
      <c r="J189" s="24" t="s">
        <v>1203</v>
      </c>
      <c r="K189" s="24" t="s">
        <v>1204</v>
      </c>
      <c r="L189" s="24" t="s">
        <v>1205</v>
      </c>
      <c r="M189" s="24" t="s">
        <v>1206</v>
      </c>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18"/>
      <c r="G190" s="18"/>
      <c r="H190" s="25"/>
      <c r="I190" s="24"/>
      <c r="J190" s="24"/>
      <c r="K190" s="24"/>
      <c r="L190" s="24"/>
      <c r="M190" s="24"/>
      <c r="N190" s="25"/>
      <c r="O190" s="25"/>
      <c r="P190" s="25"/>
      <c r="Q190" s="25"/>
      <c r="R190" s="25"/>
      <c r="S190" s="25"/>
      <c r="T190" s="23"/>
      <c r="U190" s="23"/>
      <c r="V190" s="23"/>
      <c r="W190" s="23"/>
      <c r="X190" s="17"/>
      <c r="Y190" s="9"/>
    </row>
    <row r="191" spans="1:25" ht="5.0999999999999996" customHeight="1" x14ac:dyDescent="0.25">
      <c r="A191" s="7"/>
      <c r="B191" s="8"/>
      <c r="C191" s="18"/>
      <c r="D191" s="18"/>
      <c r="E191" s="18"/>
      <c r="F191" s="27"/>
      <c r="G191" s="27"/>
      <c r="H191" s="30"/>
      <c r="I191" s="30"/>
      <c r="J191" s="30"/>
      <c r="K191" s="30"/>
      <c r="L191" s="30"/>
      <c r="M191" s="30"/>
      <c r="N191" s="30"/>
      <c r="O191" s="30"/>
      <c r="P191" s="30"/>
      <c r="Q191" s="30"/>
      <c r="R191" s="30"/>
      <c r="S191" s="30"/>
      <c r="T191" s="31"/>
      <c r="U191" s="31"/>
      <c r="V191" s="31"/>
      <c r="W191" s="31"/>
      <c r="X191" s="17"/>
      <c r="Y191" s="9"/>
    </row>
    <row r="192" spans="1:25" ht="12.95" customHeight="1" x14ac:dyDescent="0.25">
      <c r="A192" s="7"/>
      <c r="B192" s="8"/>
      <c r="C192" s="18"/>
      <c r="D192" s="18"/>
      <c r="E192" s="18"/>
      <c r="F192" s="27"/>
      <c r="G192" s="38"/>
      <c r="H192" s="39"/>
      <c r="I192" s="809">
        <v>0</v>
      </c>
      <c r="J192" s="809">
        <v>1</v>
      </c>
      <c r="K192" s="809">
        <v>1</v>
      </c>
      <c r="L192" s="809">
        <v>1</v>
      </c>
      <c r="M192" s="809">
        <v>1</v>
      </c>
      <c r="N192" s="810">
        <f>i_saltbush_life</f>
        <v>20</v>
      </c>
      <c r="O192" s="811">
        <f>(SUM(I192:L192)+(N192-4)*M192)/N192</f>
        <v>0.95</v>
      </c>
      <c r="Q192" s="39"/>
      <c r="R192" s="39"/>
      <c r="S192" s="39"/>
      <c r="T192" s="39"/>
      <c r="U192" s="39"/>
      <c r="V192" s="39"/>
      <c r="W192" s="31"/>
      <c r="X192" s="17"/>
      <c r="Y192" s="9"/>
    </row>
    <row r="193" spans="1:25" ht="12.95" customHeight="1" x14ac:dyDescent="0.25">
      <c r="A193" s="7"/>
      <c r="B193" s="8"/>
      <c r="C193" s="18"/>
      <c r="D193" s="18"/>
      <c r="E193" s="18"/>
      <c r="F193" s="37"/>
      <c r="G193" s="38"/>
      <c r="H193" s="39"/>
      <c r="I193" s="104"/>
      <c r="J193" s="104"/>
      <c r="K193" s="104"/>
      <c r="L193" s="104"/>
      <c r="M193" s="104"/>
      <c r="N193" s="45"/>
      <c r="O193" s="39"/>
      <c r="P193" s="39"/>
      <c r="Q193" s="39"/>
      <c r="R193" s="39"/>
      <c r="S193" s="39"/>
      <c r="T193" s="39"/>
      <c r="U193" s="39"/>
      <c r="V193" s="39"/>
      <c r="W193" s="31"/>
      <c r="X193" s="17"/>
      <c r="Y193" s="9"/>
    </row>
    <row r="194" spans="1:25" ht="5.0999999999999996" customHeight="1" x14ac:dyDescent="0.25">
      <c r="A194" s="7"/>
      <c r="B194" s="8"/>
      <c r="C194" s="18"/>
      <c r="D194" s="18"/>
      <c r="E194" s="18"/>
      <c r="F194" s="37"/>
      <c r="G194" s="38"/>
      <c r="H194" s="38"/>
      <c r="I194" s="38"/>
      <c r="J194" s="39"/>
      <c r="K194" s="39"/>
      <c r="L194" s="39"/>
      <c r="M194" s="39"/>
      <c r="N194" s="39"/>
      <c r="O194" s="39"/>
      <c r="P194" s="39"/>
      <c r="Q194" s="39"/>
      <c r="R194" s="39"/>
      <c r="S194" s="39"/>
      <c r="T194" s="39"/>
      <c r="U194" s="39"/>
      <c r="V194" s="39"/>
      <c r="W194" s="31"/>
      <c r="X194" s="17"/>
      <c r="Y194" s="9"/>
    </row>
    <row r="195" spans="1:25" ht="24" customHeight="1" x14ac:dyDescent="0.25">
      <c r="A195" s="7"/>
      <c r="B195" s="8"/>
      <c r="C195" s="40"/>
      <c r="D195" s="40"/>
      <c r="E195" s="40"/>
      <c r="F195" s="40"/>
      <c r="G195" s="41" t="str">
        <f>G182</f>
        <v>SALTBUSH PRODUCTION OVER LIFE OF STAND</v>
      </c>
      <c r="H195" s="40"/>
      <c r="I195" s="40"/>
      <c r="J195" s="40"/>
      <c r="K195" s="40"/>
      <c r="L195" s="40"/>
      <c r="M195" s="40"/>
      <c r="N195" s="40"/>
      <c r="O195" s="40"/>
      <c r="P195" s="40"/>
      <c r="Q195" s="40"/>
      <c r="R195" s="40"/>
      <c r="S195" s="40"/>
      <c r="T195" s="40"/>
      <c r="U195" s="96"/>
      <c r="V195" s="96"/>
      <c r="W195" s="96"/>
      <c r="X195" s="42" t="s">
        <v>24</v>
      </c>
      <c r="Y195" s="9"/>
    </row>
    <row r="196" spans="1:25" ht="12" customHeight="1" x14ac:dyDescent="0.25">
      <c r="A196" s="7"/>
      <c r="B196" s="8"/>
      <c r="C196" s="8"/>
      <c r="D196" s="8"/>
      <c r="E196" s="8"/>
      <c r="F196" s="9"/>
      <c r="G196" s="9"/>
      <c r="H196" s="9"/>
      <c r="I196" s="9"/>
      <c r="J196" s="9"/>
      <c r="K196" s="9"/>
      <c r="L196" s="9"/>
      <c r="M196" s="9"/>
      <c r="N196" s="9"/>
      <c r="O196" s="9"/>
      <c r="P196" s="9"/>
      <c r="Q196" s="9"/>
      <c r="R196" s="9"/>
      <c r="S196" s="9"/>
      <c r="T196" s="9"/>
      <c r="U196" s="9"/>
      <c r="V196" s="9"/>
      <c r="W196" s="9"/>
      <c r="X196" s="9"/>
      <c r="Y196" s="9"/>
    </row>
    <row r="197" spans="1:25" ht="12" customHeight="1" x14ac:dyDescent="0.25">
      <c r="A197" s="7"/>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5.0999999999999996" customHeight="1" thickBot="1" x14ac:dyDescent="0.3">
      <c r="A198" s="7"/>
      <c r="B198" s="8"/>
      <c r="C198" s="8"/>
      <c r="D198" s="8"/>
      <c r="E198" s="801">
        <v>3</v>
      </c>
      <c r="F198" s="8"/>
      <c r="G198" s="8"/>
      <c r="H198" s="8"/>
      <c r="I198" s="8"/>
      <c r="J198" s="8"/>
      <c r="K198" s="8"/>
      <c r="L198" s="8"/>
      <c r="M198" s="8"/>
      <c r="N198" s="8"/>
      <c r="O198" s="8"/>
      <c r="P198" s="8"/>
      <c r="Q198" s="8"/>
      <c r="R198" s="8"/>
      <c r="S198" s="8"/>
      <c r="T198" s="8"/>
      <c r="U198" s="8"/>
      <c r="V198" s="8"/>
      <c r="W198" s="8"/>
      <c r="X198" s="8"/>
      <c r="Y198" s="8"/>
    </row>
    <row r="199" spans="1:25" ht="5.0999999999999996" customHeight="1" x14ac:dyDescent="0.25">
      <c r="A199" s="7"/>
      <c r="B199" s="8"/>
      <c r="C199" s="10" t="s">
        <v>0</v>
      </c>
      <c r="D199" s="10">
        <v>5.5149999999999997</v>
      </c>
      <c r="E199" s="10"/>
      <c r="F199" s="10"/>
      <c r="G199" s="10"/>
      <c r="H199" s="10"/>
      <c r="I199" s="10"/>
      <c r="J199" s="10"/>
      <c r="K199" s="11"/>
      <c r="L199" s="11"/>
      <c r="M199" s="11"/>
      <c r="N199" s="11"/>
      <c r="O199" s="11"/>
      <c r="P199" s="11"/>
      <c r="Q199" s="11"/>
      <c r="R199" s="11"/>
      <c r="S199" s="11"/>
      <c r="T199" s="11"/>
      <c r="U199" s="11"/>
      <c r="V199" s="11"/>
      <c r="W199" s="11"/>
      <c r="X199" s="12"/>
      <c r="Y199" s="9"/>
    </row>
    <row r="200" spans="1:25" ht="12.95" customHeight="1" x14ac:dyDescent="0.25">
      <c r="A200" s="7"/>
      <c r="B200" s="8"/>
      <c r="C200" s="13"/>
      <c r="D200" s="13">
        <v>0</v>
      </c>
      <c r="E200" s="13" t="s">
        <v>1</v>
      </c>
      <c r="F200" s="14"/>
      <c r="G200" s="15" t="s">
        <v>1207</v>
      </c>
      <c r="H200" s="14"/>
      <c r="I200" s="14"/>
      <c r="J200" s="14"/>
      <c r="K200" s="14"/>
      <c r="L200" s="14"/>
      <c r="M200" s="14"/>
      <c r="N200" s="14"/>
      <c r="O200" s="14"/>
      <c r="P200" s="14"/>
      <c r="Q200" s="14"/>
      <c r="R200" s="14"/>
      <c r="S200" s="14"/>
      <c r="T200" s="16"/>
      <c r="U200" s="77"/>
      <c r="V200" s="111"/>
      <c r="W200" s="111"/>
      <c r="X200" s="17"/>
      <c r="Y200" s="9"/>
    </row>
    <row r="201" spans="1:25" ht="12.95" customHeight="1" x14ac:dyDescent="0.25">
      <c r="A201" s="7"/>
      <c r="B201" s="8"/>
      <c r="C201" s="13"/>
      <c r="D201" s="13"/>
      <c r="E201" s="18"/>
      <c r="F201" s="14"/>
      <c r="G201" s="14"/>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c r="D202" s="13"/>
      <c r="E202" s="18"/>
      <c r="F202" s="14"/>
      <c r="G202" s="790">
        <v>38530.672997685186</v>
      </c>
      <c r="H202" s="77"/>
      <c r="I202" s="14"/>
      <c r="J202" s="14"/>
      <c r="K202" s="14"/>
      <c r="L202" s="14"/>
      <c r="M202" s="14"/>
      <c r="N202" s="14"/>
      <c r="O202" s="14"/>
      <c r="P202" s="14"/>
      <c r="Q202" s="14"/>
      <c r="R202" s="14"/>
      <c r="S202" s="14"/>
      <c r="T202" s="16"/>
      <c r="U202" s="112"/>
      <c r="V202" s="111"/>
      <c r="W202" s="111"/>
      <c r="X202" s="17"/>
      <c r="Y202" s="9"/>
    </row>
    <row r="203" spans="1:25" ht="12.95" customHeight="1" x14ac:dyDescent="0.25">
      <c r="A203" s="7"/>
      <c r="B203" s="8"/>
      <c r="C203" s="18">
        <v>0</v>
      </c>
      <c r="D203" s="13"/>
      <c r="E203" s="18"/>
      <c r="F203" s="14"/>
      <c r="G203" s="22"/>
      <c r="H203" s="77"/>
      <c r="I203" s="14"/>
      <c r="J203" s="77"/>
      <c r="K203" s="14"/>
      <c r="L203" s="14"/>
      <c r="M203" s="14"/>
      <c r="N203" s="14"/>
      <c r="O203" s="14"/>
      <c r="P203" s="14"/>
      <c r="Q203" s="14"/>
      <c r="R203" s="14"/>
      <c r="S203" s="14"/>
      <c r="T203" s="16"/>
      <c r="U203" s="112"/>
      <c r="V203" s="111"/>
      <c r="W203" s="111"/>
      <c r="X203" s="17"/>
      <c r="Y203" s="9"/>
    </row>
    <row r="204" spans="1:25" ht="12.95" customHeight="1" x14ac:dyDescent="0.25">
      <c r="A204" s="7"/>
      <c r="B204" s="8"/>
      <c r="C204" s="18"/>
      <c r="D204" s="18"/>
      <c r="E204" s="18"/>
      <c r="F204" s="18"/>
      <c r="G204" s="18"/>
      <c r="H204" s="18"/>
      <c r="I204" s="18"/>
      <c r="J204" s="23"/>
      <c r="K204" s="23"/>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18"/>
      <c r="K205" s="18"/>
      <c r="L205" s="23"/>
      <c r="M205" s="23"/>
      <c r="N205" s="23"/>
      <c r="O205" s="23"/>
      <c r="P205" s="23"/>
      <c r="Q205" s="23"/>
      <c r="R205" s="23"/>
      <c r="S205" s="23"/>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12.9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18"/>
      <c r="G208" s="18"/>
      <c r="H208" s="18"/>
      <c r="I208" s="18"/>
      <c r="J208" s="24"/>
      <c r="K208" s="24"/>
      <c r="L208" s="25"/>
      <c r="M208" s="25"/>
      <c r="N208" s="25"/>
      <c r="O208" s="25"/>
      <c r="P208" s="25"/>
      <c r="Q208" s="25"/>
      <c r="R208" s="25"/>
      <c r="S208" s="25"/>
      <c r="T208" s="23"/>
      <c r="U208" s="23"/>
      <c r="V208" s="23"/>
      <c r="W208" s="23"/>
      <c r="X208" s="17"/>
      <c r="Y208" s="9"/>
    </row>
    <row r="209" spans="1:25" ht="5.0999999999999996" customHeight="1" x14ac:dyDescent="0.25">
      <c r="A209" s="7"/>
      <c r="B209" s="8"/>
      <c r="C209" s="18"/>
      <c r="D209" s="18"/>
      <c r="E209" s="18"/>
      <c r="F209" s="27"/>
      <c r="G209" s="27"/>
      <c r="H209" s="27"/>
      <c r="I209" s="27"/>
      <c r="J209" s="29"/>
      <c r="K209" s="29"/>
      <c r="L209" s="30"/>
      <c r="M209" s="30"/>
      <c r="N209" s="30"/>
      <c r="O209" s="30"/>
      <c r="P209" s="30"/>
      <c r="Q209" s="30"/>
      <c r="R209" s="30"/>
      <c r="S209" s="30"/>
      <c r="T209" s="31"/>
      <c r="U209" s="31"/>
      <c r="V209" s="31"/>
      <c r="W209" s="31"/>
      <c r="X209" s="17"/>
      <c r="Y209" s="9"/>
    </row>
    <row r="210" spans="1:25" ht="12.95" customHeight="1" x14ac:dyDescent="0.25">
      <c r="A210" s="7"/>
      <c r="B210" s="8"/>
      <c r="C210" s="18"/>
      <c r="D210" s="18"/>
      <c r="E210" s="18"/>
      <c r="F210" s="27"/>
      <c r="G210" s="38" t="s">
        <v>1208</v>
      </c>
      <c r="H210" s="38"/>
      <c r="I210" s="38"/>
      <c r="J210" s="99">
        <v>0.08</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t="s">
        <v>1209</v>
      </c>
      <c r="H211" s="38"/>
      <c r="I211" s="38"/>
      <c r="J211" s="804">
        <v>4</v>
      </c>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27"/>
      <c r="G212" s="38"/>
      <c r="H212" s="38"/>
      <c r="I212" s="38"/>
      <c r="J212" s="812"/>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7"/>
      <c r="G213" s="38" t="s">
        <v>1210</v>
      </c>
      <c r="H213" s="38"/>
      <c r="I213" s="38"/>
      <c r="J213" s="101">
        <v>3.5000000000000003E-2</v>
      </c>
      <c r="K213" s="532"/>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t="s">
        <v>1211</v>
      </c>
      <c r="H214" s="38"/>
      <c r="I214" s="38"/>
      <c r="J214" s="234">
        <v>1.4</v>
      </c>
      <c r="K214" s="55"/>
      <c r="L214" s="39"/>
      <c r="M214" s="39"/>
      <c r="N214" s="39"/>
      <c r="O214" s="39"/>
      <c r="P214" s="39"/>
      <c r="Q214" s="39"/>
      <c r="R214" s="39"/>
      <c r="S214" s="39"/>
      <c r="T214" s="39"/>
      <c r="U214" s="39"/>
      <c r="V214" s="39"/>
      <c r="W214" s="31"/>
      <c r="X214" s="17"/>
      <c r="Y214" s="9"/>
    </row>
    <row r="215" spans="1:25" ht="12.95" customHeight="1" x14ac:dyDescent="0.25">
      <c r="A215" s="7"/>
      <c r="B215" s="8"/>
      <c r="C215" s="18"/>
      <c r="D215" s="18"/>
      <c r="E215" s="18"/>
      <c r="F215" s="34"/>
      <c r="G215" s="38"/>
      <c r="H215" s="38"/>
      <c r="I215" s="38"/>
      <c r="J215" s="39"/>
      <c r="K215" s="39"/>
      <c r="L215" s="39"/>
      <c r="M215" s="39"/>
      <c r="N215" s="39"/>
      <c r="O215" s="39"/>
      <c r="P215" s="39"/>
      <c r="Q215" s="39"/>
      <c r="R215" s="39"/>
      <c r="S215" s="39"/>
      <c r="T215" s="39"/>
      <c r="U215" s="39"/>
      <c r="V215" s="39"/>
      <c r="W215" s="31"/>
      <c r="X215" s="17"/>
      <c r="Y215" s="9"/>
    </row>
    <row r="216" spans="1:25" ht="5.0999999999999996" customHeight="1" x14ac:dyDescent="0.25">
      <c r="A216" s="7"/>
      <c r="B216" s="8"/>
      <c r="C216" s="18"/>
      <c r="D216" s="18"/>
      <c r="E216" s="18"/>
      <c r="F216" s="37"/>
      <c r="G216" s="38"/>
      <c r="H216" s="38"/>
      <c r="I216" s="38"/>
      <c r="J216" s="39"/>
      <c r="K216" s="39"/>
      <c r="L216" s="39"/>
      <c r="M216" s="39"/>
      <c r="N216" s="39"/>
      <c r="O216" s="39"/>
      <c r="P216" s="39"/>
      <c r="Q216" s="39"/>
      <c r="R216" s="39"/>
      <c r="S216" s="39"/>
      <c r="T216" s="39"/>
      <c r="U216" s="39"/>
      <c r="V216" s="39"/>
      <c r="W216" s="31"/>
      <c r="X216" s="17"/>
      <c r="Y216" s="9"/>
    </row>
    <row r="217" spans="1:25" ht="24" customHeight="1" x14ac:dyDescent="0.25">
      <c r="A217" s="7"/>
      <c r="B217" s="8"/>
      <c r="C217" s="40"/>
      <c r="D217" s="40"/>
      <c r="E217" s="40"/>
      <c r="F217" s="40"/>
      <c r="G217" s="41" t="str">
        <f>G200</f>
        <v>SALT ANIMAL EFFECTS</v>
      </c>
      <c r="H217" s="40"/>
      <c r="I217" s="40"/>
      <c r="J217" s="40"/>
      <c r="K217" s="40"/>
      <c r="L217" s="40"/>
      <c r="M217" s="40"/>
      <c r="N217" s="40"/>
      <c r="O217" s="40"/>
      <c r="P217" s="40"/>
      <c r="Q217" s="40"/>
      <c r="R217" s="40"/>
      <c r="S217" s="40"/>
      <c r="T217" s="40"/>
      <c r="U217" s="96"/>
      <c r="V217" s="96"/>
      <c r="W217" s="96"/>
      <c r="X217" s="42" t="s">
        <v>24</v>
      </c>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2" customHeight="1" x14ac:dyDescent="0.25">
      <c r="A236" s="7"/>
      <c r="B236" s="8"/>
      <c r="C236" s="8"/>
      <c r="D236" s="8"/>
      <c r="E236" s="8"/>
      <c r="F236" s="9"/>
      <c r="G236" s="9"/>
      <c r="H236" s="9"/>
      <c r="I236" s="9"/>
      <c r="J236" s="9"/>
      <c r="K236" s="9"/>
      <c r="L236" s="9"/>
      <c r="M236" s="9"/>
      <c r="N236" s="9"/>
      <c r="O236" s="9"/>
      <c r="P236" s="9"/>
      <c r="Q236" s="9"/>
      <c r="R236" s="9"/>
      <c r="S236" s="9"/>
      <c r="T236" s="9"/>
      <c r="U236" s="9"/>
      <c r="V236" s="9"/>
      <c r="W236" s="9"/>
      <c r="X236" s="9"/>
      <c r="Y236" s="9"/>
    </row>
    <row r="237" spans="1:25" ht="15" x14ac:dyDescent="0.25">
      <c r="A237" s="171"/>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775</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1143</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98</v>
      </c>
      <c r="F20" s="18" t="s">
        <v>833</v>
      </c>
      <c r="G20" s="484" t="s">
        <v>774</v>
      </c>
      <c r="H20" s="484" t="s">
        <v>766</v>
      </c>
      <c r="I20" s="484" t="s">
        <v>767</v>
      </c>
      <c r="J20" s="484" t="s">
        <v>768</v>
      </c>
      <c r="K20" s="484" t="s">
        <v>769</v>
      </c>
      <c r="L20" s="484" t="s">
        <v>770</v>
      </c>
      <c r="M20" s="484" t="s">
        <v>771</v>
      </c>
      <c r="N20" s="484" t="s">
        <v>772</v>
      </c>
      <c r="O20" s="484" t="s">
        <v>773</v>
      </c>
      <c r="P20" s="23"/>
      <c r="Q20" s="23"/>
      <c r="R20" s="23"/>
      <c r="S20" s="23"/>
      <c r="T20" s="23" t="s">
        <v>98</v>
      </c>
      <c r="U20" s="23" t="s">
        <v>833</v>
      </c>
      <c r="V20" s="23" t="s">
        <v>774</v>
      </c>
      <c r="W20" s="23" t="s">
        <v>766</v>
      </c>
      <c r="X20" s="23" t="s">
        <v>767</v>
      </c>
      <c r="Y20" s="23" t="s">
        <v>768</v>
      </c>
      <c r="Z20" s="23" t="s">
        <v>769</v>
      </c>
      <c r="AA20" s="23" t="s">
        <v>770</v>
      </c>
      <c r="AB20" s="23" t="s">
        <v>771</v>
      </c>
      <c r="AC20" s="23" t="s">
        <v>772</v>
      </c>
      <c r="AD20" s="23" t="s">
        <v>773</v>
      </c>
      <c r="AE20" s="23"/>
      <c r="AF20" s="23"/>
      <c r="AG20" s="23"/>
      <c r="AH20" s="23"/>
      <c r="AI20" s="23"/>
      <c r="AJ20" s="23"/>
      <c r="AK20" s="23"/>
      <c r="AL20" s="17"/>
      <c r="AM20" s="9"/>
      <c r="AN20" s="9"/>
      <c r="AO20" s="9"/>
    </row>
    <row r="21" spans="1:41" outlineLevel="1" x14ac:dyDescent="0.25">
      <c r="A21" s="7"/>
      <c r="B21" s="8"/>
      <c r="C21" s="18"/>
      <c r="D21" s="27"/>
      <c r="E21" s="499" t="s">
        <v>393</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1097</v>
      </c>
      <c r="T21" t="s">
        <v>393</v>
      </c>
      <c r="U21" s="758">
        <f>MIN(51,INT((F21 - DATE(YEAR(F21),1,1))/7))*7+IF(YEAR(F21)&gt;YEAR(F$21),364,0)</f>
        <v>105</v>
      </c>
      <c r="V21" s="758">
        <f t="shared" ref="V21:AD21" si="1">MIN(51,INT((G21 - DATE(YEAR(G21),1,1))/7))*7+IF(YEAR(G21)&gt;YEAR(G$21),364,0)</f>
        <v>105</v>
      </c>
      <c r="W21" s="758">
        <f t="shared" si="1"/>
        <v>105</v>
      </c>
      <c r="X21" s="758">
        <f t="shared" si="1"/>
        <v>105</v>
      </c>
      <c r="Y21" s="758">
        <f t="shared" si="1"/>
        <v>105</v>
      </c>
      <c r="Z21" s="758">
        <f t="shared" si="1"/>
        <v>105</v>
      </c>
      <c r="AA21" s="758">
        <f t="shared" si="1"/>
        <v>105</v>
      </c>
      <c r="AB21" s="758">
        <f t="shared" si="1"/>
        <v>105</v>
      </c>
      <c r="AC21" s="758">
        <f t="shared" si="1"/>
        <v>105</v>
      </c>
      <c r="AD21" s="758">
        <f t="shared" si="1"/>
        <v>105</v>
      </c>
      <c r="AL21" s="17"/>
      <c r="AM21" s="9"/>
      <c r="AN21" s="9"/>
      <c r="AO21" s="9"/>
    </row>
    <row r="22" spans="1:41" outlineLevel="1" x14ac:dyDescent="0.25">
      <c r="A22" s="7"/>
      <c r="B22" s="8"/>
      <c r="C22" s="18"/>
      <c r="D22" s="27"/>
      <c r="E22" s="500" t="s">
        <v>394</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394</v>
      </c>
      <c r="U22" s="758">
        <f t="shared" ref="U22:U31" si="2">MIN(51,INT((F22 - DATE(YEAR(F22),1,1))/7))*7+IF(YEAR(F22)&gt;YEAR(F$21),364,0)</f>
        <v>119</v>
      </c>
      <c r="V22" s="758">
        <f t="shared" ref="V22:V31" si="3">MIN(51,INT((G22 - DATE(YEAR(G22),1,1))/7))*7+IF(YEAR(G22)&gt;YEAR(G$21),364,0)</f>
        <v>126</v>
      </c>
      <c r="W22" s="758">
        <f t="shared" ref="W22:W31" si="4">MIN(51,INT((H22 - DATE(YEAR(H22),1,1))/7))*7+IF(YEAR(H22)&gt;YEAR(H$21),364,0)</f>
        <v>126</v>
      </c>
      <c r="X22" s="758">
        <f t="shared" ref="X22:X31" si="5">MIN(51,INT((I22 - DATE(YEAR(I22),1,1))/7))*7+IF(YEAR(I22)&gt;YEAR(I$21),364,0)</f>
        <v>126</v>
      </c>
      <c r="Y22" s="758">
        <f t="shared" ref="Y22:Y31" si="6">MIN(51,INT((J22 - DATE(YEAR(J22),1,1))/7))*7+IF(YEAR(J22)&gt;YEAR(J$21),364,0)</f>
        <v>126</v>
      </c>
      <c r="Z22" s="758">
        <f t="shared" ref="Z22:Z31" si="7">MIN(51,INT((K22 - DATE(YEAR(K22),1,1))/7))*7+IF(YEAR(K22)&gt;YEAR(K$21),364,0)</f>
        <v>126</v>
      </c>
      <c r="AA22" s="758">
        <f t="shared" ref="AA22:AA31" si="8">MIN(51,INT((L22 - DATE(YEAR(L22),1,1))/7))*7+IF(YEAR(L22)&gt;YEAR(L$21),364,0)</f>
        <v>126</v>
      </c>
      <c r="AB22" s="758">
        <f t="shared" ref="AB22:AB31" si="9">MIN(51,INT((M22 - DATE(YEAR(M22),1,1))/7))*7+IF(YEAR(M22)&gt;YEAR(M$21),364,0)</f>
        <v>126</v>
      </c>
      <c r="AC22" s="758">
        <f t="shared" ref="AC22:AC31" si="10">MIN(51,INT((N22 - DATE(YEAR(N22),1,1))/7))*7+IF(YEAR(N22)&gt;YEAR(N$21),364,0)</f>
        <v>126</v>
      </c>
      <c r="AD22" s="758">
        <f t="shared" ref="AD22:AD31" si="11">MIN(51,INT((O22 - DATE(YEAR(O22),1,1))/7))*7+IF(YEAR(O22)&gt;YEAR(O$21),364,0)</f>
        <v>126</v>
      </c>
      <c r="AL22" s="17"/>
      <c r="AM22" s="9"/>
      <c r="AN22" s="9"/>
      <c r="AO22" s="9"/>
    </row>
    <row r="23" spans="1:41" outlineLevel="1" x14ac:dyDescent="0.25">
      <c r="A23" s="7"/>
      <c r="B23" s="8"/>
      <c r="C23" s="18"/>
      <c r="D23" s="27"/>
      <c r="E23" s="500" t="s">
        <v>395</v>
      </c>
      <c r="F23" s="644">
        <v>43606</v>
      </c>
      <c r="G23" s="644">
        <v>43628</v>
      </c>
      <c r="H23" s="2">
        <f>G23</f>
        <v>43628</v>
      </c>
      <c r="I23" s="644">
        <v>43628</v>
      </c>
      <c r="J23" s="2">
        <f>I23</f>
        <v>43628</v>
      </c>
      <c r="K23" s="644">
        <v>43628</v>
      </c>
      <c r="L23" s="2">
        <f>K23</f>
        <v>43628</v>
      </c>
      <c r="M23" s="644">
        <v>43614</v>
      </c>
      <c r="N23" s="2">
        <f t="shared" si="0"/>
        <v>43614</v>
      </c>
      <c r="O23" s="2">
        <f t="shared" si="0"/>
        <v>43614</v>
      </c>
      <c r="T23" t="s">
        <v>395</v>
      </c>
      <c r="U23" s="758">
        <f t="shared" si="2"/>
        <v>140</v>
      </c>
      <c r="V23" s="758">
        <f t="shared" si="3"/>
        <v>161</v>
      </c>
      <c r="W23" s="758">
        <f t="shared" si="4"/>
        <v>161</v>
      </c>
      <c r="X23" s="758">
        <f t="shared" si="5"/>
        <v>161</v>
      </c>
      <c r="Y23" s="758">
        <f t="shared" si="6"/>
        <v>161</v>
      </c>
      <c r="Z23" s="758">
        <f t="shared" si="7"/>
        <v>161</v>
      </c>
      <c r="AA23" s="758">
        <f t="shared" si="8"/>
        <v>161</v>
      </c>
      <c r="AB23" s="758">
        <f t="shared" si="9"/>
        <v>147</v>
      </c>
      <c r="AC23" s="758">
        <f t="shared" si="10"/>
        <v>147</v>
      </c>
      <c r="AD23" s="758">
        <f t="shared" si="11"/>
        <v>147</v>
      </c>
      <c r="AL23" s="17"/>
      <c r="AM23" s="9"/>
      <c r="AN23" s="9"/>
      <c r="AO23" s="9"/>
    </row>
    <row r="24" spans="1:41" outlineLevel="1" x14ac:dyDescent="0.25">
      <c r="A24" s="7"/>
      <c r="B24" s="8"/>
      <c r="C24" s="18"/>
      <c r="D24" s="27"/>
      <c r="E24" s="500" t="s">
        <v>396</v>
      </c>
      <c r="F24" s="644">
        <v>43628</v>
      </c>
      <c r="G24" s="644">
        <v>43684</v>
      </c>
      <c r="H24" s="2">
        <f>G24</f>
        <v>43684</v>
      </c>
      <c r="I24" s="644">
        <v>43684</v>
      </c>
      <c r="J24" s="2">
        <f>I24</f>
        <v>43684</v>
      </c>
      <c r="K24" s="644">
        <v>43684</v>
      </c>
      <c r="L24" s="2">
        <f>K24</f>
        <v>43684</v>
      </c>
      <c r="M24" s="644">
        <v>43684</v>
      </c>
      <c r="N24" s="2">
        <f t="shared" si="0"/>
        <v>43684</v>
      </c>
      <c r="O24" s="2">
        <f t="shared" si="0"/>
        <v>43684</v>
      </c>
      <c r="T24" t="s">
        <v>396</v>
      </c>
      <c r="U24" s="758">
        <f t="shared" si="2"/>
        <v>161</v>
      </c>
      <c r="V24" s="758">
        <f t="shared" si="3"/>
        <v>217</v>
      </c>
      <c r="W24" s="758">
        <f t="shared" si="4"/>
        <v>217</v>
      </c>
      <c r="X24" s="758">
        <f t="shared" si="5"/>
        <v>217</v>
      </c>
      <c r="Y24" s="758">
        <f t="shared" si="6"/>
        <v>217</v>
      </c>
      <c r="Z24" s="758">
        <f t="shared" si="7"/>
        <v>217</v>
      </c>
      <c r="AA24" s="758">
        <f t="shared" si="8"/>
        <v>217</v>
      </c>
      <c r="AB24" s="758">
        <f t="shared" si="9"/>
        <v>217</v>
      </c>
      <c r="AC24" s="758">
        <f t="shared" si="10"/>
        <v>217</v>
      </c>
      <c r="AD24" s="758">
        <f t="shared" si="11"/>
        <v>217</v>
      </c>
      <c r="AL24" s="17"/>
      <c r="AM24" s="9"/>
      <c r="AN24" s="9"/>
      <c r="AO24" s="9"/>
    </row>
    <row r="25" spans="1:41" outlineLevel="1" x14ac:dyDescent="0.25">
      <c r="A25" s="7"/>
      <c r="B25" s="8"/>
      <c r="C25" s="18"/>
      <c r="D25" s="27"/>
      <c r="E25" s="500" t="s">
        <v>397</v>
      </c>
      <c r="F25" s="644">
        <v>43684</v>
      </c>
      <c r="G25" s="644">
        <v>43733</v>
      </c>
      <c r="H25" s="2">
        <f>G25</f>
        <v>43733</v>
      </c>
      <c r="I25" s="644">
        <v>43733</v>
      </c>
      <c r="J25" s="2">
        <f>I25</f>
        <v>43733</v>
      </c>
      <c r="K25" s="644">
        <v>43733</v>
      </c>
      <c r="L25" s="2">
        <f>K25</f>
        <v>43733</v>
      </c>
      <c r="M25" s="644">
        <v>43733</v>
      </c>
      <c r="N25" s="2">
        <f t="shared" si="0"/>
        <v>43733</v>
      </c>
      <c r="O25" s="2">
        <f t="shared" si="0"/>
        <v>43733</v>
      </c>
      <c r="T25" t="s">
        <v>397</v>
      </c>
      <c r="U25" s="758">
        <f t="shared" si="2"/>
        <v>217</v>
      </c>
      <c r="V25" s="758">
        <f t="shared" si="3"/>
        <v>266</v>
      </c>
      <c r="W25" s="758">
        <f t="shared" si="4"/>
        <v>266</v>
      </c>
      <c r="X25" s="758">
        <f t="shared" si="5"/>
        <v>266</v>
      </c>
      <c r="Y25" s="758">
        <f t="shared" si="6"/>
        <v>266</v>
      </c>
      <c r="Z25" s="758">
        <f t="shared" si="7"/>
        <v>266</v>
      </c>
      <c r="AA25" s="758">
        <f t="shared" si="8"/>
        <v>266</v>
      </c>
      <c r="AB25" s="758">
        <f t="shared" si="9"/>
        <v>266</v>
      </c>
      <c r="AC25" s="758">
        <f t="shared" si="10"/>
        <v>266</v>
      </c>
      <c r="AD25" s="758">
        <f t="shared" si="11"/>
        <v>266</v>
      </c>
      <c r="AL25" s="17"/>
      <c r="AM25" s="9"/>
      <c r="AN25" s="9"/>
      <c r="AO25" s="9"/>
    </row>
    <row r="26" spans="1:41" outlineLevel="1" x14ac:dyDescent="0.25">
      <c r="A26" s="7"/>
      <c r="B26" s="8"/>
      <c r="C26" s="18"/>
      <c r="D26" s="27"/>
      <c r="E26" s="500" t="s">
        <v>398</v>
      </c>
      <c r="F26" s="644">
        <v>43733</v>
      </c>
      <c r="G26" s="644">
        <v>43753</v>
      </c>
      <c r="H26" s="2">
        <f>G26</f>
        <v>43753</v>
      </c>
      <c r="I26" s="644">
        <v>43753</v>
      </c>
      <c r="J26" s="2">
        <f>I26</f>
        <v>43753</v>
      </c>
      <c r="K26" s="644">
        <v>43753</v>
      </c>
      <c r="L26" s="2">
        <f>K26</f>
        <v>43753</v>
      </c>
      <c r="M26" s="644">
        <v>43753</v>
      </c>
      <c r="N26" s="2">
        <f t="shared" si="0"/>
        <v>43753</v>
      </c>
      <c r="O26" s="2">
        <f t="shared" si="0"/>
        <v>43753</v>
      </c>
      <c r="P26" t="s">
        <v>1098</v>
      </c>
      <c r="T26" t="s">
        <v>398</v>
      </c>
      <c r="U26" s="758">
        <f t="shared" si="2"/>
        <v>266</v>
      </c>
      <c r="V26" s="758">
        <f t="shared" si="3"/>
        <v>287</v>
      </c>
      <c r="W26" s="758">
        <f t="shared" si="4"/>
        <v>287</v>
      </c>
      <c r="X26" s="758">
        <f t="shared" si="5"/>
        <v>287</v>
      </c>
      <c r="Y26" s="758">
        <f t="shared" si="6"/>
        <v>287</v>
      </c>
      <c r="Z26" s="758">
        <f t="shared" si="7"/>
        <v>287</v>
      </c>
      <c r="AA26" s="758">
        <f t="shared" si="8"/>
        <v>287</v>
      </c>
      <c r="AB26" s="758">
        <f t="shared" si="9"/>
        <v>287</v>
      </c>
      <c r="AC26" s="758">
        <f t="shared" si="10"/>
        <v>287</v>
      </c>
      <c r="AD26" s="758">
        <f t="shared" si="11"/>
        <v>287</v>
      </c>
      <c r="AL26" s="17"/>
      <c r="AM26" s="9"/>
      <c r="AN26" s="9"/>
      <c r="AO26" s="9"/>
    </row>
    <row r="27" spans="1:41" outlineLevel="1" x14ac:dyDescent="0.25">
      <c r="A27" s="7"/>
      <c r="B27" s="8"/>
      <c r="C27" s="18"/>
      <c r="D27" s="27"/>
      <c r="E27" s="500" t="s">
        <v>399</v>
      </c>
      <c r="F27" s="644">
        <v>43778</v>
      </c>
      <c r="G27" s="644">
        <v>43784</v>
      </c>
      <c r="H27" s="644">
        <v>43769</v>
      </c>
      <c r="I27" s="644">
        <v>43784</v>
      </c>
      <c r="J27" s="644">
        <v>43766</v>
      </c>
      <c r="K27" s="644">
        <v>43789</v>
      </c>
      <c r="L27" s="644">
        <v>43775</v>
      </c>
      <c r="M27" s="644">
        <v>43797</v>
      </c>
      <c r="N27" s="644">
        <v>43770</v>
      </c>
      <c r="O27" s="2">
        <f>N27</f>
        <v>43770</v>
      </c>
      <c r="P27" t="s">
        <v>1096</v>
      </c>
      <c r="T27" t="s">
        <v>399</v>
      </c>
      <c r="U27" s="758">
        <f t="shared" si="2"/>
        <v>308</v>
      </c>
      <c r="V27" s="758">
        <f t="shared" si="3"/>
        <v>315</v>
      </c>
      <c r="W27" s="758">
        <f t="shared" si="4"/>
        <v>301</v>
      </c>
      <c r="X27" s="758">
        <f t="shared" si="5"/>
        <v>315</v>
      </c>
      <c r="Y27" s="758">
        <f t="shared" si="6"/>
        <v>294</v>
      </c>
      <c r="Z27" s="758">
        <f t="shared" si="7"/>
        <v>322</v>
      </c>
      <c r="AA27" s="758">
        <f t="shared" si="8"/>
        <v>308</v>
      </c>
      <c r="AB27" s="758">
        <f t="shared" si="9"/>
        <v>329</v>
      </c>
      <c r="AC27" s="758">
        <f t="shared" si="10"/>
        <v>301</v>
      </c>
      <c r="AD27" s="758">
        <f t="shared" si="11"/>
        <v>301</v>
      </c>
      <c r="AL27" s="17"/>
      <c r="AM27" s="9"/>
      <c r="AN27" s="9"/>
      <c r="AO27" s="9"/>
    </row>
    <row r="28" spans="1:41" outlineLevel="1" x14ac:dyDescent="0.25">
      <c r="A28" s="7"/>
      <c r="B28" s="8"/>
      <c r="C28" s="18"/>
      <c r="D28" s="27"/>
      <c r="E28" s="500" t="s">
        <v>400</v>
      </c>
      <c r="F28" s="644">
        <v>43809</v>
      </c>
      <c r="G28" s="644">
        <v>43852</v>
      </c>
      <c r="H28" s="644">
        <v>43852</v>
      </c>
      <c r="I28" s="644">
        <v>43852</v>
      </c>
      <c r="J28" s="644">
        <v>43852</v>
      </c>
      <c r="K28" s="644">
        <v>43852</v>
      </c>
      <c r="L28" s="644">
        <v>43852</v>
      </c>
      <c r="M28" s="644">
        <v>43852</v>
      </c>
      <c r="N28" s="644">
        <v>43852</v>
      </c>
      <c r="O28" s="2">
        <f>N28</f>
        <v>43852</v>
      </c>
      <c r="T28" t="s">
        <v>400</v>
      </c>
      <c r="U28" s="758">
        <f t="shared" si="2"/>
        <v>343</v>
      </c>
      <c r="V28" s="758">
        <f t="shared" si="3"/>
        <v>385</v>
      </c>
      <c r="W28" s="758">
        <f t="shared" si="4"/>
        <v>385</v>
      </c>
      <c r="X28" s="758">
        <f t="shared" si="5"/>
        <v>385</v>
      </c>
      <c r="Y28" s="758">
        <f t="shared" si="6"/>
        <v>385</v>
      </c>
      <c r="Z28" s="758">
        <f t="shared" si="7"/>
        <v>385</v>
      </c>
      <c r="AA28" s="758">
        <f t="shared" si="8"/>
        <v>385</v>
      </c>
      <c r="AB28" s="758">
        <f t="shared" si="9"/>
        <v>385</v>
      </c>
      <c r="AC28" s="758">
        <f t="shared" si="10"/>
        <v>385</v>
      </c>
      <c r="AD28" s="758">
        <f t="shared" si="11"/>
        <v>385</v>
      </c>
      <c r="AL28" s="17"/>
      <c r="AM28" s="9"/>
      <c r="AN28" s="9"/>
      <c r="AO28" s="9"/>
    </row>
    <row r="29" spans="1:41" outlineLevel="1" x14ac:dyDescent="0.25">
      <c r="A29" s="7"/>
      <c r="B29" s="8"/>
      <c r="C29" s="18"/>
      <c r="D29" s="27"/>
      <c r="E29" s="500" t="s">
        <v>401</v>
      </c>
      <c r="F29" s="644">
        <v>43852</v>
      </c>
      <c r="G29" s="644">
        <v>43891</v>
      </c>
      <c r="H29" s="644">
        <v>43891</v>
      </c>
      <c r="I29" s="644">
        <v>43891</v>
      </c>
      <c r="J29" s="644">
        <v>43891</v>
      </c>
      <c r="K29" s="644">
        <v>43891</v>
      </c>
      <c r="L29" s="644">
        <v>43891</v>
      </c>
      <c r="M29" s="644">
        <v>43891</v>
      </c>
      <c r="N29" s="644">
        <v>43891</v>
      </c>
      <c r="O29" s="2">
        <f>N29</f>
        <v>43891</v>
      </c>
      <c r="T29" t="s">
        <v>401</v>
      </c>
      <c r="U29" s="758">
        <f t="shared" si="2"/>
        <v>385</v>
      </c>
      <c r="V29" s="758">
        <f t="shared" si="3"/>
        <v>420</v>
      </c>
      <c r="W29" s="758">
        <f t="shared" si="4"/>
        <v>420</v>
      </c>
      <c r="X29" s="758">
        <f t="shared" si="5"/>
        <v>420</v>
      </c>
      <c r="Y29" s="758">
        <f t="shared" si="6"/>
        <v>420</v>
      </c>
      <c r="Z29" s="758">
        <f t="shared" si="7"/>
        <v>420</v>
      </c>
      <c r="AA29" s="758">
        <f t="shared" si="8"/>
        <v>420</v>
      </c>
      <c r="AB29" s="758">
        <f t="shared" si="9"/>
        <v>420</v>
      </c>
      <c r="AC29" s="758">
        <f t="shared" si="10"/>
        <v>420</v>
      </c>
      <c r="AD29" s="758">
        <f t="shared" si="11"/>
        <v>420</v>
      </c>
      <c r="AL29" s="17"/>
      <c r="AM29" s="9"/>
      <c r="AN29" s="9"/>
      <c r="AO29" s="9"/>
    </row>
    <row r="30" spans="1:41" outlineLevel="1" x14ac:dyDescent="0.25">
      <c r="A30" s="7"/>
      <c r="B30" s="8"/>
      <c r="C30" s="18"/>
      <c r="D30" s="27"/>
      <c r="E30" s="501" t="s">
        <v>402</v>
      </c>
      <c r="F30" s="644">
        <v>43902</v>
      </c>
      <c r="G30" s="644">
        <v>43922</v>
      </c>
      <c r="H30" s="644">
        <v>43922</v>
      </c>
      <c r="I30" s="644">
        <v>43922</v>
      </c>
      <c r="J30" s="644">
        <v>43922</v>
      </c>
      <c r="K30" s="644">
        <v>43922</v>
      </c>
      <c r="L30" s="644">
        <v>43922</v>
      </c>
      <c r="M30" s="644">
        <v>43922</v>
      </c>
      <c r="N30" s="644">
        <v>43922</v>
      </c>
      <c r="O30" s="2">
        <f>N30</f>
        <v>43922</v>
      </c>
      <c r="T30" t="s">
        <v>402</v>
      </c>
      <c r="U30" s="758">
        <f t="shared" si="2"/>
        <v>434</v>
      </c>
      <c r="V30" s="758">
        <f t="shared" si="3"/>
        <v>455</v>
      </c>
      <c r="W30" s="758">
        <f t="shared" si="4"/>
        <v>455</v>
      </c>
      <c r="X30" s="758">
        <f t="shared" si="5"/>
        <v>455</v>
      </c>
      <c r="Y30" s="758">
        <f t="shared" si="6"/>
        <v>455</v>
      </c>
      <c r="Z30" s="758">
        <f t="shared" si="7"/>
        <v>455</v>
      </c>
      <c r="AA30" s="758">
        <f t="shared" si="8"/>
        <v>455</v>
      </c>
      <c r="AB30" s="758">
        <f t="shared" si="9"/>
        <v>455</v>
      </c>
      <c r="AC30" s="758">
        <f t="shared" si="10"/>
        <v>455</v>
      </c>
      <c r="AD30" s="758">
        <f t="shared" si="11"/>
        <v>455</v>
      </c>
      <c r="AL30" s="17"/>
      <c r="AM30" s="9"/>
      <c r="AN30" s="9"/>
      <c r="AO30" s="9"/>
    </row>
    <row r="31" spans="1:41" ht="15" customHeight="1" outlineLevel="1" x14ac:dyDescent="0.25">
      <c r="A31" s="7"/>
      <c r="B31" s="8"/>
      <c r="C31" s="18"/>
      <c r="D31" s="27"/>
      <c r="E31" t="s">
        <v>403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403</v>
      </c>
      <c r="U31" s="758">
        <f t="shared" si="2"/>
        <v>469</v>
      </c>
      <c r="V31" s="758">
        <f t="shared" si="3"/>
        <v>469</v>
      </c>
      <c r="W31" s="758">
        <f t="shared" si="4"/>
        <v>469</v>
      </c>
      <c r="X31" s="758">
        <f t="shared" si="5"/>
        <v>469</v>
      </c>
      <c r="Y31" s="758">
        <f t="shared" si="6"/>
        <v>469</v>
      </c>
      <c r="Z31" s="758">
        <f t="shared" si="7"/>
        <v>469</v>
      </c>
      <c r="AA31" s="758">
        <f t="shared" si="8"/>
        <v>469</v>
      </c>
      <c r="AB31" s="758">
        <f t="shared" si="9"/>
        <v>469</v>
      </c>
      <c r="AC31" s="758">
        <f t="shared" si="10"/>
        <v>469</v>
      </c>
      <c r="AD31" s="758">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776</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833</v>
      </c>
      <c r="H46" s="484" t="s">
        <v>774</v>
      </c>
      <c r="I46" s="484" t="s">
        <v>766</v>
      </c>
      <c r="J46" s="484" t="s">
        <v>767</v>
      </c>
      <c r="K46" s="484" t="s">
        <v>768</v>
      </c>
      <c r="L46" s="484" t="s">
        <v>769</v>
      </c>
      <c r="M46" s="484" t="s">
        <v>770</v>
      </c>
      <c r="N46" s="484" t="s">
        <v>771</v>
      </c>
      <c r="O46" s="484" t="s">
        <v>772</v>
      </c>
      <c r="P46" s="484" t="s">
        <v>773</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100</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101</v>
      </c>
      <c r="G48" s="773">
        <v>21</v>
      </c>
      <c r="H48" s="773">
        <v>28</v>
      </c>
      <c r="I48" s="773">
        <v>28</v>
      </c>
      <c r="J48" s="773">
        <v>28</v>
      </c>
      <c r="K48" s="773">
        <v>28</v>
      </c>
      <c r="L48" s="773">
        <v>14</v>
      </c>
      <c r="M48" s="773">
        <v>14</v>
      </c>
      <c r="N48" s="773">
        <v>0</v>
      </c>
      <c r="O48" s="773">
        <v>0</v>
      </c>
      <c r="P48" s="773">
        <v>0</v>
      </c>
      <c r="Q48" s="36" t="s">
        <v>781</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3">
        <v>7</v>
      </c>
      <c r="H49" s="773">
        <v>7</v>
      </c>
      <c r="I49" s="773">
        <v>7</v>
      </c>
      <c r="J49" s="773">
        <v>7</v>
      </c>
      <c r="K49" s="773">
        <v>7</v>
      </c>
      <c r="L49" s="773">
        <v>7</v>
      </c>
      <c r="M49" s="773">
        <v>7</v>
      </c>
      <c r="N49" s="773">
        <v>7</v>
      </c>
      <c r="O49" s="773">
        <v>7</v>
      </c>
      <c r="P49" s="773">
        <v>7</v>
      </c>
      <c r="Q49" s="36" t="s">
        <v>818</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3">
        <v>7</v>
      </c>
      <c r="H50" s="773">
        <v>7</v>
      </c>
      <c r="I50" s="773">
        <v>7</v>
      </c>
      <c r="J50" s="773">
        <v>7</v>
      </c>
      <c r="K50" s="773">
        <v>7</v>
      </c>
      <c r="L50" s="773">
        <v>7</v>
      </c>
      <c r="M50" s="773">
        <v>7</v>
      </c>
      <c r="N50" s="773">
        <v>7</v>
      </c>
      <c r="O50" s="773">
        <v>7</v>
      </c>
      <c r="P50" s="773">
        <v>7</v>
      </c>
      <c r="Q50" s="36" t="s">
        <v>818</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1144</v>
      </c>
      <c r="G51" s="758">
        <f>INT(G48/7)*7</f>
        <v>21</v>
      </c>
      <c r="H51" s="758">
        <f t="shared" ref="H51:P51" si="14">INT(H48/7)*7</f>
        <v>28</v>
      </c>
      <c r="I51" s="758">
        <f t="shared" si="14"/>
        <v>28</v>
      </c>
      <c r="J51" s="758">
        <f t="shared" si="14"/>
        <v>28</v>
      </c>
      <c r="K51" s="758">
        <f t="shared" si="14"/>
        <v>28</v>
      </c>
      <c r="L51" s="758">
        <f t="shared" si="14"/>
        <v>14</v>
      </c>
      <c r="M51" s="758">
        <f t="shared" si="14"/>
        <v>14</v>
      </c>
      <c r="N51" s="758">
        <f t="shared" si="14"/>
        <v>0</v>
      </c>
      <c r="O51" s="758">
        <f t="shared" si="14"/>
        <v>0</v>
      </c>
      <c r="P51" s="758">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8">
        <f t="shared" ref="G52:P52" si="15">INT(G49/7)*7</f>
        <v>7</v>
      </c>
      <c r="H52" s="758">
        <f t="shared" si="15"/>
        <v>7</v>
      </c>
      <c r="I52" s="758">
        <f t="shared" si="15"/>
        <v>7</v>
      </c>
      <c r="J52" s="758">
        <f t="shared" si="15"/>
        <v>7</v>
      </c>
      <c r="K52" s="758">
        <f t="shared" si="15"/>
        <v>7</v>
      </c>
      <c r="L52" s="758">
        <f t="shared" si="15"/>
        <v>7</v>
      </c>
      <c r="M52" s="758">
        <f t="shared" si="15"/>
        <v>7</v>
      </c>
      <c r="N52" s="758">
        <f t="shared" si="15"/>
        <v>7</v>
      </c>
      <c r="O52" s="758">
        <f t="shared" si="15"/>
        <v>7</v>
      </c>
      <c r="P52" s="758">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8">
        <f t="shared" ref="G53:P53" si="16">INT(G50/7)*7</f>
        <v>7</v>
      </c>
      <c r="H53" s="758">
        <f t="shared" si="16"/>
        <v>7</v>
      </c>
      <c r="I53" s="758">
        <f t="shared" si="16"/>
        <v>7</v>
      </c>
      <c r="J53" s="758">
        <f t="shared" si="16"/>
        <v>7</v>
      </c>
      <c r="K53" s="758">
        <f t="shared" si="16"/>
        <v>7</v>
      </c>
      <c r="L53" s="758">
        <f t="shared" si="16"/>
        <v>7</v>
      </c>
      <c r="M53" s="758">
        <f t="shared" si="16"/>
        <v>7</v>
      </c>
      <c r="N53" s="758">
        <f t="shared" si="16"/>
        <v>7</v>
      </c>
      <c r="O53" s="758">
        <f t="shared" si="16"/>
        <v>7</v>
      </c>
      <c r="P53" s="758">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102</v>
      </c>
      <c r="G55" s="773">
        <v>7</v>
      </c>
      <c r="H55" s="773">
        <v>14</v>
      </c>
      <c r="I55" s="773">
        <v>14</v>
      </c>
      <c r="J55" s="773">
        <v>14</v>
      </c>
      <c r="K55" s="773">
        <v>14</v>
      </c>
      <c r="L55" s="773">
        <v>7</v>
      </c>
      <c r="M55" s="773">
        <v>7</v>
      </c>
      <c r="N55" s="773">
        <v>7</v>
      </c>
      <c r="O55" s="773">
        <v>7</v>
      </c>
      <c r="P55" s="77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1144</v>
      </c>
      <c r="G56" s="758">
        <f>INT(G55/7)*7</f>
        <v>7</v>
      </c>
      <c r="H56" s="758">
        <f t="shared" ref="H56:P56" si="17">INT(H55/7)*7</f>
        <v>14</v>
      </c>
      <c r="I56" s="758">
        <f t="shared" si="17"/>
        <v>14</v>
      </c>
      <c r="J56" s="758">
        <f t="shared" si="17"/>
        <v>14</v>
      </c>
      <c r="K56" s="758">
        <f t="shared" si="17"/>
        <v>14</v>
      </c>
      <c r="L56" s="758">
        <f t="shared" si="17"/>
        <v>7</v>
      </c>
      <c r="M56" s="758">
        <f t="shared" si="17"/>
        <v>7</v>
      </c>
      <c r="N56" s="758">
        <f t="shared" si="17"/>
        <v>7</v>
      </c>
      <c r="O56" s="758">
        <f t="shared" si="17"/>
        <v>7</v>
      </c>
      <c r="P56" s="758">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103</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104</v>
      </c>
      <c r="G59" s="768">
        <f>MIN(Crop!I63:I79)</f>
        <v>43794</v>
      </c>
      <c r="H59" s="768">
        <f>MIN(Crop!J63:J79)</f>
        <v>43794</v>
      </c>
      <c r="I59" s="768">
        <f>MIN(Crop!K63:K79)</f>
        <v>43794</v>
      </c>
      <c r="J59" s="768">
        <f>MIN(Crop!L63:L79)</f>
        <v>43794</v>
      </c>
      <c r="K59" s="768">
        <f>MIN(Crop!M63:M79)</f>
        <v>43794</v>
      </c>
      <c r="L59" s="768">
        <f>MIN(Crop!N63:N79)</f>
        <v>43794</v>
      </c>
      <c r="M59" s="768">
        <f>MIN(Crop!O63:O79)</f>
        <v>43794</v>
      </c>
      <c r="N59" s="768">
        <f>MIN(Crop!P63:P79)</f>
        <v>43794</v>
      </c>
      <c r="O59" s="768">
        <f>MIN(Crop!Q63:Q79)</f>
        <v>43794</v>
      </c>
      <c r="P59" s="76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1144</v>
      </c>
      <c r="G60" s="758">
        <f>MIN(51,INT((G59 - DATE(YEAR(G59),1,1))/7))*7</f>
        <v>322</v>
      </c>
      <c r="H60" s="758">
        <f t="shared" ref="H60:P60" si="18">MIN(51,INT((H59 - DATE(YEAR(H59),1,1))/7))*7</f>
        <v>322</v>
      </c>
      <c r="I60" s="758">
        <f t="shared" si="18"/>
        <v>322</v>
      </c>
      <c r="J60" s="758">
        <f t="shared" si="18"/>
        <v>322</v>
      </c>
      <c r="K60" s="758">
        <f t="shared" si="18"/>
        <v>322</v>
      </c>
      <c r="L60" s="758">
        <f t="shared" si="18"/>
        <v>322</v>
      </c>
      <c r="M60" s="758">
        <f t="shared" si="18"/>
        <v>322</v>
      </c>
      <c r="N60" s="758">
        <f t="shared" si="18"/>
        <v>322</v>
      </c>
      <c r="O60" s="758">
        <f t="shared" si="18"/>
        <v>322</v>
      </c>
      <c r="P60" s="758">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105</v>
      </c>
      <c r="G62" s="773">
        <v>7</v>
      </c>
      <c r="H62" s="773">
        <v>7</v>
      </c>
      <c r="I62" s="773">
        <v>7</v>
      </c>
      <c r="J62" s="773">
        <v>7</v>
      </c>
      <c r="K62" s="773">
        <v>7</v>
      </c>
      <c r="L62" s="773">
        <v>7</v>
      </c>
      <c r="M62" s="773">
        <v>7</v>
      </c>
      <c r="N62" s="773">
        <v>7</v>
      </c>
      <c r="O62" s="773">
        <v>7</v>
      </c>
      <c r="P62" s="773">
        <v>7</v>
      </c>
      <c r="Q62" s="36" t="s">
        <v>778</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3">
        <v>28</v>
      </c>
      <c r="H63" s="773">
        <v>28</v>
      </c>
      <c r="I63" s="773">
        <v>28</v>
      </c>
      <c r="J63" s="773">
        <v>28</v>
      </c>
      <c r="K63" s="773">
        <v>28</v>
      </c>
      <c r="L63" s="773">
        <v>28</v>
      </c>
      <c r="M63" s="773">
        <v>28</v>
      </c>
      <c r="N63" s="773">
        <v>28</v>
      </c>
      <c r="O63" s="773">
        <v>28</v>
      </c>
      <c r="P63" s="773">
        <v>28</v>
      </c>
      <c r="Q63" s="36" t="s">
        <v>780</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1144</v>
      </c>
      <c r="G64" s="758">
        <f>INT(G62/7)*7</f>
        <v>7</v>
      </c>
      <c r="H64" s="758">
        <f t="shared" ref="H64:P64" si="19">INT(H62/7)*7</f>
        <v>7</v>
      </c>
      <c r="I64" s="758">
        <f t="shared" si="19"/>
        <v>7</v>
      </c>
      <c r="J64" s="758">
        <f t="shared" si="19"/>
        <v>7</v>
      </c>
      <c r="K64" s="758">
        <f t="shared" si="19"/>
        <v>7</v>
      </c>
      <c r="L64" s="758">
        <f t="shared" si="19"/>
        <v>7</v>
      </c>
      <c r="M64" s="758">
        <f t="shared" si="19"/>
        <v>7</v>
      </c>
      <c r="N64" s="758">
        <f t="shared" si="19"/>
        <v>7</v>
      </c>
      <c r="O64" s="758">
        <f t="shared" si="19"/>
        <v>7</v>
      </c>
      <c r="P64" s="758">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8">
        <f>INT(G63/7)*7</f>
        <v>28</v>
      </c>
      <c r="H65" s="758">
        <f t="shared" ref="H65:P65" si="20">INT(H63/7)*7</f>
        <v>28</v>
      </c>
      <c r="I65" s="758">
        <f t="shared" si="20"/>
        <v>28</v>
      </c>
      <c r="J65" s="758">
        <f t="shared" si="20"/>
        <v>28</v>
      </c>
      <c r="K65" s="758">
        <f t="shared" si="20"/>
        <v>28</v>
      </c>
      <c r="L65" s="758">
        <f t="shared" si="20"/>
        <v>28</v>
      </c>
      <c r="M65" s="758">
        <f t="shared" si="20"/>
        <v>28</v>
      </c>
      <c r="N65" s="758">
        <f t="shared" si="20"/>
        <v>28</v>
      </c>
      <c r="O65" s="758">
        <f t="shared" si="20"/>
        <v>28</v>
      </c>
      <c r="P65" s="758">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765</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6" t="s">
        <v>778</v>
      </c>
      <c r="H95" s="886"/>
      <c r="I95" s="886"/>
      <c r="J95" s="886"/>
      <c r="K95" s="886" t="s">
        <v>779</v>
      </c>
      <c r="L95" s="886"/>
      <c r="M95" s="886" t="s">
        <v>780</v>
      </c>
      <c r="N95" s="886"/>
      <c r="O95" s="18"/>
      <c r="P95" s="23"/>
      <c r="Q95" s="23"/>
      <c r="R95" s="23"/>
      <c r="S95" s="23"/>
      <c r="T95" s="23"/>
      <c r="U95" s="18" t="s">
        <v>1143</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833</v>
      </c>
      <c r="G97" s="484" t="s">
        <v>774</v>
      </c>
      <c r="H97" s="484" t="s">
        <v>766</v>
      </c>
      <c r="I97" s="484" t="s">
        <v>767</v>
      </c>
      <c r="J97" s="484" t="s">
        <v>768</v>
      </c>
      <c r="K97" s="484" t="s">
        <v>769</v>
      </c>
      <c r="L97" s="484" t="s">
        <v>770</v>
      </c>
      <c r="M97" s="484" t="s">
        <v>771</v>
      </c>
      <c r="N97" s="484" t="s">
        <v>772</v>
      </c>
      <c r="O97" s="484" t="s">
        <v>773</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782</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796</v>
      </c>
      <c r="R98" s="3"/>
      <c r="S98" s="3"/>
      <c r="T98" s="3" t="s">
        <v>782</v>
      </c>
      <c r="U98" s="758">
        <f t="shared" ref="U98:AC98" si="23">MIN(51,INT((F98 - DATE(YEAR(F98),1,1))/7))*7+IF(YEAR(F98)&gt;YEAR(F$98),364,0)</f>
        <v>105</v>
      </c>
      <c r="V98" s="758">
        <f t="shared" si="23"/>
        <v>105</v>
      </c>
      <c r="W98" s="758">
        <f t="shared" si="23"/>
        <v>105</v>
      </c>
      <c r="X98" s="758">
        <f t="shared" si="23"/>
        <v>105</v>
      </c>
      <c r="Y98" s="758">
        <f t="shared" si="23"/>
        <v>105</v>
      </c>
      <c r="Z98" s="758">
        <f t="shared" si="23"/>
        <v>105</v>
      </c>
      <c r="AA98" s="758">
        <f t="shared" si="23"/>
        <v>105</v>
      </c>
      <c r="AB98" s="758">
        <f t="shared" si="23"/>
        <v>105</v>
      </c>
      <c r="AC98" s="758">
        <f t="shared" si="23"/>
        <v>105</v>
      </c>
      <c r="AD98" s="758">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783</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783</v>
      </c>
      <c r="U99" s="758">
        <f t="shared" ref="U99:U112" si="24">MIN(51,INT((F99 - DATE(YEAR(F99),1,1))/7))*7+IF(YEAR(F99)&gt;YEAR(F$98),364,0)</f>
        <v>126</v>
      </c>
      <c r="V99" s="758">
        <f t="shared" ref="V99:V112" si="25">MIN(51,INT((G99 - DATE(YEAR(G99),1,1))/7))*7+IF(YEAR(G99)&gt;YEAR(G$98),364,0)</f>
        <v>119</v>
      </c>
      <c r="W99" s="758">
        <f t="shared" ref="W99:W112" si="26">MIN(51,INT((H99 - DATE(YEAR(H99),1,1))/7))*7+IF(YEAR(H99)&gt;YEAR(H$98),364,0)</f>
        <v>119</v>
      </c>
      <c r="X99" s="758">
        <f t="shared" ref="X99:X112" si="27">MIN(51,INT((I99 - DATE(YEAR(I99),1,1))/7))*7+IF(YEAR(I99)&gt;YEAR(I$98),364,0)</f>
        <v>119</v>
      </c>
      <c r="Y99" s="758">
        <f t="shared" ref="Y99:Y112" si="28">MIN(51,INT((J99 - DATE(YEAR(J99),1,1))/7))*7+IF(YEAR(J99)&gt;YEAR(J$98),364,0)</f>
        <v>119</v>
      </c>
      <c r="Z99" s="758">
        <f t="shared" ref="Z99:Z112" si="29">MIN(51,INT((K99 - DATE(YEAR(K99),1,1))/7))*7+IF(YEAR(K99)&gt;YEAR(K$98),364,0)</f>
        <v>126</v>
      </c>
      <c r="AA99" s="758">
        <f t="shared" ref="AA99:AA112" si="30">MIN(51,INT((L99 - DATE(YEAR(L99),1,1))/7))*7+IF(YEAR(L99)&gt;YEAR(L$98),364,0)</f>
        <v>126</v>
      </c>
      <c r="AB99" s="758">
        <f t="shared" ref="AB99:AB112" si="31">MIN(51,INT((M99 - DATE(YEAR(M99),1,1))/7))*7+IF(YEAR(M99)&gt;YEAR(M$98),364,0)</f>
        <v>126</v>
      </c>
      <c r="AC99" s="758">
        <f t="shared" ref="AC99:AC112" si="32">MIN(51,INT((N99 - DATE(YEAR(N99),1,1))/7))*7+IF(YEAR(N99)&gt;YEAR(N$98),364,0)</f>
        <v>126</v>
      </c>
      <c r="AD99" s="758">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784</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784</v>
      </c>
      <c r="U100" s="758">
        <f t="shared" si="24"/>
        <v>147</v>
      </c>
      <c r="V100" s="758">
        <f t="shared" si="25"/>
        <v>126</v>
      </c>
      <c r="W100" s="758">
        <f t="shared" si="26"/>
        <v>126</v>
      </c>
      <c r="X100" s="758">
        <f t="shared" si="27"/>
        <v>126</v>
      </c>
      <c r="Y100" s="758">
        <f t="shared" si="28"/>
        <v>126</v>
      </c>
      <c r="Z100" s="758">
        <f t="shared" si="29"/>
        <v>133</v>
      </c>
      <c r="AA100" s="758">
        <f t="shared" si="30"/>
        <v>133</v>
      </c>
      <c r="AB100" s="758">
        <f t="shared" si="31"/>
        <v>154</v>
      </c>
      <c r="AC100" s="758">
        <f t="shared" si="32"/>
        <v>154</v>
      </c>
      <c r="AD100" s="758">
        <f t="shared" si="33"/>
        <v>154</v>
      </c>
      <c r="AH100" s="486"/>
      <c r="AI100" s="157"/>
      <c r="AJ100" s="157"/>
      <c r="AL100" s="17"/>
      <c r="AM100" s="9"/>
      <c r="AN100" s="9"/>
      <c r="AO100" s="9"/>
    </row>
    <row r="101" spans="1:41" outlineLevel="1" x14ac:dyDescent="0.25">
      <c r="A101" s="7"/>
      <c r="B101" s="8"/>
      <c r="C101" s="18"/>
      <c r="D101" s="27"/>
      <c r="E101" s="28" t="s">
        <v>785</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785</v>
      </c>
      <c r="U101" s="758">
        <f t="shared" si="24"/>
        <v>154</v>
      </c>
      <c r="V101" s="758">
        <f t="shared" si="25"/>
        <v>147</v>
      </c>
      <c r="W101" s="758">
        <f t="shared" si="26"/>
        <v>147</v>
      </c>
      <c r="X101" s="758">
        <f t="shared" si="27"/>
        <v>147</v>
      </c>
      <c r="Y101" s="758">
        <f t="shared" si="28"/>
        <v>147</v>
      </c>
      <c r="Z101" s="758">
        <f t="shared" si="29"/>
        <v>147</v>
      </c>
      <c r="AA101" s="758">
        <f t="shared" si="30"/>
        <v>147</v>
      </c>
      <c r="AB101" s="758">
        <f t="shared" si="31"/>
        <v>154</v>
      </c>
      <c r="AC101" s="758">
        <f t="shared" si="32"/>
        <v>154</v>
      </c>
      <c r="AD101" s="758">
        <f t="shared" si="33"/>
        <v>154</v>
      </c>
      <c r="AE101" s="157"/>
      <c r="AF101" s="157"/>
      <c r="AG101" s="157"/>
      <c r="AH101" s="486"/>
      <c r="AI101" s="157"/>
      <c r="AJ101" s="157"/>
      <c r="AL101" s="17"/>
      <c r="AM101" s="9"/>
      <c r="AN101" s="9"/>
      <c r="AO101" s="9"/>
    </row>
    <row r="102" spans="1:41" outlineLevel="1" x14ac:dyDescent="0.25">
      <c r="A102" s="7"/>
      <c r="B102" s="8"/>
      <c r="C102" s="18"/>
      <c r="D102" s="27"/>
      <c r="E102" s="28" t="s">
        <v>786</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975</v>
      </c>
      <c r="R102" s="157"/>
      <c r="S102" s="622"/>
      <c r="T102" s="622" t="s">
        <v>786</v>
      </c>
      <c r="U102" s="758">
        <f t="shared" si="24"/>
        <v>161</v>
      </c>
      <c r="V102" s="758">
        <f t="shared" si="25"/>
        <v>154</v>
      </c>
      <c r="W102" s="758">
        <f t="shared" si="26"/>
        <v>154</v>
      </c>
      <c r="X102" s="758">
        <f t="shared" si="27"/>
        <v>154</v>
      </c>
      <c r="Y102" s="758">
        <f t="shared" si="28"/>
        <v>154</v>
      </c>
      <c r="Z102" s="758">
        <f t="shared" si="29"/>
        <v>154</v>
      </c>
      <c r="AA102" s="758">
        <f t="shared" si="30"/>
        <v>154</v>
      </c>
      <c r="AB102" s="758">
        <f t="shared" si="31"/>
        <v>161</v>
      </c>
      <c r="AC102" s="758">
        <f t="shared" si="32"/>
        <v>161</v>
      </c>
      <c r="AD102" s="758">
        <f t="shared" si="33"/>
        <v>161</v>
      </c>
      <c r="AE102" s="622"/>
      <c r="AF102" s="622"/>
      <c r="AG102" s="157"/>
      <c r="AH102" s="486"/>
      <c r="AI102" s="157"/>
      <c r="AJ102" s="157"/>
      <c r="AL102" s="17"/>
      <c r="AM102" s="9"/>
      <c r="AN102" s="9"/>
      <c r="AO102" s="9"/>
    </row>
    <row r="103" spans="1:41" outlineLevel="1" x14ac:dyDescent="0.25">
      <c r="A103" s="7"/>
      <c r="B103" s="8"/>
      <c r="C103" s="18"/>
      <c r="D103" s="27"/>
      <c r="E103" s="28" t="s">
        <v>787</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974</v>
      </c>
      <c r="R103" s="157"/>
      <c r="S103" s="157"/>
      <c r="T103" s="157" t="s">
        <v>787</v>
      </c>
      <c r="U103" s="758">
        <f t="shared" si="24"/>
        <v>175</v>
      </c>
      <c r="V103" s="758">
        <f t="shared" si="25"/>
        <v>161</v>
      </c>
      <c r="W103" s="758">
        <f t="shared" si="26"/>
        <v>161</v>
      </c>
      <c r="X103" s="758">
        <f t="shared" si="27"/>
        <v>161</v>
      </c>
      <c r="Y103" s="758">
        <f t="shared" si="28"/>
        <v>161</v>
      </c>
      <c r="Z103" s="758">
        <f t="shared" si="29"/>
        <v>161</v>
      </c>
      <c r="AA103" s="758">
        <f t="shared" si="30"/>
        <v>161</v>
      </c>
      <c r="AB103" s="758">
        <f t="shared" si="31"/>
        <v>168</v>
      </c>
      <c r="AC103" s="758">
        <f t="shared" si="32"/>
        <v>168</v>
      </c>
      <c r="AD103" s="758">
        <f t="shared" si="33"/>
        <v>168</v>
      </c>
      <c r="AE103" s="157"/>
      <c r="AF103" s="157"/>
      <c r="AG103" s="157"/>
      <c r="AL103" s="17"/>
      <c r="AM103" s="9"/>
      <c r="AN103" s="9"/>
      <c r="AO103" s="9"/>
    </row>
    <row r="104" spans="1:41" outlineLevel="1" x14ac:dyDescent="0.25">
      <c r="A104" s="7"/>
      <c r="B104" s="8"/>
      <c r="C104" s="18"/>
      <c r="D104" s="27"/>
      <c r="E104" s="28" t="s">
        <v>788</v>
      </c>
      <c r="F104" s="485">
        <v>43678</v>
      </c>
      <c r="G104" s="485">
        <v>43678</v>
      </c>
      <c r="H104" s="485">
        <v>43678</v>
      </c>
      <c r="I104" s="485">
        <v>43678</v>
      </c>
      <c r="J104" s="485">
        <v>43678</v>
      </c>
      <c r="K104" s="485">
        <v>43678</v>
      </c>
      <c r="L104" s="485">
        <v>43678</v>
      </c>
      <c r="M104" s="485">
        <v>43678</v>
      </c>
      <c r="N104" s="485">
        <v>43678</v>
      </c>
      <c r="O104" s="485">
        <v>43678</v>
      </c>
      <c r="R104" s="157"/>
      <c r="S104" s="157"/>
      <c r="T104" s="157" t="s">
        <v>788</v>
      </c>
      <c r="U104" s="758">
        <f t="shared" si="24"/>
        <v>210</v>
      </c>
      <c r="V104" s="758">
        <f t="shared" si="25"/>
        <v>210</v>
      </c>
      <c r="W104" s="758">
        <f t="shared" si="26"/>
        <v>210</v>
      </c>
      <c r="X104" s="758">
        <f t="shared" si="27"/>
        <v>210</v>
      </c>
      <c r="Y104" s="758">
        <f t="shared" si="28"/>
        <v>210</v>
      </c>
      <c r="Z104" s="758">
        <f t="shared" si="29"/>
        <v>210</v>
      </c>
      <c r="AA104" s="758">
        <f t="shared" si="30"/>
        <v>210</v>
      </c>
      <c r="AB104" s="758">
        <f t="shared" si="31"/>
        <v>210</v>
      </c>
      <c r="AC104" s="758">
        <f t="shared" si="32"/>
        <v>210</v>
      </c>
      <c r="AD104" s="758">
        <f t="shared" si="33"/>
        <v>210</v>
      </c>
      <c r="AE104" s="157"/>
      <c r="AF104" s="157"/>
      <c r="AG104" s="157"/>
      <c r="AL104" s="17"/>
      <c r="AM104" s="9"/>
      <c r="AN104" s="9"/>
      <c r="AO104" s="9"/>
    </row>
    <row r="105" spans="1:41" outlineLevel="1" x14ac:dyDescent="0.25">
      <c r="A105" s="7"/>
      <c r="B105" s="8"/>
      <c r="C105" s="18"/>
      <c r="D105" s="27"/>
      <c r="E105" s="28" t="s">
        <v>789</v>
      </c>
      <c r="F105" s="485">
        <v>43709</v>
      </c>
      <c r="G105" s="485">
        <v>43709</v>
      </c>
      <c r="H105" s="485">
        <v>43709</v>
      </c>
      <c r="I105" s="485">
        <v>43709</v>
      </c>
      <c r="J105" s="485">
        <v>43678</v>
      </c>
      <c r="K105" s="485">
        <v>43678</v>
      </c>
      <c r="L105" s="485">
        <v>43678</v>
      </c>
      <c r="M105" s="485">
        <v>43709</v>
      </c>
      <c r="N105" s="485">
        <v>43709</v>
      </c>
      <c r="O105" s="485">
        <v>43709</v>
      </c>
      <c r="R105" s="157"/>
      <c r="S105" s="157"/>
      <c r="T105" s="157" t="s">
        <v>789</v>
      </c>
      <c r="U105" s="758">
        <f t="shared" si="24"/>
        <v>238</v>
      </c>
      <c r="V105" s="758">
        <f t="shared" si="25"/>
        <v>238</v>
      </c>
      <c r="W105" s="758">
        <f t="shared" si="26"/>
        <v>238</v>
      </c>
      <c r="X105" s="758">
        <f t="shared" si="27"/>
        <v>238</v>
      </c>
      <c r="Y105" s="758">
        <f t="shared" si="28"/>
        <v>210</v>
      </c>
      <c r="Z105" s="758">
        <f t="shared" si="29"/>
        <v>210</v>
      </c>
      <c r="AA105" s="758">
        <f t="shared" si="30"/>
        <v>210</v>
      </c>
      <c r="AB105" s="758">
        <f t="shared" si="31"/>
        <v>238</v>
      </c>
      <c r="AC105" s="758">
        <f t="shared" si="32"/>
        <v>238</v>
      </c>
      <c r="AD105" s="758">
        <f t="shared" si="33"/>
        <v>238</v>
      </c>
      <c r="AE105" s="157"/>
      <c r="AF105" s="157"/>
      <c r="AG105" s="157"/>
      <c r="AH105" s="486"/>
      <c r="AI105" s="157"/>
      <c r="AJ105" s="157"/>
      <c r="AL105" s="17"/>
      <c r="AM105" s="9"/>
      <c r="AN105" s="9"/>
      <c r="AO105" s="9"/>
    </row>
    <row r="106" spans="1:41" outlineLevel="1" x14ac:dyDescent="0.25">
      <c r="A106" s="7"/>
      <c r="B106" s="8"/>
      <c r="C106" s="18"/>
      <c r="D106" s="27"/>
      <c r="E106" s="28" t="s">
        <v>790</v>
      </c>
      <c r="F106" s="628">
        <v>43753</v>
      </c>
      <c r="G106" s="628">
        <v>43753</v>
      </c>
      <c r="H106" s="628">
        <v>43753</v>
      </c>
      <c r="I106" s="628">
        <v>43753</v>
      </c>
      <c r="J106" s="628">
        <v>43753</v>
      </c>
      <c r="K106" s="628">
        <v>43753</v>
      </c>
      <c r="L106" s="628">
        <v>43753</v>
      </c>
      <c r="M106" s="628">
        <v>43753</v>
      </c>
      <c r="N106" s="628">
        <v>43753</v>
      </c>
      <c r="O106" s="628">
        <v>43753</v>
      </c>
      <c r="R106" s="157"/>
      <c r="S106" s="157"/>
      <c r="T106" s="157" t="s">
        <v>790</v>
      </c>
      <c r="U106" s="758">
        <f t="shared" si="24"/>
        <v>287</v>
      </c>
      <c r="V106" s="758">
        <f t="shared" si="25"/>
        <v>287</v>
      </c>
      <c r="W106" s="758">
        <f t="shared" si="26"/>
        <v>287</v>
      </c>
      <c r="X106" s="758">
        <f t="shared" si="27"/>
        <v>287</v>
      </c>
      <c r="Y106" s="758">
        <f t="shared" si="28"/>
        <v>287</v>
      </c>
      <c r="Z106" s="758">
        <f t="shared" si="29"/>
        <v>287</v>
      </c>
      <c r="AA106" s="758">
        <f t="shared" si="30"/>
        <v>287</v>
      </c>
      <c r="AB106" s="758">
        <f t="shared" si="31"/>
        <v>287</v>
      </c>
      <c r="AC106" s="758">
        <f t="shared" si="32"/>
        <v>287</v>
      </c>
      <c r="AD106" s="758">
        <f t="shared" si="33"/>
        <v>287</v>
      </c>
      <c r="AE106" s="157"/>
      <c r="AF106" s="157"/>
      <c r="AG106" s="157"/>
      <c r="AH106" s="486"/>
      <c r="AI106" s="157"/>
      <c r="AJ106" s="157"/>
      <c r="AL106" s="17"/>
      <c r="AM106" s="9"/>
      <c r="AN106" s="9"/>
      <c r="AO106" s="9"/>
    </row>
    <row r="107" spans="1:41" outlineLevel="1" x14ac:dyDescent="0.25">
      <c r="A107" s="7"/>
      <c r="B107" s="8"/>
      <c r="C107" s="18"/>
      <c r="D107" s="27"/>
      <c r="E107" s="28" t="s">
        <v>791</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794</v>
      </c>
      <c r="R107" s="157"/>
      <c r="S107" s="157"/>
      <c r="T107" s="157" t="s">
        <v>791</v>
      </c>
      <c r="U107" s="758">
        <f t="shared" si="24"/>
        <v>322</v>
      </c>
      <c r="V107" s="758">
        <f t="shared" si="25"/>
        <v>322</v>
      </c>
      <c r="W107" s="758">
        <f t="shared" si="26"/>
        <v>322</v>
      </c>
      <c r="X107" s="758">
        <f t="shared" si="27"/>
        <v>322</v>
      </c>
      <c r="Y107" s="758">
        <f t="shared" si="28"/>
        <v>322</v>
      </c>
      <c r="Z107" s="758">
        <f t="shared" si="29"/>
        <v>322</v>
      </c>
      <c r="AA107" s="758">
        <f t="shared" si="30"/>
        <v>322</v>
      </c>
      <c r="AB107" s="758">
        <f t="shared" si="31"/>
        <v>322</v>
      </c>
      <c r="AC107" s="758">
        <f t="shared" si="32"/>
        <v>322</v>
      </c>
      <c r="AD107" s="758">
        <f t="shared" si="33"/>
        <v>322</v>
      </c>
      <c r="AE107" s="157"/>
      <c r="AF107" s="157"/>
      <c r="AG107" s="157"/>
      <c r="AH107" s="486"/>
      <c r="AI107" s="157"/>
      <c r="AJ107" s="157"/>
      <c r="AL107" s="17"/>
      <c r="AM107" s="9"/>
      <c r="AN107" s="9"/>
      <c r="AO107" s="9"/>
    </row>
    <row r="108" spans="1:41" outlineLevel="1" x14ac:dyDescent="0.25">
      <c r="A108" s="7"/>
      <c r="B108" s="8"/>
      <c r="C108" s="18"/>
      <c r="D108" s="27"/>
      <c r="E108" s="28" t="s">
        <v>501</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795</v>
      </c>
      <c r="R108" s="157"/>
      <c r="S108" s="157"/>
      <c r="T108" s="157" t="s">
        <v>501</v>
      </c>
      <c r="U108" s="758">
        <f t="shared" si="24"/>
        <v>329</v>
      </c>
      <c r="V108" s="758">
        <f t="shared" si="25"/>
        <v>329</v>
      </c>
      <c r="W108" s="758">
        <f t="shared" si="26"/>
        <v>329</v>
      </c>
      <c r="X108" s="758">
        <f t="shared" si="27"/>
        <v>329</v>
      </c>
      <c r="Y108" s="758">
        <f t="shared" si="28"/>
        <v>329</v>
      </c>
      <c r="Z108" s="758">
        <f t="shared" si="29"/>
        <v>329</v>
      </c>
      <c r="AA108" s="758">
        <f t="shared" si="30"/>
        <v>329</v>
      </c>
      <c r="AB108" s="758">
        <f t="shared" si="31"/>
        <v>329</v>
      </c>
      <c r="AC108" s="758">
        <f t="shared" si="32"/>
        <v>329</v>
      </c>
      <c r="AD108" s="758">
        <f t="shared" si="33"/>
        <v>329</v>
      </c>
      <c r="AE108" s="157"/>
      <c r="AF108" s="157"/>
      <c r="AG108" s="157"/>
      <c r="AH108" s="486"/>
      <c r="AI108" s="157"/>
      <c r="AJ108" s="157"/>
      <c r="AL108" s="17"/>
      <c r="AM108" s="9"/>
      <c r="AN108" s="9"/>
      <c r="AO108" s="9"/>
    </row>
    <row r="109" spans="1:41" outlineLevel="1" x14ac:dyDescent="0.25">
      <c r="A109" s="7"/>
      <c r="B109" s="8"/>
      <c r="C109" s="18"/>
      <c r="D109" s="27"/>
      <c r="E109" s="28" t="s">
        <v>792</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797</v>
      </c>
      <c r="R109" s="3"/>
      <c r="S109" s="3"/>
      <c r="T109" s="3" t="s">
        <v>792</v>
      </c>
      <c r="U109" s="758">
        <f t="shared" si="24"/>
        <v>357</v>
      </c>
      <c r="V109" s="758">
        <f t="shared" si="25"/>
        <v>357</v>
      </c>
      <c r="W109" s="758">
        <f t="shared" si="26"/>
        <v>357</v>
      </c>
      <c r="X109" s="758">
        <f t="shared" si="27"/>
        <v>357</v>
      </c>
      <c r="Y109" s="758">
        <f t="shared" si="28"/>
        <v>357</v>
      </c>
      <c r="Z109" s="758">
        <f t="shared" si="29"/>
        <v>357</v>
      </c>
      <c r="AA109" s="758">
        <f t="shared" si="30"/>
        <v>357</v>
      </c>
      <c r="AB109" s="758">
        <f t="shared" si="31"/>
        <v>357</v>
      </c>
      <c r="AC109" s="758">
        <f t="shared" si="32"/>
        <v>357</v>
      </c>
      <c r="AD109" s="758">
        <f t="shared" si="33"/>
        <v>357</v>
      </c>
      <c r="AE109" s="3"/>
      <c r="AF109" s="3"/>
      <c r="AG109" s="3"/>
      <c r="AH109" s="168"/>
      <c r="AI109" s="3"/>
      <c r="AJ109" s="3"/>
      <c r="AL109" s="17"/>
      <c r="AM109" s="9"/>
      <c r="AN109" s="9"/>
      <c r="AO109" s="9"/>
    </row>
    <row r="110" spans="1:41" outlineLevel="1" x14ac:dyDescent="0.25">
      <c r="A110" s="7"/>
      <c r="B110" s="8"/>
      <c r="C110" s="18"/>
      <c r="D110" s="27"/>
      <c r="E110" s="28" t="s">
        <v>793</v>
      </c>
      <c r="F110" s="485">
        <v>43862</v>
      </c>
      <c r="G110" s="485">
        <v>43862</v>
      </c>
      <c r="H110" s="485">
        <v>43862</v>
      </c>
      <c r="I110" s="485">
        <v>43862</v>
      </c>
      <c r="J110" s="485">
        <v>43862</v>
      </c>
      <c r="K110" s="485">
        <v>43862</v>
      </c>
      <c r="L110" s="485">
        <v>43862</v>
      </c>
      <c r="M110" s="485">
        <v>43862</v>
      </c>
      <c r="N110" s="485">
        <v>43862</v>
      </c>
      <c r="O110" s="485">
        <v>43862</v>
      </c>
      <c r="R110" s="3"/>
      <c r="S110" s="3"/>
      <c r="T110" s="3" t="s">
        <v>793</v>
      </c>
      <c r="U110" s="758">
        <f t="shared" si="24"/>
        <v>392</v>
      </c>
      <c r="V110" s="758">
        <f t="shared" si="25"/>
        <v>392</v>
      </c>
      <c r="W110" s="758">
        <f t="shared" si="26"/>
        <v>392</v>
      </c>
      <c r="X110" s="758">
        <f t="shared" si="27"/>
        <v>392</v>
      </c>
      <c r="Y110" s="758">
        <f t="shared" si="28"/>
        <v>392</v>
      </c>
      <c r="Z110" s="758">
        <f t="shared" si="29"/>
        <v>392</v>
      </c>
      <c r="AA110" s="758">
        <f t="shared" si="30"/>
        <v>392</v>
      </c>
      <c r="AB110" s="758">
        <f t="shared" si="31"/>
        <v>392</v>
      </c>
      <c r="AC110" s="758">
        <f t="shared" si="32"/>
        <v>392</v>
      </c>
      <c r="AD110" s="758">
        <f t="shared" si="33"/>
        <v>392</v>
      </c>
      <c r="AE110" s="3"/>
      <c r="AF110" s="3"/>
      <c r="AG110" s="3"/>
      <c r="AH110" s="168"/>
      <c r="AI110" s="3"/>
      <c r="AJ110" s="3"/>
      <c r="AL110" s="17"/>
      <c r="AM110" s="9"/>
      <c r="AN110" s="9"/>
      <c r="AO110" s="9"/>
    </row>
    <row r="111" spans="1:41" outlineLevel="1" x14ac:dyDescent="0.25">
      <c r="A111" s="7"/>
      <c r="B111" s="8"/>
      <c r="C111" s="18"/>
      <c r="D111" s="27"/>
      <c r="E111" s="28" t="s">
        <v>798</v>
      </c>
      <c r="F111" s="485">
        <v>43891</v>
      </c>
      <c r="G111" s="485">
        <v>43891</v>
      </c>
      <c r="H111" s="485">
        <v>43891</v>
      </c>
      <c r="I111" s="485">
        <v>43891</v>
      </c>
      <c r="J111" s="485">
        <v>43891</v>
      </c>
      <c r="K111" s="485">
        <v>43891</v>
      </c>
      <c r="L111" s="485">
        <v>43891</v>
      </c>
      <c r="M111" s="485">
        <v>43891</v>
      </c>
      <c r="N111" s="485">
        <v>43891</v>
      </c>
      <c r="O111" s="485">
        <v>43891</v>
      </c>
      <c r="R111" s="3"/>
      <c r="S111" s="3"/>
      <c r="T111" s="3" t="s">
        <v>798</v>
      </c>
      <c r="U111" s="758">
        <f t="shared" si="24"/>
        <v>420</v>
      </c>
      <c r="V111" s="758">
        <f t="shared" si="25"/>
        <v>420</v>
      </c>
      <c r="W111" s="758">
        <f t="shared" si="26"/>
        <v>420</v>
      </c>
      <c r="X111" s="758">
        <f t="shared" si="27"/>
        <v>420</v>
      </c>
      <c r="Y111" s="758">
        <f t="shared" si="28"/>
        <v>420</v>
      </c>
      <c r="Z111" s="758">
        <f t="shared" si="29"/>
        <v>420</v>
      </c>
      <c r="AA111" s="758">
        <f t="shared" si="30"/>
        <v>420</v>
      </c>
      <c r="AB111" s="758">
        <f t="shared" si="31"/>
        <v>420</v>
      </c>
      <c r="AC111" s="758">
        <f t="shared" si="32"/>
        <v>420</v>
      </c>
      <c r="AD111" s="758">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1123</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1152</v>
      </c>
      <c r="R112" s="3"/>
      <c r="S112" s="3"/>
      <c r="T112" s="3" t="s">
        <v>1123</v>
      </c>
      <c r="U112" s="758">
        <f t="shared" si="24"/>
        <v>469</v>
      </c>
      <c r="V112" s="758">
        <f t="shared" si="25"/>
        <v>469</v>
      </c>
      <c r="W112" s="758">
        <f t="shared" si="26"/>
        <v>469</v>
      </c>
      <c r="X112" s="758">
        <f t="shared" si="27"/>
        <v>469</v>
      </c>
      <c r="Y112" s="758">
        <f t="shared" si="28"/>
        <v>469</v>
      </c>
      <c r="Z112" s="758">
        <f t="shared" si="29"/>
        <v>469</v>
      </c>
      <c r="AA112" s="758">
        <f t="shared" si="30"/>
        <v>469</v>
      </c>
      <c r="AB112" s="758">
        <f t="shared" si="31"/>
        <v>469</v>
      </c>
      <c r="AC112" s="758">
        <f t="shared" si="32"/>
        <v>469</v>
      </c>
      <c r="AD112" s="758">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117</v>
      </c>
      <c r="AE4" s="12"/>
      <c r="AF4" s="71"/>
    </row>
    <row r="5" spans="1:32" ht="13.15" customHeight="1" outlineLevel="1" collapsed="1" x14ac:dyDescent="0.25">
      <c r="A5" s="7"/>
      <c r="B5" s="69"/>
      <c r="C5" s="13"/>
      <c r="D5" s="13">
        <v>0</v>
      </c>
      <c r="E5" s="13" t="s">
        <v>1</v>
      </c>
      <c r="F5" s="72"/>
      <c r="G5" s="73" t="s">
        <v>118</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119</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120</v>
      </c>
      <c r="D13" s="18"/>
      <c r="E13" s="18"/>
      <c r="F13" s="18"/>
      <c r="G13" s="24"/>
      <c r="H13" s="24"/>
      <c r="I13" s="24"/>
      <c r="J13" s="87" t="s">
        <v>121</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122</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123</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1082</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1270</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1272</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1271</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1083</v>
      </c>
      <c r="I24" s="89"/>
      <c r="J24" s="89" t="s">
        <v>393</v>
      </c>
      <c r="K24" s="825">
        <f>MIN(1,(MAX(0, Periods!U22-(K$21+K$20))+MAX(0,K$21-Periods!U21))/(Periods!U22-Periods!U21))</f>
        <v>1</v>
      </c>
      <c r="L24" s="825">
        <f>MIN(1,(MAX(0, Periods!V22-(L$21+L$20))+MAX(0,L$21-Periods!V21))/(Periods!V22-Periods!V21))</f>
        <v>0</v>
      </c>
      <c r="M24" s="825">
        <f>MIN(1,(MAX(0, Periods!W22-(M$21+M$20))+MAX(0,M$21-Periods!W21))/(Periods!W22-Periods!W21))</f>
        <v>0</v>
      </c>
      <c r="N24" s="825">
        <f>MIN(1,(MAX(0, Periods!X22-(N$21+N$20))+MAX(0,N$21-Periods!X21))/(Periods!X22-Periods!X21))</f>
        <v>0</v>
      </c>
      <c r="O24" s="825">
        <f>MIN(1,(MAX(0, Periods!Y22-(O$21+O$20))+MAX(0,O$21-Periods!Y21))/(Periods!Y22-Periods!Y21))</f>
        <v>0</v>
      </c>
      <c r="P24" s="825">
        <f>MIN(1,(MAX(0, Periods!Z22-(P$21+P$20))+MAX(0,P$21-Periods!Z21))/(Periods!Z22-Periods!Z21))</f>
        <v>1</v>
      </c>
      <c r="Q24" s="825">
        <f>MIN(1,(MAX(0, Periods!AA22-(Q$21+Q$20))+MAX(0,Q$21-Periods!AA21))/(Periods!AA22-Periods!AA21))</f>
        <v>1</v>
      </c>
      <c r="R24" s="825">
        <f>MIN(1,(MAX(0, Periods!AB22-(R$21+R$20))+MAX(0,R$21-Periods!AB21))/(Periods!AB22-Periods!AB21))</f>
        <v>1</v>
      </c>
      <c r="S24" s="825">
        <f>MIN(1,(MAX(0, Periods!AC22-(S$21+S$20))+MAX(0,S$21-Periods!AC21))/(Periods!AC22-Periods!AC21))</f>
        <v>1</v>
      </c>
      <c r="T24" s="82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25">
        <f>MIN(1,(MAX(0, Periods!U23-(K$21+K$20))+MAX(0,K$21-Periods!U22))/(Periods!U23-Periods!U22))</f>
        <v>0</v>
      </c>
      <c r="L25" s="825">
        <f>MIN(1,(MAX(0, Periods!V23-(L$21+L$20))+MAX(0,L$21-Periods!V22))/(Periods!V23-Periods!V22))</f>
        <v>0.74285714285714288</v>
      </c>
      <c r="M25" s="825">
        <f>MIN(1,(MAX(0, Periods!W23-(M$21+M$20))+MAX(0,M$21-Periods!W22))/(Periods!W23-Periods!W22))</f>
        <v>0.74285714285714288</v>
      </c>
      <c r="N25" s="825">
        <f>MIN(1,(MAX(0, Periods!X23-(N$21+N$20))+MAX(0,N$21-Periods!X22))/(Periods!X23-Periods!X22))</f>
        <v>0.74285714285714288</v>
      </c>
      <c r="O25" s="825">
        <f>MIN(1,(MAX(0, Periods!Y23-(O$21+O$20))+MAX(0,O$21-Periods!Y22))/(Periods!Y23-Periods!Y22))</f>
        <v>0.74285714285714288</v>
      </c>
      <c r="P25" s="825">
        <f>MIN(1,(MAX(0, Periods!Z23-(P$21+P$20))+MAX(0,P$21-Periods!Z22))/(Periods!Z23-Periods!Z22))</f>
        <v>0.14285714285714285</v>
      </c>
      <c r="Q25" s="825">
        <f>MIN(1,(MAX(0, Periods!AA23-(Q$21+Q$20))+MAX(0,Q$21-Periods!AA22))/(Periods!AA23-Periods!AA22))</f>
        <v>0.14285714285714285</v>
      </c>
      <c r="R25" s="825">
        <f>MIN(1,(MAX(0, Periods!AB23-(R$21+R$20))+MAX(0,R$21-Periods!AB22))/(Periods!AB23-Periods!AB22))</f>
        <v>1</v>
      </c>
      <c r="S25" s="825">
        <f>MIN(1,(MAX(0, Periods!AC23-(S$21+S$20))+MAX(0,S$21-Periods!AC22))/(Periods!AC23-Periods!AC22))</f>
        <v>1</v>
      </c>
      <c r="T25" s="82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25">
        <f>MIN(1,(MAX(0, Periods!U24-(K$21+K$20))+MAX(0,K$21-Periods!U23))/(Periods!U24-Periods!U23))</f>
        <v>0.5714285714285714</v>
      </c>
      <c r="L26" s="825">
        <f>MIN(1,(MAX(0, Periods!V24-(L$21+L$20))+MAX(0,L$21-Periods!V23))/(Periods!V24-Periods!V23))</f>
        <v>1</v>
      </c>
      <c r="M26" s="825">
        <f>MIN(1,(MAX(0, Periods!W24-(M$21+M$20))+MAX(0,M$21-Periods!W23))/(Periods!W24-Periods!W23))</f>
        <v>1</v>
      </c>
      <c r="N26" s="825">
        <f>MIN(1,(MAX(0, Periods!X24-(N$21+N$20))+MAX(0,N$21-Periods!X23))/(Periods!X24-Periods!X23))</f>
        <v>1</v>
      </c>
      <c r="O26" s="825">
        <f>MIN(1,(MAX(0, Periods!Y24-(O$21+O$20))+MAX(0,O$21-Periods!Y23))/(Periods!Y24-Periods!Y23))</f>
        <v>1</v>
      </c>
      <c r="P26" s="825">
        <f>MIN(1,(MAX(0, Periods!Z24-(P$21+P$20))+MAX(0,P$21-Periods!Z23))/(Periods!Z24-Periods!Z23))</f>
        <v>1</v>
      </c>
      <c r="Q26" s="825">
        <f>MIN(1,(MAX(0, Periods!AA24-(Q$21+Q$20))+MAX(0,Q$21-Periods!AA23))/(Periods!AA24-Periods!AA23))</f>
        <v>1</v>
      </c>
      <c r="R26" s="825">
        <f>MIN(1,(MAX(0, Periods!AB24-(R$21+R$20))+MAX(0,R$21-Periods!AB23))/(Periods!AB24-Periods!AB23))</f>
        <v>0.5714285714285714</v>
      </c>
      <c r="S26" s="825">
        <f>MIN(1,(MAX(0, Periods!AC24-(S$21+S$20))+MAX(0,S$21-Periods!AC23))/(Periods!AC24-Periods!AC23))</f>
        <v>0.5714285714285714</v>
      </c>
      <c r="T26" s="825">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25">
        <f>MIN(1,(MAX(0, Periods!U25-(K$21+K$20))+MAX(0,K$21-Periods!U24))/(Periods!U25-Periods!U24))</f>
        <v>1</v>
      </c>
      <c r="L27" s="825">
        <f>MIN(1,(MAX(0, Periods!V25-(L$21+L$20))+MAX(0,L$21-Periods!V24))/(Periods!V25-Periods!V24))</f>
        <v>1</v>
      </c>
      <c r="M27" s="825">
        <f>MIN(1,(MAX(0, Periods!W25-(M$21+M$20))+MAX(0,M$21-Periods!W24))/(Periods!W25-Periods!W24))</f>
        <v>1</v>
      </c>
      <c r="N27" s="825">
        <f>MIN(1,(MAX(0, Periods!X25-(N$21+N$20))+MAX(0,N$21-Periods!X24))/(Periods!X25-Periods!X24))</f>
        <v>1</v>
      </c>
      <c r="O27" s="825">
        <f>MIN(1,(MAX(0, Periods!Y25-(O$21+O$20))+MAX(0,O$21-Periods!Y24))/(Periods!Y25-Periods!Y24))</f>
        <v>1</v>
      </c>
      <c r="P27" s="825">
        <f>MIN(1,(MAX(0, Periods!Z25-(P$21+P$20))+MAX(0,P$21-Periods!Z24))/(Periods!Z25-Periods!Z24))</f>
        <v>1</v>
      </c>
      <c r="Q27" s="825">
        <f>MIN(1,(MAX(0, Periods!AA25-(Q$21+Q$20))+MAX(0,Q$21-Periods!AA24))/(Periods!AA25-Periods!AA24))</f>
        <v>1</v>
      </c>
      <c r="R27" s="825">
        <f>MIN(1,(MAX(0, Periods!AB25-(R$21+R$20))+MAX(0,R$21-Periods!AB24))/(Periods!AB25-Periods!AB24))</f>
        <v>1</v>
      </c>
      <c r="S27" s="825">
        <f>MIN(1,(MAX(0, Periods!AC25-(S$21+S$20))+MAX(0,S$21-Periods!AC24))/(Periods!AC25-Periods!AC24))</f>
        <v>1</v>
      </c>
      <c r="T27" s="82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25">
        <f>MIN(1,(MAX(0, Periods!U26-(K$21+K$20))+MAX(0,K$21-Periods!U25))/(Periods!U26-Periods!U25))</f>
        <v>1</v>
      </c>
      <c r="L28" s="825">
        <f>MIN(1,(MAX(0, Periods!V26-(L$21+L$20))+MAX(0,L$21-Periods!V25))/(Periods!V26-Periods!V25))</f>
        <v>1</v>
      </c>
      <c r="M28" s="825">
        <f>MIN(1,(MAX(0, Periods!W26-(M$21+M$20))+MAX(0,M$21-Periods!W25))/(Periods!W26-Periods!W25))</f>
        <v>1</v>
      </c>
      <c r="N28" s="825">
        <f>MIN(1,(MAX(0, Periods!X26-(N$21+N$20))+MAX(0,N$21-Periods!X25))/(Periods!X26-Periods!X25))</f>
        <v>1</v>
      </c>
      <c r="O28" s="825">
        <f>MIN(1,(MAX(0, Periods!Y26-(O$21+O$20))+MAX(0,O$21-Periods!Y25))/(Periods!Y26-Periods!Y25))</f>
        <v>1</v>
      </c>
      <c r="P28" s="825">
        <f>MIN(1,(MAX(0, Periods!Z26-(P$21+P$20))+MAX(0,P$21-Periods!Z25))/(Periods!Z26-Periods!Z25))</f>
        <v>1</v>
      </c>
      <c r="Q28" s="825">
        <f>MIN(1,(MAX(0, Periods!AA26-(Q$21+Q$20))+MAX(0,Q$21-Periods!AA25))/(Periods!AA26-Periods!AA25))</f>
        <v>1</v>
      </c>
      <c r="R28" s="825">
        <f>MIN(1,(MAX(0, Periods!AB26-(R$21+R$20))+MAX(0,R$21-Periods!AB25))/(Periods!AB26-Periods!AB25))</f>
        <v>1</v>
      </c>
      <c r="S28" s="825">
        <f>MIN(1,(MAX(0, Periods!AC26-(S$21+S$20))+MAX(0,S$21-Periods!AC25))/(Periods!AC26-Periods!AC25))</f>
        <v>1</v>
      </c>
      <c r="T28" s="82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25">
        <f>MIN(1,(MAX(0, Periods!U27-(K$21+K$20))+MAX(0,K$21-Periods!U26))/(Periods!U27-Periods!U26))</f>
        <v>1</v>
      </c>
      <c r="L29" s="825">
        <f>MIN(1,(MAX(0, Periods!V27-(L$21+L$20))+MAX(0,L$21-Periods!V26))/(Periods!V27-Periods!V26))</f>
        <v>1</v>
      </c>
      <c r="M29" s="825">
        <f>MIN(1,(MAX(0, Periods!W27-(M$21+M$20))+MAX(0,M$21-Periods!W26))/(Periods!W27-Periods!W26))</f>
        <v>1</v>
      </c>
      <c r="N29" s="825">
        <f>MIN(1,(MAX(0, Periods!X27-(N$21+N$20))+MAX(0,N$21-Periods!X26))/(Periods!X27-Periods!X26))</f>
        <v>1</v>
      </c>
      <c r="O29" s="825">
        <f>MIN(1,(MAX(0, Periods!Y27-(O$21+O$20))+MAX(0,O$21-Periods!Y26))/(Periods!Y27-Periods!Y26))</f>
        <v>1</v>
      </c>
      <c r="P29" s="825">
        <f>MIN(1,(MAX(0, Periods!Z27-(P$21+P$20))+MAX(0,P$21-Periods!Z26))/(Periods!Z27-Periods!Z26))</f>
        <v>1</v>
      </c>
      <c r="Q29" s="825">
        <f>MIN(1,(MAX(0, Periods!AA27-(Q$21+Q$20))+MAX(0,Q$21-Periods!AA26))/(Periods!AA27-Periods!AA26))</f>
        <v>1</v>
      </c>
      <c r="R29" s="825">
        <f>MIN(1,(MAX(0, Periods!AB27-(R$21+R$20))+MAX(0,R$21-Periods!AB26))/(Periods!AB27-Periods!AB26))</f>
        <v>1</v>
      </c>
      <c r="S29" s="825">
        <f>MIN(1,(MAX(0, Periods!AC27-(S$21+S$20))+MAX(0,S$21-Periods!AC26))/(Periods!AC27-Periods!AC26))</f>
        <v>1</v>
      </c>
      <c r="T29" s="82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25">
        <f>MIN(1,(MAX(0, Periods!U28-(K$21+K$20))+MAX(0,K$21-Periods!U27))/(Periods!U28-Periods!U27))</f>
        <v>1</v>
      </c>
      <c r="L30" s="825">
        <f>MIN(1,(MAX(0, Periods!V28-(L$21+L$20))+MAX(0,L$21-Periods!V27))/(Periods!V28-Periods!V27))</f>
        <v>1</v>
      </c>
      <c r="M30" s="825">
        <f>MIN(1,(MAX(0, Periods!W28-(M$21+M$20))+MAX(0,M$21-Periods!W27))/(Periods!W28-Periods!W27))</f>
        <v>1</v>
      </c>
      <c r="N30" s="825">
        <f>MIN(1,(MAX(0, Periods!X28-(N$21+N$20))+MAX(0,N$21-Periods!X27))/(Periods!X28-Periods!X27))</f>
        <v>1</v>
      </c>
      <c r="O30" s="825">
        <f>MIN(1,(MAX(0, Periods!Y28-(O$21+O$20))+MAX(0,O$21-Periods!Y27))/(Periods!Y28-Periods!Y27))</f>
        <v>1</v>
      </c>
      <c r="P30" s="825">
        <f>MIN(1,(MAX(0, Periods!Z28-(P$21+P$20))+MAX(0,P$21-Periods!Z27))/(Periods!Z28-Periods!Z27))</f>
        <v>1</v>
      </c>
      <c r="Q30" s="825">
        <f>MIN(1,(MAX(0, Periods!AA28-(Q$21+Q$20))+MAX(0,Q$21-Periods!AA27))/(Periods!AA28-Periods!AA27))</f>
        <v>1</v>
      </c>
      <c r="R30" s="825">
        <f>MIN(1,(MAX(0, Periods!AB28-(R$21+R$20))+MAX(0,R$21-Periods!AB27))/(Periods!AB28-Periods!AB27))</f>
        <v>1</v>
      </c>
      <c r="S30" s="825">
        <f>MIN(1,(MAX(0, Periods!AC28-(S$21+S$20))+MAX(0,S$21-Periods!AC27))/(Periods!AC28-Periods!AC27))</f>
        <v>1</v>
      </c>
      <c r="T30" s="82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25">
        <f>MIN(1,(MAX(0, Periods!U29-(K$21+K$20))+MAX(0,K$21-Periods!U28))/(Periods!U29-Periods!U28))</f>
        <v>1</v>
      </c>
      <c r="L31" s="825">
        <f>MIN(1,(MAX(0, Periods!V29-(L$21+L$20))+MAX(0,L$21-Periods!V28))/(Periods!V29-Periods!V28))</f>
        <v>1</v>
      </c>
      <c r="M31" s="825">
        <f>MIN(1,(MAX(0, Periods!W29-(M$21+M$20))+MAX(0,M$21-Periods!W28))/(Periods!W29-Periods!W28))</f>
        <v>1</v>
      </c>
      <c r="N31" s="825">
        <f>MIN(1,(MAX(0, Periods!X29-(N$21+N$20))+MAX(0,N$21-Periods!X28))/(Periods!X29-Periods!X28))</f>
        <v>1</v>
      </c>
      <c r="O31" s="825">
        <f>MIN(1,(MAX(0, Periods!Y29-(O$21+O$20))+MAX(0,O$21-Periods!Y28))/(Periods!Y29-Periods!Y28))</f>
        <v>1</v>
      </c>
      <c r="P31" s="825">
        <f>MIN(1,(MAX(0, Periods!Z29-(P$21+P$20))+MAX(0,P$21-Periods!Z28))/(Periods!Z29-Periods!Z28))</f>
        <v>1</v>
      </c>
      <c r="Q31" s="825">
        <f>MIN(1,(MAX(0, Periods!AA29-(Q$21+Q$20))+MAX(0,Q$21-Periods!AA28))/(Periods!AA29-Periods!AA28))</f>
        <v>1</v>
      </c>
      <c r="R31" s="825">
        <f>MIN(1,(MAX(0, Periods!AB29-(R$21+R$20))+MAX(0,R$21-Periods!AB28))/(Periods!AB29-Periods!AB28))</f>
        <v>1</v>
      </c>
      <c r="S31" s="825">
        <f>MIN(1,(MAX(0, Periods!AC29-(S$21+S$20))+MAX(0,S$21-Periods!AC28))/(Periods!AC29-Periods!AC28))</f>
        <v>1</v>
      </c>
      <c r="T31" s="82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25">
        <f>MIN(1,(MAX(0, Periods!U30-(K$21+K$20))+MAX(0,K$21-Periods!U29))/(Periods!U30-Periods!U29))</f>
        <v>1</v>
      </c>
      <c r="L32" s="825">
        <f>MIN(1,(MAX(0, Periods!V30-(L$21+L$20))+MAX(0,L$21-Periods!V29))/(Periods!V30-Periods!V29))</f>
        <v>1</v>
      </c>
      <c r="M32" s="825">
        <f>MIN(1,(MAX(0, Periods!W30-(M$21+M$20))+MAX(0,M$21-Periods!W29))/(Periods!W30-Periods!W29))</f>
        <v>1</v>
      </c>
      <c r="N32" s="825">
        <f>MIN(1,(MAX(0, Periods!X30-(N$21+N$20))+MAX(0,N$21-Periods!X29))/(Periods!X30-Periods!X29))</f>
        <v>1</v>
      </c>
      <c r="O32" s="825">
        <f>MIN(1,(MAX(0, Periods!Y30-(O$21+O$20))+MAX(0,O$21-Periods!Y29))/(Periods!Y30-Periods!Y29))</f>
        <v>1</v>
      </c>
      <c r="P32" s="825">
        <f>MIN(1,(MAX(0, Periods!Z30-(P$21+P$20))+MAX(0,P$21-Periods!Z29))/(Periods!Z30-Periods!Z29))</f>
        <v>1</v>
      </c>
      <c r="Q32" s="825">
        <f>MIN(1,(MAX(0, Periods!AA30-(Q$21+Q$20))+MAX(0,Q$21-Periods!AA29))/(Periods!AA30-Periods!AA29))</f>
        <v>1</v>
      </c>
      <c r="R32" s="825">
        <f>MIN(1,(MAX(0, Periods!AB30-(R$21+R$20))+MAX(0,R$21-Periods!AB29))/(Periods!AB30-Periods!AB29))</f>
        <v>1</v>
      </c>
      <c r="S32" s="825">
        <f>MIN(1,(MAX(0, Periods!AC30-(S$21+S$20))+MAX(0,S$21-Periods!AC29))/(Periods!AC30-Periods!AC29))</f>
        <v>1</v>
      </c>
      <c r="T32" s="82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402</v>
      </c>
      <c r="K33" s="825">
        <f>MIN(1,(MAX(0, Periods!U31-(K$21+K$20))+MAX(0,K$21-Periods!U30))/(Periods!U31-Periods!U30))</f>
        <v>1</v>
      </c>
      <c r="L33" s="825">
        <f>MIN(1,(MAX(0, Periods!V31-(L$21+L$20))+MAX(0,L$21-Periods!V30))/(Periods!V31-Periods!V30))</f>
        <v>1</v>
      </c>
      <c r="M33" s="825">
        <f>MIN(1,(MAX(0, Periods!W31-(M$21+M$20))+MAX(0,M$21-Periods!W30))/(Periods!W31-Periods!W30))</f>
        <v>1</v>
      </c>
      <c r="N33" s="825">
        <f>MIN(1,(MAX(0, Periods!X31-(N$21+N$20))+MAX(0,N$21-Periods!X30))/(Periods!X31-Periods!X30))</f>
        <v>1</v>
      </c>
      <c r="O33" s="825">
        <f>MIN(1,(MAX(0, Periods!Y31-(O$21+O$20))+MAX(0,O$21-Periods!Y30))/(Periods!Y31-Periods!Y30))</f>
        <v>1</v>
      </c>
      <c r="P33" s="825">
        <f>MIN(1,(MAX(0, Periods!Z31-(P$21+P$20))+MAX(0,P$21-Periods!Z30))/(Periods!Z31-Periods!Z30))</f>
        <v>1</v>
      </c>
      <c r="Q33" s="825">
        <f>MIN(1,(MAX(0, Periods!AA31-(Q$21+Q$20))+MAX(0,Q$21-Periods!AA30))/(Periods!AA31-Periods!AA30))</f>
        <v>1</v>
      </c>
      <c r="R33" s="825">
        <f>MIN(1,(MAX(0, Periods!AB31-(R$21+R$20))+MAX(0,R$21-Periods!AB30))/(Periods!AB31-Periods!AB30))</f>
        <v>1</v>
      </c>
      <c r="S33" s="825">
        <f>MIN(1,(MAX(0, Periods!AC31-(S$21+S$20))+MAX(0,S$21-Periods!AC30))/(Periods!AC31-Periods!AC30))</f>
        <v>1</v>
      </c>
      <c r="T33" s="82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124</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118</v>
      </c>
      <c r="H35" s="40"/>
      <c r="I35" s="40"/>
      <c r="J35" s="40"/>
      <c r="K35" s="40"/>
      <c r="L35" s="40"/>
      <c r="M35" s="40"/>
      <c r="N35" s="40"/>
      <c r="O35" s="40"/>
      <c r="P35" s="40"/>
      <c r="Q35" s="40"/>
      <c r="R35" s="40"/>
      <c r="S35" s="40"/>
      <c r="T35" s="96"/>
      <c r="U35" s="96"/>
      <c r="V35" s="96"/>
      <c r="W35" s="96"/>
      <c r="X35" s="96"/>
      <c r="Y35" s="96"/>
      <c r="Z35" s="96"/>
      <c r="AA35" s="96"/>
      <c r="AB35" s="96"/>
      <c r="AC35" s="96"/>
      <c r="AD35" s="97" t="s">
        <v>125</v>
      </c>
      <c r="AE35" s="42" t="s">
        <v>126</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117</v>
      </c>
      <c r="AE40" s="12"/>
      <c r="AF40" s="9"/>
    </row>
    <row r="41" spans="1:32" ht="13.15" customHeight="1" outlineLevel="1" collapsed="1" x14ac:dyDescent="0.25">
      <c r="A41" s="7"/>
      <c r="B41" s="98"/>
      <c r="C41" s="13"/>
      <c r="D41" s="13">
        <v>0</v>
      </c>
      <c r="E41" s="13" t="s">
        <v>1</v>
      </c>
      <c r="F41" s="72"/>
      <c r="G41" s="73" t="s">
        <v>127</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128</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120</v>
      </c>
      <c r="D49" s="18"/>
      <c r="E49" s="18"/>
      <c r="F49" s="18"/>
      <c r="G49" s="24"/>
      <c r="H49" s="24"/>
      <c r="I49" s="24"/>
      <c r="J49" s="87" t="s">
        <v>121</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129</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130</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840</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839</v>
      </c>
      <c r="I55" s="93"/>
      <c r="J55" s="91"/>
      <c r="K55" s="223" t="s">
        <v>1094</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1093</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132</v>
      </c>
      <c r="I57" s="93"/>
      <c r="J57" s="91"/>
      <c r="K57" s="223" t="s">
        <v>133</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134</v>
      </c>
      <c r="I58" s="93"/>
      <c r="J58" s="91"/>
      <c r="K58" s="224" t="s">
        <v>1095</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382</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7" t="s">
        <v>1273</v>
      </c>
      <c r="I61" s="888"/>
      <c r="J61" s="888"/>
      <c r="K61" s="888"/>
      <c r="L61" s="888"/>
      <c r="M61" s="888"/>
      <c r="N61" s="888"/>
      <c r="O61" s="888"/>
      <c r="P61" s="888"/>
      <c r="Q61" s="888"/>
      <c r="R61" s="888"/>
      <c r="S61" s="888"/>
      <c r="T61" s="889"/>
      <c r="U61" s="515"/>
      <c r="V61" s="515"/>
      <c r="W61" s="515"/>
      <c r="X61" s="515"/>
      <c r="Y61" s="515"/>
      <c r="Z61" s="89"/>
      <c r="AA61" s="14"/>
      <c r="AB61" s="14"/>
      <c r="AC61" s="14"/>
      <c r="AD61" s="14"/>
      <c r="AE61" s="17"/>
      <c r="AF61" s="9"/>
    </row>
    <row r="62" spans="1:32" ht="5.0999999999999996" customHeight="1" outlineLevel="1" x14ac:dyDescent="0.25">
      <c r="A62" s="7"/>
      <c r="B62" s="98"/>
      <c r="C62" s="13" t="s">
        <v>124</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127</v>
      </c>
      <c r="H63" s="40"/>
      <c r="I63" s="40"/>
      <c r="J63" s="40"/>
      <c r="K63" s="40"/>
      <c r="L63" s="40"/>
      <c r="M63" s="40"/>
      <c r="N63" s="40"/>
      <c r="O63" s="40"/>
      <c r="P63" s="40"/>
      <c r="Q63" s="40"/>
      <c r="R63" s="40"/>
      <c r="S63" s="40"/>
      <c r="T63" s="96"/>
      <c r="U63" s="96"/>
      <c r="V63" s="96"/>
      <c r="W63" s="96"/>
      <c r="X63" s="96"/>
      <c r="Y63" s="96"/>
      <c r="Z63" s="96"/>
      <c r="AA63" s="96"/>
      <c r="AB63" s="96"/>
      <c r="AC63" s="96"/>
      <c r="AD63" s="97" t="s">
        <v>125</v>
      </c>
      <c r="AE63" s="42" t="s">
        <v>126</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117</v>
      </c>
      <c r="AE67" s="12"/>
      <c r="AF67" s="9"/>
    </row>
    <row r="68" spans="1:32" ht="13.15" hidden="1" customHeight="1" outlineLevel="1" collapsed="1" x14ac:dyDescent="0.25">
      <c r="A68" s="7"/>
      <c r="B68" s="98"/>
      <c r="C68" s="13"/>
      <c r="D68" s="13">
        <v>0</v>
      </c>
      <c r="E68" s="13" t="s">
        <v>1</v>
      </c>
      <c r="F68" s="72"/>
      <c r="G68" s="73" t="s">
        <v>135</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136</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137</v>
      </c>
      <c r="H75" s="24" t="s">
        <v>138</v>
      </c>
      <c r="I75" s="24"/>
      <c r="J75" s="24" t="s">
        <v>833</v>
      </c>
      <c r="K75" s="24" t="s">
        <v>406</v>
      </c>
      <c r="L75" s="24" t="s">
        <v>802</v>
      </c>
      <c r="M75" s="24" t="s">
        <v>803</v>
      </c>
      <c r="N75" s="24" t="s">
        <v>804</v>
      </c>
      <c r="O75" s="24" t="s">
        <v>805</v>
      </c>
      <c r="P75" s="24" t="s">
        <v>806</v>
      </c>
      <c r="Q75" s="24" t="s">
        <v>807</v>
      </c>
      <c r="R75" s="24" t="s">
        <v>808</v>
      </c>
      <c r="S75" s="24" t="s">
        <v>809</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120</v>
      </c>
      <c r="D76" s="18"/>
      <c r="E76" s="18"/>
      <c r="F76" s="18"/>
      <c r="G76" s="24"/>
      <c r="H76" s="24"/>
      <c r="I76" s="24"/>
      <c r="J76" s="87" t="s">
        <v>121</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831</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1240</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903</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832</v>
      </c>
      <c r="H81" s="94"/>
      <c r="I81" s="94"/>
      <c r="J81" s="101">
        <v>4.0000000000000001E-3</v>
      </c>
      <c r="K81" s="94" t="s">
        <v>1099</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124</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125</v>
      </c>
      <c r="AE86" s="42" t="s">
        <v>126</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117</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1212</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1213</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383</v>
      </c>
      <c r="K98" s="24" t="s">
        <v>384</v>
      </c>
      <c r="L98" s="24" t="s">
        <v>386</v>
      </c>
      <c r="M98" s="24" t="s">
        <v>387</v>
      </c>
      <c r="N98" s="24" t="s">
        <v>388</v>
      </c>
      <c r="O98" s="24" t="s">
        <v>390</v>
      </c>
      <c r="P98" s="24" t="s">
        <v>898</v>
      </c>
      <c r="Q98" s="24" t="s">
        <v>899</v>
      </c>
      <c r="R98" s="24" t="s">
        <v>1219</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120</v>
      </c>
      <c r="D99" s="18"/>
      <c r="E99" s="18"/>
      <c r="F99" s="18"/>
      <c r="G99" s="24"/>
      <c r="H99" s="24"/>
      <c r="I99" s="24"/>
      <c r="J99" s="87" t="s">
        <v>121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1214</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124</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125</v>
      </c>
      <c r="AE105" s="42" t="s">
        <v>126</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987</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988</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268</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385</v>
      </c>
      <c r="J117" s="102" t="s">
        <v>990</v>
      </c>
      <c r="K117" s="102"/>
      <c r="L117" s="102"/>
      <c r="M117" s="102"/>
      <c r="N117" s="102"/>
      <c r="O117" s="102"/>
      <c r="P117" s="102"/>
      <c r="Q117" s="102"/>
      <c r="R117" s="102"/>
      <c r="S117" s="24"/>
      <c r="T117" s="102" t="s">
        <v>1223</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468</v>
      </c>
      <c r="I118" s="24" t="s">
        <v>38</v>
      </c>
      <c r="J118" s="24" t="s">
        <v>383</v>
      </c>
      <c r="K118" s="24" t="s">
        <v>384</v>
      </c>
      <c r="L118" s="24" t="s">
        <v>386</v>
      </c>
      <c r="M118" s="24" t="s">
        <v>387</v>
      </c>
      <c r="N118" s="24" t="s">
        <v>388</v>
      </c>
      <c r="O118" s="24" t="s">
        <v>390</v>
      </c>
      <c r="P118" s="24" t="s">
        <v>898</v>
      </c>
      <c r="Q118" s="24" t="s">
        <v>899</v>
      </c>
      <c r="R118" s="24" t="s">
        <v>1219</v>
      </c>
      <c r="S118" s="24"/>
      <c r="T118" s="24" t="s">
        <v>391</v>
      </c>
      <c r="U118" s="24" t="s">
        <v>140</v>
      </c>
      <c r="V118" s="24" t="s">
        <v>141</v>
      </c>
      <c r="W118" s="24" t="s">
        <v>142</v>
      </c>
      <c r="X118" s="24" t="s">
        <v>143</v>
      </c>
      <c r="Y118" s="24" t="s">
        <v>144</v>
      </c>
      <c r="Z118" s="24" t="s">
        <v>145</v>
      </c>
      <c r="AA118" s="24" t="s">
        <v>146</v>
      </c>
      <c r="AB118" s="24" t="s">
        <v>147</v>
      </c>
      <c r="AC118" s="24" t="s">
        <v>148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833</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406</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802</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803</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804</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805</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806</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807</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808</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809</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126</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159</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160</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120</v>
      </c>
      <c r="D146" s="18"/>
      <c r="E146" s="18"/>
      <c r="F146" s="18"/>
      <c r="G146" s="24"/>
      <c r="H146" s="24"/>
      <c r="I146" s="24"/>
      <c r="J146" s="87" t="s">
        <v>121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163</v>
      </c>
      <c r="I148" s="89"/>
      <c r="J148" s="770">
        <v>43572</v>
      </c>
      <c r="K148" s="770">
        <v>43572</v>
      </c>
      <c r="L148" s="770">
        <v>43572</v>
      </c>
      <c r="M148" s="770">
        <v>43572</v>
      </c>
      <c r="N148" s="770">
        <v>43572</v>
      </c>
      <c r="O148" s="770">
        <v>43572</v>
      </c>
      <c r="P148" s="770">
        <v>43572</v>
      </c>
      <c r="Q148" s="770">
        <v>43572</v>
      </c>
      <c r="R148" s="770">
        <v>43572</v>
      </c>
      <c r="S148" s="77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1146</v>
      </c>
      <c r="J149" s="769">
        <f>MIN(364,INT((J148 - DATE(YEAR(J148),1,1))))</f>
        <v>106</v>
      </c>
      <c r="K149" s="769">
        <f t="shared" ref="K149" si="3">MIN(364,INT((K148 - DATE(YEAR(K148),1,1))))</f>
        <v>106</v>
      </c>
      <c r="L149" s="769">
        <f t="shared" ref="L149" si="4">MIN(364,INT((L148 - DATE(YEAR(L148),1,1))))</f>
        <v>106</v>
      </c>
      <c r="M149" s="769">
        <f t="shared" ref="M149" si="5">MIN(364,INT((M148 - DATE(YEAR(M148),1,1))))</f>
        <v>106</v>
      </c>
      <c r="N149" s="769">
        <f t="shared" ref="N149" si="6">MIN(364,INT((N148 - DATE(YEAR(N148),1,1))))</f>
        <v>106</v>
      </c>
      <c r="O149" s="769">
        <f t="shared" ref="O149" si="7">MIN(364,INT((O148 - DATE(YEAR(O148),1,1))))</f>
        <v>106</v>
      </c>
      <c r="P149" s="769">
        <f t="shared" ref="P149" si="8">MIN(364,INT((P148 - DATE(YEAR(P148),1,1))))</f>
        <v>106</v>
      </c>
      <c r="Q149" s="769">
        <f t="shared" ref="Q149" si="9">MIN(364,INT((Q148 - DATE(YEAR(Q148),1,1))))</f>
        <v>106</v>
      </c>
      <c r="R149" s="769">
        <f t="shared" ref="R149" si="10">MIN(364,INT((R148 - DATE(YEAR(R148),1,1))))</f>
        <v>106</v>
      </c>
      <c r="S149" s="769">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164</v>
      </c>
      <c r="I150" s="89"/>
      <c r="J150" s="770">
        <v>43572</v>
      </c>
      <c r="K150" s="770">
        <v>43572</v>
      </c>
      <c r="L150" s="770">
        <v>43572</v>
      </c>
      <c r="M150" s="770">
        <v>43572</v>
      </c>
      <c r="N150" s="770">
        <v>43572</v>
      </c>
      <c r="O150" s="770">
        <v>43572</v>
      </c>
      <c r="P150" s="770">
        <v>43572</v>
      </c>
      <c r="Q150" s="770">
        <v>43572</v>
      </c>
      <c r="R150" s="770">
        <v>43572</v>
      </c>
      <c r="S150" s="77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1146</v>
      </c>
      <c r="J151" s="769">
        <f>MIN(364,INT((J150 - DATE(YEAR(J150),1,1))))</f>
        <v>106</v>
      </c>
      <c r="K151" s="769">
        <f t="shared" ref="K151" si="12">MIN(364,INT((K150 - DATE(YEAR(K150),1,1))))</f>
        <v>106</v>
      </c>
      <c r="L151" s="769">
        <f t="shared" ref="L151" si="13">MIN(364,INT((L150 - DATE(YEAR(L150),1,1))))</f>
        <v>106</v>
      </c>
      <c r="M151" s="769">
        <f t="shared" ref="M151" si="14">MIN(364,INT((M150 - DATE(YEAR(M150),1,1))))</f>
        <v>106</v>
      </c>
      <c r="N151" s="769">
        <f t="shared" ref="N151" si="15">MIN(364,INT((N150 - DATE(YEAR(N150),1,1))))</f>
        <v>106</v>
      </c>
      <c r="O151" s="769">
        <f t="shared" ref="O151" si="16">MIN(364,INT((O150 - DATE(YEAR(O150),1,1))))</f>
        <v>106</v>
      </c>
      <c r="P151" s="769">
        <f t="shared" ref="P151" si="17">MIN(364,INT((P150 - DATE(YEAR(P150),1,1))))</f>
        <v>106</v>
      </c>
      <c r="Q151" s="769">
        <f t="shared" ref="Q151" si="18">MIN(364,INT((Q150 - DATE(YEAR(Q150),1,1))))</f>
        <v>106</v>
      </c>
      <c r="R151" s="769">
        <f t="shared" ref="R151" si="19">MIN(364,INT((R150 - DATE(YEAR(R150),1,1))))</f>
        <v>106</v>
      </c>
      <c r="S151" s="769">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275</v>
      </c>
      <c r="I152" s="89"/>
      <c r="J152" s="770">
        <f>INDEX(i_break_date,MATCH(J$145,$J$145:$S$145,0))+Periods!G56</f>
        <v>43592</v>
      </c>
      <c r="K152" s="770">
        <f>INDEX(i_break_date,MATCH(K$145,$J$145:$S$145,0))+Periods!H56</f>
        <v>43586</v>
      </c>
      <c r="L152" s="770">
        <f>INDEX(i_break_date,MATCH(L$145,$J$145:$S$145,0))+Periods!I56</f>
        <v>43586</v>
      </c>
      <c r="M152" s="770">
        <f>Q152</f>
        <v>43621</v>
      </c>
      <c r="N152" s="770">
        <f>R152</f>
        <v>43621</v>
      </c>
      <c r="O152" s="770">
        <f>INDEX(i_break_date,MATCH(O$145,$J$145:$S$145,0))+Periods!L56</f>
        <v>43600</v>
      </c>
      <c r="P152" s="770">
        <f>INDEX(i_break_date,MATCH(P$145,$J$145:$S$145,0))+Periods!M56</f>
        <v>43600</v>
      </c>
      <c r="Q152" s="770">
        <f>INDEX(i_break_date,MATCH(Q$145,$J$145:$S$145,0))+Periods!N56</f>
        <v>43621</v>
      </c>
      <c r="R152" s="770">
        <f>INDEX(i_break_date,MATCH(R$145,$J$145:$S$145,0))+Periods!O56</f>
        <v>43621</v>
      </c>
      <c r="S152" s="770">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1146</v>
      </c>
      <c r="J153" s="769">
        <f>MIN(364,INT((J152 - DATE(YEAR(J152),1,1))))</f>
        <v>126</v>
      </c>
      <c r="K153" s="769">
        <f t="shared" ref="K153" si="21">MIN(364,INT((K152 - DATE(YEAR(K152),1,1))))</f>
        <v>120</v>
      </c>
      <c r="L153" s="769">
        <f t="shared" ref="L153" si="22">MIN(364,INT((L152 - DATE(YEAR(L152),1,1))))</f>
        <v>120</v>
      </c>
      <c r="M153" s="769">
        <f t="shared" ref="M153" si="23">MIN(364,INT((M152 - DATE(YEAR(M152),1,1))))</f>
        <v>155</v>
      </c>
      <c r="N153" s="769">
        <f t="shared" ref="N153" si="24">MIN(364,INT((N152 - DATE(YEAR(N152),1,1))))</f>
        <v>155</v>
      </c>
      <c r="O153" s="769">
        <f t="shared" ref="O153" si="25">MIN(364,INT((O152 - DATE(YEAR(O152),1,1))))</f>
        <v>134</v>
      </c>
      <c r="P153" s="769">
        <f t="shared" ref="P153" si="26">MIN(364,INT((P152 - DATE(YEAR(P152),1,1))))</f>
        <v>134</v>
      </c>
      <c r="Q153" s="769">
        <f t="shared" ref="Q153" si="27">MIN(364,INT((Q152 - DATE(YEAR(Q152),1,1))))</f>
        <v>155</v>
      </c>
      <c r="R153" s="769">
        <f t="shared" ref="R153" si="28">MIN(364,INT((R152 - DATE(YEAR(R152),1,1))))</f>
        <v>155</v>
      </c>
      <c r="S153" s="769">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165</v>
      </c>
      <c r="I154" s="89"/>
      <c r="J154" s="770">
        <f>INDEX(i_break_date,MATCH(J$145,$J$145:$S$145,0))+6*7</f>
        <v>43627</v>
      </c>
      <c r="K154" s="770">
        <f>INDEX(i_break_date,MATCH(K$145,$J$145:$S$145,0))+6*7</f>
        <v>43614</v>
      </c>
      <c r="L154" s="770">
        <f>INDEX(i_break_date,MATCH(L$145,$J$145:$S$145,0))+6*7</f>
        <v>43614</v>
      </c>
      <c r="M154" s="770">
        <f>Q154</f>
        <v>43656</v>
      </c>
      <c r="N154" s="770">
        <f>R154</f>
        <v>43656</v>
      </c>
      <c r="O154" s="770">
        <f>INDEX(i_break_date,MATCH(O$145,$J$145:$S$145,0))+6*7</f>
        <v>43635</v>
      </c>
      <c r="P154" s="770">
        <f>INDEX(i_break_date,MATCH(P$145,$J$145:$S$145,0))+6*7</f>
        <v>43635</v>
      </c>
      <c r="Q154" s="770">
        <f>INDEX(i_break_date,MATCH(Q$145,$J$145:$S$145,0))+6*7</f>
        <v>43656</v>
      </c>
      <c r="R154" s="770">
        <f>INDEX(i_break_date,MATCH(R$145,$J$145:$S$145,0))+6*7</f>
        <v>43656</v>
      </c>
      <c r="S154" s="770">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1146</v>
      </c>
      <c r="J155" s="769">
        <f>MIN(364,INT((J154 - DATE(YEAR(J154),1,1))))</f>
        <v>161</v>
      </c>
      <c r="K155" s="769">
        <f t="shared" ref="K155" si="30">MIN(364,INT((K154 - DATE(YEAR(K154),1,1))))</f>
        <v>148</v>
      </c>
      <c r="L155" s="769">
        <f t="shared" ref="L155" si="31">MIN(364,INT((L154 - DATE(YEAR(L154),1,1))))</f>
        <v>148</v>
      </c>
      <c r="M155" s="769">
        <f t="shared" ref="M155" si="32">MIN(364,INT((M154 - DATE(YEAR(M154),1,1))))</f>
        <v>190</v>
      </c>
      <c r="N155" s="769">
        <f t="shared" ref="N155" si="33">MIN(364,INT((N154 - DATE(YEAR(N154),1,1))))</f>
        <v>190</v>
      </c>
      <c r="O155" s="769">
        <f t="shared" ref="O155" si="34">MIN(364,INT((O154 - DATE(YEAR(O154),1,1))))</f>
        <v>169</v>
      </c>
      <c r="P155" s="769">
        <f t="shared" ref="P155" si="35">MIN(364,INT((P154 - DATE(YEAR(P154),1,1))))</f>
        <v>169</v>
      </c>
      <c r="Q155" s="769">
        <f t="shared" ref="Q155" si="36">MIN(364,INT((Q154 - DATE(YEAR(Q154),1,1))))</f>
        <v>190</v>
      </c>
      <c r="R155" s="769">
        <f t="shared" ref="R155" si="37">MIN(364,INT((R154 - DATE(YEAR(R154),1,1))))</f>
        <v>190</v>
      </c>
      <c r="S155" s="769">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326</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327</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166</v>
      </c>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168</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268</v>
      </c>
      <c r="I162" s="125"/>
      <c r="J162" s="125"/>
      <c r="K162" s="125"/>
      <c r="L162" s="126" t="s">
        <v>385</v>
      </c>
      <c r="M162" s="127" t="s">
        <v>169</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383</v>
      </c>
      <c r="N163" s="129" t="s">
        <v>384</v>
      </c>
      <c r="O163" s="129" t="s">
        <v>386</v>
      </c>
      <c r="P163" s="129" t="s">
        <v>387</v>
      </c>
      <c r="Q163" s="129" t="s">
        <v>388</v>
      </c>
      <c r="R163" s="129" t="s">
        <v>390</v>
      </c>
      <c r="S163" s="129" t="s">
        <v>898</v>
      </c>
      <c r="T163" s="129" t="s">
        <v>899</v>
      </c>
      <c r="U163" s="129" t="s">
        <v>1219</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170</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171</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172</v>
      </c>
      <c r="I166" s="94"/>
      <c r="J166" s="94"/>
      <c r="K166" s="94"/>
      <c r="L166" s="99">
        <v>1</v>
      </c>
      <c r="M166" s="89"/>
      <c r="N166" s="89"/>
      <c r="O166" s="89"/>
      <c r="P166" s="89"/>
      <c r="Q166" s="89"/>
      <c r="R166" s="89"/>
      <c r="S166" s="89"/>
      <c r="T166" s="89"/>
      <c r="U166" s="132" t="s">
        <v>173</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276</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124</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125</v>
      </c>
      <c r="AE169" s="42" t="s">
        <v>126</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117</v>
      </c>
      <c r="AE173" s="12"/>
      <c r="AF173" s="9"/>
    </row>
    <row r="174" spans="1:62" ht="13.15" hidden="1" customHeight="1" outlineLevel="1" collapsed="1" x14ac:dyDescent="0.25">
      <c r="A174" s="7"/>
      <c r="B174" s="98"/>
      <c r="C174" s="13"/>
      <c r="D174" s="13">
        <v>0</v>
      </c>
      <c r="E174" s="13" t="s">
        <v>1</v>
      </c>
      <c r="F174" s="72"/>
      <c r="G174" s="73" t="s">
        <v>989</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991</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992</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333</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150</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151</v>
      </c>
      <c r="I181" s="118" t="s">
        <v>152</v>
      </c>
      <c r="J181" s="118" t="s">
        <v>153</v>
      </c>
      <c r="K181" s="118" t="s">
        <v>154</v>
      </c>
      <c r="L181" s="118" t="s">
        <v>155</v>
      </c>
      <c r="M181" s="118" t="s">
        <v>332</v>
      </c>
      <c r="N181" s="118" t="s">
        <v>156</v>
      </c>
      <c r="O181" s="24"/>
      <c r="P181" s="118" t="s">
        <v>156</v>
      </c>
      <c r="Q181" s="24" t="s">
        <v>1149</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157</v>
      </c>
      <c r="I182" s="120" t="s">
        <v>157</v>
      </c>
      <c r="J182" s="120" t="s">
        <v>157</v>
      </c>
      <c r="K182" s="120" t="s">
        <v>157</v>
      </c>
      <c r="L182" s="120" t="s">
        <v>157</v>
      </c>
      <c r="M182" s="120" t="s">
        <v>75</v>
      </c>
      <c r="N182" s="194">
        <f>IF(AND(Q182=1,(Date_Destocking&lt;Periods!$K$96)),0,$P182)</f>
        <v>0.3</v>
      </c>
      <c r="O182" s="89"/>
      <c r="P182" s="115">
        <v>0.3</v>
      </c>
      <c r="Q182" s="781">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157</v>
      </c>
      <c r="I183" s="120" t="s">
        <v>157</v>
      </c>
      <c r="J183" s="120" t="s">
        <v>157</v>
      </c>
      <c r="K183" s="120" t="s">
        <v>157</v>
      </c>
      <c r="L183" s="120" t="s">
        <v>157</v>
      </c>
      <c r="M183" s="120" t="s">
        <v>80</v>
      </c>
      <c r="N183" s="194">
        <f>IF(AND(Q183=1,(Date_Destocking&lt;Periods!$K$96)),0,$P183)</f>
        <v>0.3</v>
      </c>
      <c r="O183" s="89"/>
      <c r="P183" s="115">
        <v>0.3</v>
      </c>
      <c r="Q183" s="781">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157</v>
      </c>
      <c r="I184" s="120" t="s">
        <v>157</v>
      </c>
      <c r="J184" s="120" t="s">
        <v>157</v>
      </c>
      <c r="K184" s="120" t="s">
        <v>157</v>
      </c>
      <c r="L184" s="120" t="s">
        <v>1251</v>
      </c>
      <c r="M184" s="120" t="s">
        <v>1253</v>
      </c>
      <c r="N184" s="194">
        <f>IF(AND(Q184=1,(Date_Destocking&lt;Periods!$K$96)),0,$P184)</f>
        <v>1</v>
      </c>
      <c r="O184" s="89"/>
      <c r="P184" s="115">
        <v>1</v>
      </c>
      <c r="Q184" s="781">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157</v>
      </c>
      <c r="I185" s="120" t="s">
        <v>157</v>
      </c>
      <c r="J185" s="120" t="s">
        <v>157</v>
      </c>
      <c r="K185" s="120" t="s">
        <v>157</v>
      </c>
      <c r="L185" s="120" t="s">
        <v>1252</v>
      </c>
      <c r="M185" s="120" t="s">
        <v>1253</v>
      </c>
      <c r="N185" s="194">
        <f>IF(AND(Q185=1,(Date_Destocking&lt;Periods!$K$96)),0,$P185)</f>
        <v>0.8</v>
      </c>
      <c r="O185" s="89"/>
      <c r="P185" s="115">
        <v>0.8</v>
      </c>
      <c r="Q185" s="781">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157</v>
      </c>
      <c r="I186" s="120" t="s">
        <v>157</v>
      </c>
      <c r="J186" s="120" t="s">
        <v>157</v>
      </c>
      <c r="K186" s="120" t="s">
        <v>1254</v>
      </c>
      <c r="L186" s="120" t="s">
        <v>81</v>
      </c>
      <c r="M186" s="120" t="s">
        <v>1253</v>
      </c>
      <c r="N186" s="194">
        <f>IF(AND(Q186=1,(Date_Destocking&lt;Periods!$K$96)),0,$P186)</f>
        <v>0.375</v>
      </c>
      <c r="O186" s="89"/>
      <c r="P186" s="115">
        <v>0.375</v>
      </c>
      <c r="Q186" s="781">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157</v>
      </c>
      <c r="I187" s="120" t="s">
        <v>157</v>
      </c>
      <c r="J187" s="120" t="s">
        <v>157</v>
      </c>
      <c r="K187" s="120" t="s">
        <v>1254</v>
      </c>
      <c r="L187" s="120" t="s">
        <v>82</v>
      </c>
      <c r="M187" s="120" t="s">
        <v>1253</v>
      </c>
      <c r="N187" s="194">
        <f>IF(AND(Q187=1,(Date_Destocking&lt;Periods!$K$96)),0,$P187)</f>
        <v>0.375</v>
      </c>
      <c r="O187" s="89"/>
      <c r="P187" s="115">
        <v>0.375</v>
      </c>
      <c r="Q187" s="781">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157</v>
      </c>
      <c r="I188" s="120" t="s">
        <v>157</v>
      </c>
      <c r="J188" s="120" t="s">
        <v>157</v>
      </c>
      <c r="K188" s="120" t="s">
        <v>1254</v>
      </c>
      <c r="L188" s="120" t="s">
        <v>158</v>
      </c>
      <c r="M188" s="120" t="s">
        <v>1253</v>
      </c>
      <c r="N188" s="194">
        <f>IF(AND(Q188=1,(Date_Destocking&lt;Periods!$K$96)),0,$P188)</f>
        <v>0.7</v>
      </c>
      <c r="O188" s="94"/>
      <c r="P188" s="115">
        <v>0.7</v>
      </c>
      <c r="Q188" s="781">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157</v>
      </c>
      <c r="I189" s="120" t="s">
        <v>157</v>
      </c>
      <c r="J189" s="120" t="s">
        <v>157</v>
      </c>
      <c r="K189" s="120" t="s">
        <v>230</v>
      </c>
      <c r="L189" s="120" t="s">
        <v>81</v>
      </c>
      <c r="M189" s="120" t="s">
        <v>1253</v>
      </c>
      <c r="N189" s="194">
        <f>IF(AND(Q189=1,(Date_Destocking&lt;Periods!$K$96)),0,$P189)</f>
        <v>0.2</v>
      </c>
      <c r="O189" s="94"/>
      <c r="P189" s="115">
        <v>0.2</v>
      </c>
      <c r="Q189" s="781">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157</v>
      </c>
      <c r="I190" s="120" t="s">
        <v>157</v>
      </c>
      <c r="J190" s="120" t="s">
        <v>157</v>
      </c>
      <c r="K190" s="120" t="s">
        <v>230</v>
      </c>
      <c r="L190" s="120" t="s">
        <v>82</v>
      </c>
      <c r="M190" s="120" t="s">
        <v>1253</v>
      </c>
      <c r="N190" s="194">
        <f>IF(AND(Q190=1,(Date_Destocking&lt;Periods!$K$96)),0,$P190)</f>
        <v>0.2</v>
      </c>
      <c r="O190" s="94"/>
      <c r="P190" s="115">
        <v>0.2</v>
      </c>
      <c r="Q190" s="781">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157</v>
      </c>
      <c r="I191" s="120" t="s">
        <v>157</v>
      </c>
      <c r="J191" s="120" t="s">
        <v>157</v>
      </c>
      <c r="K191" s="120" t="s">
        <v>230</v>
      </c>
      <c r="L191" s="120" t="s">
        <v>83</v>
      </c>
      <c r="M191" s="120" t="s">
        <v>1253</v>
      </c>
      <c r="N191" s="194">
        <f>IF(AND(Q191=1,(Date_Destocking&lt;Periods!$K$96)),0,$P191)</f>
        <v>0.4</v>
      </c>
      <c r="O191" s="94"/>
      <c r="P191" s="115">
        <v>0.4</v>
      </c>
      <c r="Q191" s="781">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157</v>
      </c>
      <c r="I192" s="120" t="s">
        <v>157</v>
      </c>
      <c r="J192" s="120" t="s">
        <v>157</v>
      </c>
      <c r="K192" s="120" t="s">
        <v>230</v>
      </c>
      <c r="L192" s="120" t="s">
        <v>158</v>
      </c>
      <c r="M192" s="120" t="s">
        <v>1253</v>
      </c>
      <c r="N192" s="194">
        <f>IF(AND(Q192=1,(Date_Destocking&lt;Periods!$K$96)),0,$P192)</f>
        <v>0.7</v>
      </c>
      <c r="O192" s="94"/>
      <c r="P192" s="115">
        <v>0.7</v>
      </c>
      <c r="Q192" s="781">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124</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125</v>
      </c>
      <c r="AE194" s="42" t="s">
        <v>126</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328</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174</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1121</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468</v>
      </c>
      <c r="J205" s="24" t="s">
        <v>763</v>
      </c>
      <c r="K205" s="102" t="s">
        <v>175</v>
      </c>
      <c r="L205" s="102"/>
      <c r="M205" s="24"/>
      <c r="N205" s="24"/>
      <c r="O205" s="24"/>
      <c r="P205" s="24"/>
      <c r="Q205" s="24"/>
      <c r="R205" s="24"/>
      <c r="S205" s="24"/>
      <c r="T205" s="24"/>
      <c r="U205" s="24"/>
      <c r="V205" s="102" t="s">
        <v>176</v>
      </c>
      <c r="W205" s="102"/>
      <c r="X205" s="24"/>
      <c r="Y205" s="24"/>
      <c r="Z205" s="24"/>
      <c r="AA205" s="24"/>
      <c r="AB205" s="24"/>
      <c r="AC205" s="24"/>
      <c r="AD205" s="24"/>
      <c r="AE205" s="102" t="s">
        <v>389</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383</v>
      </c>
      <c r="L206" s="24" t="s">
        <v>384</v>
      </c>
      <c r="M206" s="24" t="s">
        <v>386</v>
      </c>
      <c r="N206" s="24" t="s">
        <v>387</v>
      </c>
      <c r="O206" s="24" t="s">
        <v>388</v>
      </c>
      <c r="P206" s="24" t="s">
        <v>390</v>
      </c>
      <c r="Q206" s="24" t="s">
        <v>898</v>
      </c>
      <c r="R206" s="24" t="s">
        <v>899</v>
      </c>
      <c r="S206" s="24" t="s">
        <v>1219</v>
      </c>
      <c r="T206" s="24"/>
      <c r="U206" s="24"/>
      <c r="V206" s="24" t="s">
        <v>383</v>
      </c>
      <c r="W206" s="24" t="s">
        <v>384</v>
      </c>
      <c r="X206" s="24" t="s">
        <v>386</v>
      </c>
      <c r="Y206" s="24" t="s">
        <v>387</v>
      </c>
      <c r="Z206" s="24" t="s">
        <v>388</v>
      </c>
      <c r="AA206" s="24" t="s">
        <v>390</v>
      </c>
      <c r="AB206" s="24" t="s">
        <v>898</v>
      </c>
      <c r="AC206" s="24" t="s">
        <v>899</v>
      </c>
      <c r="AD206" s="24" t="s">
        <v>1219</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833</v>
      </c>
      <c r="J207" s="104" t="s">
        <v>393</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391</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394</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140</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395</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141</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396</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142</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397</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143</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398</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144</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399</v>
      </c>
      <c r="K213" s="250">
        <f t="shared" si="44"/>
        <v>80</v>
      </c>
      <c r="L213" s="250">
        <f t="shared" si="39"/>
        <v>80</v>
      </c>
      <c r="M213" s="250">
        <f t="shared" si="39"/>
        <v>80</v>
      </c>
      <c r="N213" s="250">
        <f t="shared" si="39"/>
        <v>80</v>
      </c>
      <c r="O213" s="137">
        <v>80</v>
      </c>
      <c r="P213" s="137">
        <v>0</v>
      </c>
      <c r="Q213" s="137">
        <v>0</v>
      </c>
      <c r="R213" s="137">
        <v>0</v>
      </c>
      <c r="S213" s="137">
        <v>0</v>
      </c>
      <c r="T213" s="89"/>
      <c r="U213" s="104" t="s">
        <v>145</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400</v>
      </c>
      <c r="K214" s="250">
        <f t="shared" si="44"/>
        <v>80</v>
      </c>
      <c r="L214" s="250">
        <f t="shared" si="39"/>
        <v>80</v>
      </c>
      <c r="M214" s="250">
        <f t="shared" si="39"/>
        <v>80</v>
      </c>
      <c r="N214" s="250">
        <f t="shared" si="39"/>
        <v>80</v>
      </c>
      <c r="O214" s="137">
        <v>80</v>
      </c>
      <c r="P214" s="137">
        <v>0</v>
      </c>
      <c r="Q214" s="137">
        <v>0</v>
      </c>
      <c r="R214" s="137">
        <v>0</v>
      </c>
      <c r="S214" s="137">
        <v>0</v>
      </c>
      <c r="T214" s="89"/>
      <c r="U214" s="104" t="s">
        <v>146</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401</v>
      </c>
      <c r="K215" s="250">
        <f t="shared" si="44"/>
        <v>80</v>
      </c>
      <c r="L215" s="250">
        <f t="shared" si="39"/>
        <v>80</v>
      </c>
      <c r="M215" s="250">
        <f t="shared" si="39"/>
        <v>80</v>
      </c>
      <c r="N215" s="250">
        <f t="shared" si="39"/>
        <v>80</v>
      </c>
      <c r="O215" s="137">
        <v>80</v>
      </c>
      <c r="P215" s="137">
        <v>0</v>
      </c>
      <c r="Q215" s="137">
        <v>0</v>
      </c>
      <c r="R215" s="137">
        <v>0</v>
      </c>
      <c r="S215" s="137">
        <v>0</v>
      </c>
      <c r="T215" s="89"/>
      <c r="U215" s="104" t="s">
        <v>147</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402</v>
      </c>
      <c r="K216" s="250">
        <f t="shared" si="44"/>
        <v>80</v>
      </c>
      <c r="L216" s="250">
        <f t="shared" si="39"/>
        <v>80</v>
      </c>
      <c r="M216" s="250">
        <f t="shared" si="39"/>
        <v>80</v>
      </c>
      <c r="N216" s="250">
        <f t="shared" si="39"/>
        <v>80</v>
      </c>
      <c r="O216" s="137">
        <v>80</v>
      </c>
      <c r="P216" s="137">
        <v>0</v>
      </c>
      <c r="Q216" s="137">
        <v>0</v>
      </c>
      <c r="R216" s="137">
        <v>0</v>
      </c>
      <c r="S216" s="137">
        <v>0</v>
      </c>
      <c r="T216" s="89"/>
      <c r="U216" s="104" t="s">
        <v>148</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406</v>
      </c>
      <c r="J217" s="104" t="s">
        <v>393</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391</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140</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141</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142</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143</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144</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44"/>
        <v>80</v>
      </c>
      <c r="L223" s="250">
        <f t="shared" si="39"/>
        <v>80</v>
      </c>
      <c r="M223" s="250">
        <f t="shared" si="39"/>
        <v>80</v>
      </c>
      <c r="N223" s="250">
        <f t="shared" si="39"/>
        <v>80</v>
      </c>
      <c r="O223" s="137">
        <v>80</v>
      </c>
      <c r="P223" s="137">
        <v>0</v>
      </c>
      <c r="Q223" s="137">
        <v>0</v>
      </c>
      <c r="R223" s="137">
        <v>0</v>
      </c>
      <c r="S223" s="137">
        <v>0</v>
      </c>
      <c r="T223" s="89"/>
      <c r="U223" s="104" t="s">
        <v>145</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44"/>
        <v>80</v>
      </c>
      <c r="L224" s="250">
        <f t="shared" si="44"/>
        <v>80</v>
      </c>
      <c r="M224" s="250">
        <f t="shared" si="44"/>
        <v>80</v>
      </c>
      <c r="N224" s="250">
        <f t="shared" si="44"/>
        <v>80</v>
      </c>
      <c r="O224" s="137">
        <v>80</v>
      </c>
      <c r="P224" s="137">
        <v>0</v>
      </c>
      <c r="Q224" s="137">
        <v>0</v>
      </c>
      <c r="R224" s="137">
        <v>0</v>
      </c>
      <c r="S224" s="137">
        <v>0</v>
      </c>
      <c r="T224" s="89"/>
      <c r="U224" s="104" t="s">
        <v>146</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44"/>
        <v>80</v>
      </c>
      <c r="L225" s="250">
        <f t="shared" si="44"/>
        <v>80</v>
      </c>
      <c r="M225" s="250">
        <f t="shared" si="44"/>
        <v>80</v>
      </c>
      <c r="N225" s="250">
        <f t="shared" si="44"/>
        <v>80</v>
      </c>
      <c r="O225" s="137">
        <v>80</v>
      </c>
      <c r="P225" s="137">
        <v>0</v>
      </c>
      <c r="Q225" s="137">
        <v>0</v>
      </c>
      <c r="R225" s="137">
        <v>0</v>
      </c>
      <c r="S225" s="137">
        <v>0</v>
      </c>
      <c r="T225" s="89"/>
      <c r="U225" s="104" t="s">
        <v>147</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402</v>
      </c>
      <c r="K226" s="250">
        <f t="shared" si="44"/>
        <v>80</v>
      </c>
      <c r="L226" s="250">
        <f t="shared" si="44"/>
        <v>80</v>
      </c>
      <c r="M226" s="250">
        <f t="shared" si="44"/>
        <v>80</v>
      </c>
      <c r="N226" s="250">
        <f t="shared" si="44"/>
        <v>80</v>
      </c>
      <c r="O226" s="137">
        <v>80</v>
      </c>
      <c r="P226" s="137">
        <v>0</v>
      </c>
      <c r="Q226" s="137">
        <v>0</v>
      </c>
      <c r="R226" s="137">
        <v>0</v>
      </c>
      <c r="S226" s="137">
        <v>0</v>
      </c>
      <c r="T226" s="89"/>
      <c r="U226" s="104" t="s">
        <v>148</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802</v>
      </c>
      <c r="J227" s="104" t="s">
        <v>393</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391</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140</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141</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142</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143</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144</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44"/>
        <v>80</v>
      </c>
      <c r="L233" s="250">
        <f t="shared" si="44"/>
        <v>80</v>
      </c>
      <c r="M233" s="250">
        <f t="shared" si="44"/>
        <v>80</v>
      </c>
      <c r="N233" s="250">
        <f t="shared" si="44"/>
        <v>80</v>
      </c>
      <c r="O233" s="137">
        <v>80</v>
      </c>
      <c r="P233" s="137">
        <v>0</v>
      </c>
      <c r="Q233" s="137">
        <v>0</v>
      </c>
      <c r="R233" s="137">
        <v>0</v>
      </c>
      <c r="S233" s="137">
        <v>0</v>
      </c>
      <c r="T233" s="89"/>
      <c r="U233" s="104" t="s">
        <v>145</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44"/>
        <v>80</v>
      </c>
      <c r="L234" s="250">
        <f t="shared" si="44"/>
        <v>80</v>
      </c>
      <c r="M234" s="250">
        <f t="shared" si="44"/>
        <v>80</v>
      </c>
      <c r="N234" s="250">
        <f t="shared" si="44"/>
        <v>80</v>
      </c>
      <c r="O234" s="137">
        <v>80</v>
      </c>
      <c r="P234" s="137">
        <v>0</v>
      </c>
      <c r="Q234" s="137">
        <v>0</v>
      </c>
      <c r="R234" s="137">
        <v>0</v>
      </c>
      <c r="S234" s="137">
        <v>0</v>
      </c>
      <c r="T234" s="89"/>
      <c r="U234" s="104" t="s">
        <v>146</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44"/>
        <v>80</v>
      </c>
      <c r="L235" s="250">
        <f t="shared" si="44"/>
        <v>80</v>
      </c>
      <c r="M235" s="250">
        <f t="shared" si="44"/>
        <v>80</v>
      </c>
      <c r="N235" s="250">
        <f t="shared" si="44"/>
        <v>80</v>
      </c>
      <c r="O235" s="137">
        <v>80</v>
      </c>
      <c r="P235" s="137">
        <v>0</v>
      </c>
      <c r="Q235" s="137">
        <v>0</v>
      </c>
      <c r="R235" s="137">
        <v>0</v>
      </c>
      <c r="S235" s="137">
        <v>0</v>
      </c>
      <c r="T235" s="89"/>
      <c r="U235" s="104" t="s">
        <v>147</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402</v>
      </c>
      <c r="K236" s="250">
        <f t="shared" si="44"/>
        <v>80</v>
      </c>
      <c r="L236" s="250">
        <f t="shared" si="44"/>
        <v>80</v>
      </c>
      <c r="M236" s="250">
        <f t="shared" si="44"/>
        <v>80</v>
      </c>
      <c r="N236" s="250">
        <f t="shared" si="44"/>
        <v>80</v>
      </c>
      <c r="O236" s="137">
        <v>80</v>
      </c>
      <c r="P236" s="137">
        <v>0</v>
      </c>
      <c r="Q236" s="137">
        <v>0</v>
      </c>
      <c r="R236" s="137">
        <v>0</v>
      </c>
      <c r="S236" s="137">
        <v>0</v>
      </c>
      <c r="T236" s="89"/>
      <c r="U236" s="104" t="s">
        <v>148</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803</v>
      </c>
      <c r="J237" s="104" t="s">
        <v>393</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391</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140</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141</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142</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143</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144</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49"/>
        <v>80</v>
      </c>
      <c r="L243" s="250">
        <f t="shared" si="49"/>
        <v>80</v>
      </c>
      <c r="M243" s="250">
        <f t="shared" si="49"/>
        <v>80</v>
      </c>
      <c r="N243" s="250">
        <f t="shared" si="49"/>
        <v>80</v>
      </c>
      <c r="O243" s="137">
        <v>80</v>
      </c>
      <c r="P243" s="137">
        <v>0</v>
      </c>
      <c r="Q243" s="137">
        <v>0</v>
      </c>
      <c r="R243" s="137">
        <v>0</v>
      </c>
      <c r="S243" s="137">
        <v>0</v>
      </c>
      <c r="T243" s="89"/>
      <c r="U243" s="104" t="s">
        <v>145</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49"/>
        <v>80</v>
      </c>
      <c r="L244" s="250">
        <f t="shared" si="49"/>
        <v>80</v>
      </c>
      <c r="M244" s="250">
        <f t="shared" si="49"/>
        <v>80</v>
      </c>
      <c r="N244" s="250">
        <f t="shared" si="49"/>
        <v>80</v>
      </c>
      <c r="O244" s="137">
        <v>80</v>
      </c>
      <c r="P244" s="137">
        <v>0</v>
      </c>
      <c r="Q244" s="137">
        <v>0</v>
      </c>
      <c r="R244" s="137">
        <v>0</v>
      </c>
      <c r="S244" s="137">
        <v>0</v>
      </c>
      <c r="T244" s="89"/>
      <c r="U244" s="104" t="s">
        <v>146</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49"/>
        <v>80</v>
      </c>
      <c r="L245" s="250">
        <f t="shared" si="49"/>
        <v>80</v>
      </c>
      <c r="M245" s="250">
        <f t="shared" si="49"/>
        <v>80</v>
      </c>
      <c r="N245" s="250">
        <f t="shared" si="49"/>
        <v>80</v>
      </c>
      <c r="O245" s="137">
        <v>80</v>
      </c>
      <c r="P245" s="137">
        <v>0</v>
      </c>
      <c r="Q245" s="137">
        <v>0</v>
      </c>
      <c r="R245" s="137">
        <v>0</v>
      </c>
      <c r="S245" s="137">
        <v>0</v>
      </c>
      <c r="T245" s="89"/>
      <c r="U245" s="104" t="s">
        <v>147</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402</v>
      </c>
      <c r="K246" s="250">
        <f t="shared" si="49"/>
        <v>80</v>
      </c>
      <c r="L246" s="250">
        <f t="shared" si="49"/>
        <v>80</v>
      </c>
      <c r="M246" s="250">
        <f t="shared" si="49"/>
        <v>80</v>
      </c>
      <c r="N246" s="250">
        <f t="shared" si="49"/>
        <v>80</v>
      </c>
      <c r="O246" s="137">
        <v>80</v>
      </c>
      <c r="P246" s="137">
        <v>0</v>
      </c>
      <c r="Q246" s="137">
        <v>0</v>
      </c>
      <c r="R246" s="137">
        <v>0</v>
      </c>
      <c r="S246" s="137">
        <v>0</v>
      </c>
      <c r="T246" s="89"/>
      <c r="U246" s="104" t="s">
        <v>148</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804</v>
      </c>
      <c r="J247" s="104" t="s">
        <v>393</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391</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140</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141</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142</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143</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144</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49"/>
        <v>80</v>
      </c>
      <c r="L253" s="250">
        <f t="shared" si="49"/>
        <v>80</v>
      </c>
      <c r="M253" s="250">
        <f t="shared" si="49"/>
        <v>80</v>
      </c>
      <c r="N253" s="250">
        <f t="shared" si="49"/>
        <v>80</v>
      </c>
      <c r="O253" s="137">
        <v>80</v>
      </c>
      <c r="P253" s="137">
        <v>0</v>
      </c>
      <c r="Q253" s="137">
        <v>0</v>
      </c>
      <c r="R253" s="137">
        <v>0</v>
      </c>
      <c r="S253" s="137">
        <v>0</v>
      </c>
      <c r="T253" s="89"/>
      <c r="U253" s="104" t="s">
        <v>145</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49"/>
        <v>80</v>
      </c>
      <c r="L254" s="250">
        <f t="shared" si="49"/>
        <v>80</v>
      </c>
      <c r="M254" s="250">
        <f t="shared" si="49"/>
        <v>80</v>
      </c>
      <c r="N254" s="250">
        <f t="shared" si="49"/>
        <v>80</v>
      </c>
      <c r="O254" s="137">
        <v>80</v>
      </c>
      <c r="P254" s="137">
        <v>0</v>
      </c>
      <c r="Q254" s="137">
        <v>0</v>
      </c>
      <c r="R254" s="137">
        <v>0</v>
      </c>
      <c r="S254" s="137">
        <v>0</v>
      </c>
      <c r="T254" s="89"/>
      <c r="U254" s="104" t="s">
        <v>146</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49"/>
        <v>80</v>
      </c>
      <c r="L255" s="250">
        <f t="shared" si="49"/>
        <v>80</v>
      </c>
      <c r="M255" s="250">
        <f t="shared" si="49"/>
        <v>80</v>
      </c>
      <c r="N255" s="250">
        <f t="shared" si="49"/>
        <v>80</v>
      </c>
      <c r="O255" s="137">
        <v>80</v>
      </c>
      <c r="P255" s="137">
        <v>0</v>
      </c>
      <c r="Q255" s="137">
        <v>0</v>
      </c>
      <c r="R255" s="137">
        <v>0</v>
      </c>
      <c r="S255" s="137">
        <v>0</v>
      </c>
      <c r="T255" s="89"/>
      <c r="U255" s="104" t="s">
        <v>147</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402</v>
      </c>
      <c r="K256" s="250">
        <f t="shared" si="49"/>
        <v>80</v>
      </c>
      <c r="L256" s="250">
        <f t="shared" si="49"/>
        <v>80</v>
      </c>
      <c r="M256" s="250">
        <f t="shared" si="49"/>
        <v>80</v>
      </c>
      <c r="N256" s="250">
        <f t="shared" si="49"/>
        <v>80</v>
      </c>
      <c r="O256" s="137">
        <v>80</v>
      </c>
      <c r="P256" s="137">
        <v>0</v>
      </c>
      <c r="Q256" s="137">
        <v>0</v>
      </c>
      <c r="R256" s="137">
        <v>0</v>
      </c>
      <c r="S256" s="137">
        <v>0</v>
      </c>
      <c r="T256" s="89"/>
      <c r="U256" s="104" t="s">
        <v>148</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805</v>
      </c>
      <c r="J257" s="104" t="s">
        <v>393</v>
      </c>
      <c r="K257" s="250">
        <f t="shared" si="49"/>
        <v>80</v>
      </c>
      <c r="L257" s="250">
        <f t="shared" si="49"/>
        <v>80</v>
      </c>
      <c r="M257" s="250">
        <f t="shared" si="49"/>
        <v>80</v>
      </c>
      <c r="N257" s="250">
        <f t="shared" si="49"/>
        <v>80</v>
      </c>
      <c r="O257" s="137">
        <v>80</v>
      </c>
      <c r="P257" s="137">
        <v>0</v>
      </c>
      <c r="Q257" s="137">
        <v>0</v>
      </c>
      <c r="R257" s="137">
        <v>0</v>
      </c>
      <c r="S257" s="137">
        <v>0</v>
      </c>
      <c r="T257" s="89"/>
      <c r="U257" s="104" t="s">
        <v>391</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140</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141</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142</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143</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144</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49"/>
        <v>80</v>
      </c>
      <c r="L263" s="250">
        <f t="shared" si="49"/>
        <v>80</v>
      </c>
      <c r="M263" s="250">
        <f t="shared" si="49"/>
        <v>80</v>
      </c>
      <c r="N263" s="250">
        <f t="shared" si="49"/>
        <v>80</v>
      </c>
      <c r="O263" s="137">
        <v>80</v>
      </c>
      <c r="P263" s="137">
        <v>0</v>
      </c>
      <c r="Q263" s="137">
        <v>0</v>
      </c>
      <c r="R263" s="137">
        <v>0</v>
      </c>
      <c r="S263" s="137">
        <v>0</v>
      </c>
      <c r="T263" s="89"/>
      <c r="U263" s="104" t="s">
        <v>145</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49"/>
        <v>80</v>
      </c>
      <c r="L264" s="250">
        <f t="shared" si="49"/>
        <v>80</v>
      </c>
      <c r="M264" s="250">
        <f t="shared" si="49"/>
        <v>80</v>
      </c>
      <c r="N264" s="250">
        <f t="shared" si="49"/>
        <v>80</v>
      </c>
      <c r="O264" s="137">
        <v>80</v>
      </c>
      <c r="P264" s="137">
        <v>0</v>
      </c>
      <c r="Q264" s="137">
        <v>0</v>
      </c>
      <c r="R264" s="137">
        <v>0</v>
      </c>
      <c r="S264" s="137">
        <v>0</v>
      </c>
      <c r="T264" s="89"/>
      <c r="U264" s="104" t="s">
        <v>146</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49"/>
        <v>80</v>
      </c>
      <c r="L265" s="250">
        <f t="shared" si="49"/>
        <v>80</v>
      </c>
      <c r="M265" s="250">
        <f t="shared" si="49"/>
        <v>80</v>
      </c>
      <c r="N265" s="250">
        <f t="shared" si="49"/>
        <v>80</v>
      </c>
      <c r="O265" s="137">
        <v>80</v>
      </c>
      <c r="P265" s="137">
        <v>0</v>
      </c>
      <c r="Q265" s="137">
        <v>0</v>
      </c>
      <c r="R265" s="137">
        <v>0</v>
      </c>
      <c r="S265" s="137">
        <v>0</v>
      </c>
      <c r="T265" s="89"/>
      <c r="U265" s="104" t="s">
        <v>147</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402</v>
      </c>
      <c r="K266" s="250">
        <f t="shared" si="49"/>
        <v>80</v>
      </c>
      <c r="L266" s="250">
        <f t="shared" si="49"/>
        <v>80</v>
      </c>
      <c r="M266" s="250">
        <f t="shared" si="49"/>
        <v>80</v>
      </c>
      <c r="N266" s="250">
        <f t="shared" si="49"/>
        <v>80</v>
      </c>
      <c r="O266" s="137">
        <v>80</v>
      </c>
      <c r="P266" s="137">
        <v>0</v>
      </c>
      <c r="Q266" s="137">
        <v>0</v>
      </c>
      <c r="R266" s="137">
        <v>0</v>
      </c>
      <c r="S266" s="137">
        <v>0</v>
      </c>
      <c r="T266" s="89"/>
      <c r="U266" s="104" t="s">
        <v>148</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806</v>
      </c>
      <c r="J267" s="104" t="s">
        <v>393</v>
      </c>
      <c r="K267" s="250">
        <f t="shared" si="49"/>
        <v>80</v>
      </c>
      <c r="L267" s="250">
        <f t="shared" si="49"/>
        <v>80</v>
      </c>
      <c r="M267" s="250">
        <f t="shared" si="49"/>
        <v>80</v>
      </c>
      <c r="N267" s="250">
        <f t="shared" si="49"/>
        <v>80</v>
      </c>
      <c r="O267" s="137">
        <v>80</v>
      </c>
      <c r="P267" s="137">
        <v>0</v>
      </c>
      <c r="Q267" s="137">
        <v>0</v>
      </c>
      <c r="R267" s="137">
        <v>0</v>
      </c>
      <c r="S267" s="137">
        <v>0</v>
      </c>
      <c r="T267" s="89"/>
      <c r="U267" s="104" t="s">
        <v>391</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140</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141</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142</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143</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144</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145</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54"/>
        <v>80</v>
      </c>
      <c r="L274" s="250">
        <f t="shared" si="54"/>
        <v>80</v>
      </c>
      <c r="M274" s="250">
        <f t="shared" si="54"/>
        <v>80</v>
      </c>
      <c r="N274" s="250">
        <f t="shared" si="54"/>
        <v>80</v>
      </c>
      <c r="O274" s="137">
        <v>80</v>
      </c>
      <c r="P274" s="137">
        <v>0</v>
      </c>
      <c r="Q274" s="137">
        <v>0</v>
      </c>
      <c r="R274" s="137">
        <v>0</v>
      </c>
      <c r="S274" s="137">
        <v>0</v>
      </c>
      <c r="T274" s="89"/>
      <c r="U274" s="104" t="s">
        <v>146</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54"/>
        <v>80</v>
      </c>
      <c r="L275" s="250">
        <f t="shared" si="54"/>
        <v>80</v>
      </c>
      <c r="M275" s="250">
        <f t="shared" si="54"/>
        <v>80</v>
      </c>
      <c r="N275" s="250">
        <f t="shared" si="54"/>
        <v>80</v>
      </c>
      <c r="O275" s="137">
        <v>80</v>
      </c>
      <c r="P275" s="137">
        <v>0</v>
      </c>
      <c r="Q275" s="137">
        <v>0</v>
      </c>
      <c r="R275" s="137">
        <v>0</v>
      </c>
      <c r="S275" s="137">
        <v>0</v>
      </c>
      <c r="T275" s="89"/>
      <c r="U275" s="104" t="s">
        <v>147</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402</v>
      </c>
      <c r="K276" s="250">
        <f t="shared" si="54"/>
        <v>80</v>
      </c>
      <c r="L276" s="250">
        <f t="shared" si="54"/>
        <v>80</v>
      </c>
      <c r="M276" s="250">
        <f t="shared" si="54"/>
        <v>80</v>
      </c>
      <c r="N276" s="250">
        <f t="shared" si="54"/>
        <v>80</v>
      </c>
      <c r="O276" s="137">
        <v>80</v>
      </c>
      <c r="P276" s="137">
        <v>0</v>
      </c>
      <c r="Q276" s="137">
        <v>0</v>
      </c>
      <c r="R276" s="137">
        <v>0</v>
      </c>
      <c r="S276" s="137">
        <v>0</v>
      </c>
      <c r="T276" s="89"/>
      <c r="U276" s="104" t="s">
        <v>148</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807</v>
      </c>
      <c r="J277" s="104" t="s">
        <v>393</v>
      </c>
      <c r="K277" s="250">
        <f t="shared" si="54"/>
        <v>80</v>
      </c>
      <c r="L277" s="250">
        <f t="shared" si="54"/>
        <v>80</v>
      </c>
      <c r="M277" s="250">
        <f t="shared" si="54"/>
        <v>80</v>
      </c>
      <c r="N277" s="250">
        <f t="shared" si="54"/>
        <v>80</v>
      </c>
      <c r="O277" s="137">
        <v>80</v>
      </c>
      <c r="P277" s="137">
        <v>0</v>
      </c>
      <c r="Q277" s="137">
        <v>0</v>
      </c>
      <c r="R277" s="137">
        <v>0</v>
      </c>
      <c r="S277" s="137">
        <v>0</v>
      </c>
      <c r="T277" s="89"/>
      <c r="U277" s="104" t="s">
        <v>391</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54"/>
        <v>80</v>
      </c>
      <c r="L278" s="250">
        <f t="shared" si="54"/>
        <v>80</v>
      </c>
      <c r="M278" s="250">
        <f t="shared" si="54"/>
        <v>80</v>
      </c>
      <c r="N278" s="250">
        <f t="shared" si="54"/>
        <v>80</v>
      </c>
      <c r="O278" s="137">
        <v>80</v>
      </c>
      <c r="P278" s="137">
        <v>0</v>
      </c>
      <c r="Q278" s="137">
        <v>0</v>
      </c>
      <c r="R278" s="137">
        <v>0</v>
      </c>
      <c r="S278" s="137">
        <v>0</v>
      </c>
      <c r="T278" s="89"/>
      <c r="U278" s="104" t="s">
        <v>140</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141</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142</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143</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54"/>
        <v>468</v>
      </c>
      <c r="L282" s="250">
        <f t="shared" si="54"/>
        <v>468</v>
      </c>
      <c r="M282" s="250">
        <f t="shared" si="54"/>
        <v>468</v>
      </c>
      <c r="N282" s="250">
        <f t="shared" si="54"/>
        <v>468</v>
      </c>
      <c r="O282" s="137">
        <v>468</v>
      </c>
      <c r="P282" s="137">
        <v>0</v>
      </c>
      <c r="Q282" s="137">
        <v>0</v>
      </c>
      <c r="R282" s="137">
        <v>0</v>
      </c>
      <c r="S282" s="137">
        <v>0</v>
      </c>
      <c r="T282" s="89"/>
      <c r="U282" s="104" t="s">
        <v>144</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54"/>
        <v>80</v>
      </c>
      <c r="L283" s="250">
        <f t="shared" si="54"/>
        <v>80</v>
      </c>
      <c r="M283" s="250">
        <f t="shared" si="54"/>
        <v>80</v>
      </c>
      <c r="N283" s="250">
        <f t="shared" si="54"/>
        <v>80</v>
      </c>
      <c r="O283" s="137">
        <v>80</v>
      </c>
      <c r="P283" s="137">
        <v>0</v>
      </c>
      <c r="Q283" s="137">
        <v>0</v>
      </c>
      <c r="R283" s="137">
        <v>0</v>
      </c>
      <c r="S283" s="137">
        <v>0</v>
      </c>
      <c r="T283" s="89"/>
      <c r="U283" s="104" t="s">
        <v>145</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54"/>
        <v>80</v>
      </c>
      <c r="L284" s="250">
        <f t="shared" si="54"/>
        <v>80</v>
      </c>
      <c r="M284" s="250">
        <f t="shared" si="54"/>
        <v>80</v>
      </c>
      <c r="N284" s="250">
        <f t="shared" si="54"/>
        <v>80</v>
      </c>
      <c r="O284" s="137">
        <v>80</v>
      </c>
      <c r="P284" s="137">
        <v>0</v>
      </c>
      <c r="Q284" s="137">
        <v>0</v>
      </c>
      <c r="R284" s="137">
        <v>0</v>
      </c>
      <c r="S284" s="137">
        <v>0</v>
      </c>
      <c r="T284" s="89"/>
      <c r="U284" s="104" t="s">
        <v>146</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54"/>
        <v>80</v>
      </c>
      <c r="L285" s="250">
        <f t="shared" si="54"/>
        <v>80</v>
      </c>
      <c r="M285" s="250">
        <f t="shared" si="54"/>
        <v>80</v>
      </c>
      <c r="N285" s="250">
        <f t="shared" si="54"/>
        <v>80</v>
      </c>
      <c r="O285" s="137">
        <v>80</v>
      </c>
      <c r="P285" s="137">
        <v>0</v>
      </c>
      <c r="Q285" s="137">
        <v>0</v>
      </c>
      <c r="R285" s="137">
        <v>0</v>
      </c>
      <c r="S285" s="137">
        <v>0</v>
      </c>
      <c r="T285" s="89"/>
      <c r="U285" s="104" t="s">
        <v>147</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402</v>
      </c>
      <c r="K286" s="250">
        <f t="shared" si="54"/>
        <v>80</v>
      </c>
      <c r="L286" s="250">
        <f t="shared" si="54"/>
        <v>80</v>
      </c>
      <c r="M286" s="250">
        <f t="shared" si="54"/>
        <v>80</v>
      </c>
      <c r="N286" s="250">
        <f t="shared" si="54"/>
        <v>80</v>
      </c>
      <c r="O286" s="137">
        <v>80</v>
      </c>
      <c r="P286" s="137">
        <v>0</v>
      </c>
      <c r="Q286" s="137">
        <v>0</v>
      </c>
      <c r="R286" s="137">
        <v>0</v>
      </c>
      <c r="S286" s="137">
        <v>0</v>
      </c>
      <c r="T286" s="89"/>
      <c r="U286" s="104" t="s">
        <v>148</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808</v>
      </c>
      <c r="J287" s="104" t="s">
        <v>393</v>
      </c>
      <c r="K287" s="250">
        <f t="shared" si="54"/>
        <v>80</v>
      </c>
      <c r="L287" s="250">
        <f t="shared" si="54"/>
        <v>80</v>
      </c>
      <c r="M287" s="250">
        <f t="shared" si="54"/>
        <v>80</v>
      </c>
      <c r="N287" s="250">
        <f t="shared" si="54"/>
        <v>80</v>
      </c>
      <c r="O287" s="137">
        <v>80</v>
      </c>
      <c r="P287" s="137">
        <v>0</v>
      </c>
      <c r="Q287" s="137">
        <v>0</v>
      </c>
      <c r="R287" s="137">
        <v>0</v>
      </c>
      <c r="S287" s="137">
        <v>0</v>
      </c>
      <c r="T287" s="89"/>
      <c r="U287" s="104" t="s">
        <v>391</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54"/>
        <v>80</v>
      </c>
      <c r="L288" s="250">
        <f t="shared" si="54"/>
        <v>80</v>
      </c>
      <c r="M288" s="250">
        <f t="shared" si="54"/>
        <v>80</v>
      </c>
      <c r="N288" s="250">
        <f t="shared" si="54"/>
        <v>80</v>
      </c>
      <c r="O288" s="137">
        <v>80</v>
      </c>
      <c r="P288" s="137">
        <v>0</v>
      </c>
      <c r="Q288" s="137">
        <v>0</v>
      </c>
      <c r="R288" s="137">
        <v>0</v>
      </c>
      <c r="S288" s="137">
        <v>0</v>
      </c>
      <c r="T288" s="89"/>
      <c r="U288" s="104" t="s">
        <v>140</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141</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142</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143</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144</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54"/>
        <v>80</v>
      </c>
      <c r="L293" s="250">
        <f t="shared" si="54"/>
        <v>80</v>
      </c>
      <c r="M293" s="250">
        <f t="shared" si="54"/>
        <v>80</v>
      </c>
      <c r="N293" s="250">
        <f t="shared" si="54"/>
        <v>80</v>
      </c>
      <c r="O293" s="137">
        <v>80</v>
      </c>
      <c r="P293" s="137">
        <v>0</v>
      </c>
      <c r="Q293" s="137">
        <v>0</v>
      </c>
      <c r="R293" s="137">
        <v>0</v>
      </c>
      <c r="S293" s="137">
        <v>0</v>
      </c>
      <c r="T293" s="89"/>
      <c r="U293" s="104" t="s">
        <v>145</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54"/>
        <v>80</v>
      </c>
      <c r="L294" s="250">
        <f t="shared" si="54"/>
        <v>80</v>
      </c>
      <c r="M294" s="250">
        <f t="shared" si="54"/>
        <v>80</v>
      </c>
      <c r="N294" s="250">
        <f t="shared" si="54"/>
        <v>80</v>
      </c>
      <c r="O294" s="137">
        <v>80</v>
      </c>
      <c r="P294" s="137">
        <v>0</v>
      </c>
      <c r="Q294" s="137">
        <v>0</v>
      </c>
      <c r="R294" s="137">
        <v>0</v>
      </c>
      <c r="S294" s="137">
        <v>0</v>
      </c>
      <c r="T294" s="89"/>
      <c r="U294" s="104" t="s">
        <v>146</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54"/>
        <v>80</v>
      </c>
      <c r="L295" s="250">
        <f t="shared" si="54"/>
        <v>80</v>
      </c>
      <c r="M295" s="250">
        <f t="shared" si="54"/>
        <v>80</v>
      </c>
      <c r="N295" s="250">
        <f t="shared" si="54"/>
        <v>80</v>
      </c>
      <c r="O295" s="137">
        <v>80</v>
      </c>
      <c r="P295" s="137">
        <v>0</v>
      </c>
      <c r="Q295" s="137">
        <v>0</v>
      </c>
      <c r="R295" s="137">
        <v>0</v>
      </c>
      <c r="S295" s="137">
        <v>0</v>
      </c>
      <c r="T295" s="89"/>
      <c r="U295" s="104" t="s">
        <v>147</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402</v>
      </c>
      <c r="K296" s="250">
        <f t="shared" si="54"/>
        <v>80</v>
      </c>
      <c r="L296" s="250">
        <f t="shared" si="54"/>
        <v>80</v>
      </c>
      <c r="M296" s="250">
        <f t="shared" si="54"/>
        <v>80</v>
      </c>
      <c r="N296" s="250">
        <f t="shared" si="54"/>
        <v>80</v>
      </c>
      <c r="O296" s="137">
        <v>80</v>
      </c>
      <c r="P296" s="137">
        <v>0</v>
      </c>
      <c r="Q296" s="137">
        <v>0</v>
      </c>
      <c r="R296" s="137">
        <v>0</v>
      </c>
      <c r="S296" s="137">
        <v>0</v>
      </c>
      <c r="T296" s="89"/>
      <c r="U296" s="104" t="s">
        <v>148</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809</v>
      </c>
      <c r="J297" s="104" t="s">
        <v>393</v>
      </c>
      <c r="K297" s="250">
        <f t="shared" si="54"/>
        <v>80</v>
      </c>
      <c r="L297" s="250">
        <f t="shared" si="54"/>
        <v>80</v>
      </c>
      <c r="M297" s="250">
        <f t="shared" si="54"/>
        <v>80</v>
      </c>
      <c r="N297" s="250">
        <f t="shared" si="54"/>
        <v>80</v>
      </c>
      <c r="O297" s="137">
        <v>80</v>
      </c>
      <c r="P297" s="137">
        <v>0</v>
      </c>
      <c r="Q297" s="137">
        <v>0</v>
      </c>
      <c r="R297" s="137">
        <v>0</v>
      </c>
      <c r="S297" s="137">
        <v>0</v>
      </c>
      <c r="T297" s="89"/>
      <c r="U297" s="104" t="s">
        <v>391</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394</v>
      </c>
      <c r="K298" s="250">
        <f t="shared" si="54"/>
        <v>80</v>
      </c>
      <c r="L298" s="250">
        <f t="shared" si="54"/>
        <v>80</v>
      </c>
      <c r="M298" s="250">
        <f t="shared" si="54"/>
        <v>80</v>
      </c>
      <c r="N298" s="250">
        <f t="shared" si="54"/>
        <v>80</v>
      </c>
      <c r="O298" s="137">
        <v>80</v>
      </c>
      <c r="P298" s="137">
        <v>0</v>
      </c>
      <c r="Q298" s="137">
        <v>0</v>
      </c>
      <c r="R298" s="137">
        <v>0</v>
      </c>
      <c r="S298" s="137">
        <v>0</v>
      </c>
      <c r="T298" s="89"/>
      <c r="U298" s="104" t="s">
        <v>140</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395</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141</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396</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142</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397</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143</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398</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144</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399</v>
      </c>
      <c r="K303" s="250">
        <f t="shared" si="54"/>
        <v>80</v>
      </c>
      <c r="L303" s="250">
        <f t="shared" si="54"/>
        <v>80</v>
      </c>
      <c r="M303" s="250">
        <f t="shared" si="54"/>
        <v>80</v>
      </c>
      <c r="N303" s="250">
        <f t="shared" si="54"/>
        <v>80</v>
      </c>
      <c r="O303" s="137">
        <v>80</v>
      </c>
      <c r="P303" s="137">
        <v>0</v>
      </c>
      <c r="Q303" s="137">
        <v>0</v>
      </c>
      <c r="R303" s="137">
        <v>0</v>
      </c>
      <c r="S303" s="137">
        <v>0</v>
      </c>
      <c r="T303" s="89"/>
      <c r="U303" s="104" t="s">
        <v>145</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400</v>
      </c>
      <c r="K304" s="250">
        <f t="shared" si="54"/>
        <v>80</v>
      </c>
      <c r="L304" s="250">
        <f t="shared" si="54"/>
        <v>80</v>
      </c>
      <c r="M304" s="250">
        <f t="shared" si="54"/>
        <v>80</v>
      </c>
      <c r="N304" s="250">
        <f t="shared" si="54"/>
        <v>80</v>
      </c>
      <c r="O304" s="137">
        <v>80</v>
      </c>
      <c r="P304" s="137">
        <v>0</v>
      </c>
      <c r="Q304" s="137">
        <v>0</v>
      </c>
      <c r="R304" s="137">
        <v>0</v>
      </c>
      <c r="S304" s="137">
        <v>0</v>
      </c>
      <c r="T304" s="89"/>
      <c r="U304" s="104" t="s">
        <v>146</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401</v>
      </c>
      <c r="K305" s="250">
        <f t="shared" si="54"/>
        <v>80</v>
      </c>
      <c r="L305" s="250">
        <f t="shared" si="54"/>
        <v>80</v>
      </c>
      <c r="M305" s="250">
        <f t="shared" si="54"/>
        <v>80</v>
      </c>
      <c r="N305" s="250">
        <f t="shared" si="54"/>
        <v>80</v>
      </c>
      <c r="O305" s="137">
        <v>80</v>
      </c>
      <c r="P305" s="137">
        <v>0</v>
      </c>
      <c r="Q305" s="137">
        <v>0</v>
      </c>
      <c r="R305" s="137">
        <v>0</v>
      </c>
      <c r="S305" s="137">
        <v>0</v>
      </c>
      <c r="T305" s="89"/>
      <c r="U305" s="104" t="s">
        <v>147</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402</v>
      </c>
      <c r="K306" s="250">
        <f t="shared" si="54"/>
        <v>80</v>
      </c>
      <c r="L306" s="250">
        <f t="shared" si="54"/>
        <v>80</v>
      </c>
      <c r="M306" s="250">
        <f t="shared" si="54"/>
        <v>80</v>
      </c>
      <c r="N306" s="250">
        <f t="shared" si="54"/>
        <v>80</v>
      </c>
      <c r="O306" s="137">
        <v>80</v>
      </c>
      <c r="P306" s="137">
        <v>0</v>
      </c>
      <c r="Q306" s="137">
        <v>0</v>
      </c>
      <c r="R306" s="137">
        <v>0</v>
      </c>
      <c r="S306" s="137">
        <v>0</v>
      </c>
      <c r="T306" s="89"/>
      <c r="U306" s="104" t="s">
        <v>148</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124</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126</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329</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174</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1121</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468</v>
      </c>
      <c r="J319" s="24"/>
      <c r="K319" s="102" t="s">
        <v>177</v>
      </c>
      <c r="L319" s="102"/>
      <c r="M319" s="24"/>
      <c r="N319" s="24"/>
      <c r="O319" s="24"/>
      <c r="P319" s="24"/>
      <c r="Q319" s="24"/>
      <c r="R319" s="24"/>
      <c r="S319" s="24"/>
      <c r="T319" s="24"/>
      <c r="U319" s="24"/>
      <c r="V319" s="102" t="s">
        <v>178</v>
      </c>
      <c r="W319" s="102"/>
      <c r="X319" s="24"/>
      <c r="Y319" s="24"/>
      <c r="Z319" s="24"/>
      <c r="AA319" s="24"/>
      <c r="AB319" s="24"/>
      <c r="AC319" s="24"/>
      <c r="AD319" s="24"/>
      <c r="AE319" s="102" t="s">
        <v>389</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383</v>
      </c>
      <c r="L320" s="24" t="s">
        <v>384</v>
      </c>
      <c r="M320" s="24" t="s">
        <v>386</v>
      </c>
      <c r="N320" s="24" t="s">
        <v>387</v>
      </c>
      <c r="O320" s="24" t="s">
        <v>388</v>
      </c>
      <c r="P320" s="24" t="s">
        <v>390</v>
      </c>
      <c r="Q320" s="24" t="s">
        <v>898</v>
      </c>
      <c r="R320" s="24" t="s">
        <v>899</v>
      </c>
      <c r="S320" s="24" t="s">
        <v>1219</v>
      </c>
      <c r="T320" s="24"/>
      <c r="U320" s="24"/>
      <c r="V320" s="24" t="s">
        <v>383</v>
      </c>
      <c r="W320" s="24" t="s">
        <v>384</v>
      </c>
      <c r="X320" s="24" t="s">
        <v>386</v>
      </c>
      <c r="Y320" s="24" t="s">
        <v>387</v>
      </c>
      <c r="Z320" s="24" t="s">
        <v>388</v>
      </c>
      <c r="AA320" s="24" t="s">
        <v>390</v>
      </c>
      <c r="AB320" s="24" t="s">
        <v>898</v>
      </c>
      <c r="AC320" s="24" t="s">
        <v>899</v>
      </c>
      <c r="AD320" s="24" t="s">
        <v>1219</v>
      </c>
      <c r="AE320" s="24" t="s">
        <v>388</v>
      </c>
      <c r="AF320" s="24" t="s">
        <v>388</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833</v>
      </c>
      <c r="J321" s="104" t="s">
        <v>391</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391</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140</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140</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141</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141</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142</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142</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143</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143</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144</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144</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145</v>
      </c>
      <c r="K327" s="250">
        <f t="shared" si="55"/>
        <v>100</v>
      </c>
      <c r="L327" s="250">
        <f t="shared" si="55"/>
        <v>100</v>
      </c>
      <c r="M327" s="250">
        <f t="shared" si="55"/>
        <v>100</v>
      </c>
      <c r="N327" s="250">
        <f t="shared" si="56"/>
        <v>100</v>
      </c>
      <c r="O327" s="137">
        <v>100</v>
      </c>
      <c r="P327" s="137">
        <v>0</v>
      </c>
      <c r="Q327" s="137">
        <v>0</v>
      </c>
      <c r="R327" s="137">
        <v>0</v>
      </c>
      <c r="S327" s="137">
        <v>0</v>
      </c>
      <c r="T327" s="89"/>
      <c r="U327" s="104" t="s">
        <v>145</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146</v>
      </c>
      <c r="K328" s="250">
        <f t="shared" si="55"/>
        <v>100</v>
      </c>
      <c r="L328" s="250">
        <f t="shared" si="55"/>
        <v>100</v>
      </c>
      <c r="M328" s="250">
        <f t="shared" si="55"/>
        <v>100</v>
      </c>
      <c r="N328" s="250">
        <f t="shared" si="56"/>
        <v>100</v>
      </c>
      <c r="O328" s="137">
        <v>100</v>
      </c>
      <c r="P328" s="137">
        <v>0</v>
      </c>
      <c r="Q328" s="137">
        <v>0</v>
      </c>
      <c r="R328" s="137">
        <v>0</v>
      </c>
      <c r="S328" s="137">
        <v>0</v>
      </c>
      <c r="T328" s="89"/>
      <c r="U328" s="104" t="s">
        <v>146</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147</v>
      </c>
      <c r="K329" s="250">
        <f t="shared" si="55"/>
        <v>100</v>
      </c>
      <c r="L329" s="250">
        <f t="shared" si="55"/>
        <v>100</v>
      </c>
      <c r="M329" s="250">
        <f t="shared" si="55"/>
        <v>100</v>
      </c>
      <c r="N329" s="250">
        <f t="shared" si="56"/>
        <v>100</v>
      </c>
      <c r="O329" s="137">
        <v>100</v>
      </c>
      <c r="P329" s="137">
        <v>0</v>
      </c>
      <c r="Q329" s="137">
        <v>0</v>
      </c>
      <c r="R329" s="137">
        <v>0</v>
      </c>
      <c r="S329" s="137">
        <v>0</v>
      </c>
      <c r="T329" s="89"/>
      <c r="U329" s="104" t="s">
        <v>147</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148</v>
      </c>
      <c r="K330" s="250">
        <f t="shared" si="55"/>
        <v>100</v>
      </c>
      <c r="L330" s="250">
        <f t="shared" si="55"/>
        <v>100</v>
      </c>
      <c r="M330" s="250">
        <f t="shared" si="55"/>
        <v>100</v>
      </c>
      <c r="N330" s="250">
        <f t="shared" si="56"/>
        <v>100</v>
      </c>
      <c r="O330" s="137">
        <v>100</v>
      </c>
      <c r="P330" s="137">
        <v>0</v>
      </c>
      <c r="Q330" s="137">
        <v>0</v>
      </c>
      <c r="R330" s="137">
        <v>0</v>
      </c>
      <c r="S330" s="137">
        <v>0</v>
      </c>
      <c r="T330" s="89"/>
      <c r="U330" s="104" t="s">
        <v>148</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406</v>
      </c>
      <c r="J331" s="104" t="s">
        <v>391</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391</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140</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141</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142</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143</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144</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145</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63"/>
        <v>100</v>
      </c>
      <c r="L338" s="250">
        <f t="shared" si="63"/>
        <v>100</v>
      </c>
      <c r="M338" s="250">
        <f t="shared" si="63"/>
        <v>100</v>
      </c>
      <c r="N338" s="250">
        <f t="shared" si="56"/>
        <v>100</v>
      </c>
      <c r="O338" s="137">
        <v>100</v>
      </c>
      <c r="P338" s="137">
        <v>0</v>
      </c>
      <c r="Q338" s="137">
        <v>0</v>
      </c>
      <c r="R338" s="137">
        <v>0</v>
      </c>
      <c r="S338" s="137">
        <v>0</v>
      </c>
      <c r="T338" s="89"/>
      <c r="U338" s="104" t="s">
        <v>146</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63"/>
        <v>100</v>
      </c>
      <c r="L339" s="250">
        <f t="shared" si="63"/>
        <v>100</v>
      </c>
      <c r="M339" s="250">
        <f t="shared" si="63"/>
        <v>100</v>
      </c>
      <c r="N339" s="250">
        <f t="shared" si="56"/>
        <v>100</v>
      </c>
      <c r="O339" s="137">
        <v>100</v>
      </c>
      <c r="P339" s="137">
        <v>0</v>
      </c>
      <c r="Q339" s="137">
        <v>0</v>
      </c>
      <c r="R339" s="137">
        <v>0</v>
      </c>
      <c r="S339" s="137">
        <v>0</v>
      </c>
      <c r="T339" s="89"/>
      <c r="U339" s="104" t="s">
        <v>147</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148</v>
      </c>
      <c r="K340" s="250">
        <f t="shared" si="63"/>
        <v>100</v>
      </c>
      <c r="L340" s="250">
        <f t="shared" si="63"/>
        <v>100</v>
      </c>
      <c r="M340" s="250">
        <f t="shared" si="63"/>
        <v>100</v>
      </c>
      <c r="N340" s="250">
        <f t="shared" si="56"/>
        <v>100</v>
      </c>
      <c r="O340" s="137">
        <v>100</v>
      </c>
      <c r="P340" s="137">
        <v>0</v>
      </c>
      <c r="Q340" s="137">
        <v>0</v>
      </c>
      <c r="R340" s="137">
        <v>0</v>
      </c>
      <c r="S340" s="137">
        <v>0</v>
      </c>
      <c r="T340" s="89"/>
      <c r="U340" s="104" t="s">
        <v>148</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802</v>
      </c>
      <c r="J341" s="104" t="s">
        <v>391</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391</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140</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141</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142</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143</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144</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63"/>
        <v>100</v>
      </c>
      <c r="L347" s="250">
        <f t="shared" si="63"/>
        <v>100</v>
      </c>
      <c r="M347" s="250">
        <f t="shared" si="63"/>
        <v>100</v>
      </c>
      <c r="N347" s="250">
        <f t="shared" si="56"/>
        <v>100</v>
      </c>
      <c r="O347" s="137">
        <v>100</v>
      </c>
      <c r="P347" s="137">
        <v>0</v>
      </c>
      <c r="Q347" s="137">
        <v>0</v>
      </c>
      <c r="R347" s="137">
        <v>0</v>
      </c>
      <c r="S347" s="137">
        <v>0</v>
      </c>
      <c r="T347" s="89"/>
      <c r="U347" s="104" t="s">
        <v>145</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63"/>
        <v>100</v>
      </c>
      <c r="L348" s="250">
        <f t="shared" si="63"/>
        <v>100</v>
      </c>
      <c r="M348" s="250">
        <f t="shared" si="63"/>
        <v>100</v>
      </c>
      <c r="N348" s="250">
        <f t="shared" si="56"/>
        <v>100</v>
      </c>
      <c r="O348" s="137">
        <v>100</v>
      </c>
      <c r="P348" s="137">
        <v>0</v>
      </c>
      <c r="Q348" s="137">
        <v>0</v>
      </c>
      <c r="R348" s="137">
        <v>0</v>
      </c>
      <c r="S348" s="137">
        <v>0</v>
      </c>
      <c r="T348" s="89"/>
      <c r="U348" s="104" t="s">
        <v>146</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63"/>
        <v>100</v>
      </c>
      <c r="L349" s="250">
        <f t="shared" si="63"/>
        <v>100</v>
      </c>
      <c r="M349" s="250">
        <f t="shared" si="63"/>
        <v>100</v>
      </c>
      <c r="N349" s="250">
        <f t="shared" si="56"/>
        <v>100</v>
      </c>
      <c r="O349" s="137">
        <v>100</v>
      </c>
      <c r="P349" s="137">
        <v>0</v>
      </c>
      <c r="Q349" s="137">
        <v>0</v>
      </c>
      <c r="R349" s="137">
        <v>0</v>
      </c>
      <c r="S349" s="137">
        <v>0</v>
      </c>
      <c r="T349" s="89"/>
      <c r="U349" s="104" t="s">
        <v>147</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148</v>
      </c>
      <c r="K350" s="250">
        <f t="shared" si="63"/>
        <v>100</v>
      </c>
      <c r="L350" s="250">
        <f t="shared" si="63"/>
        <v>100</v>
      </c>
      <c r="M350" s="250">
        <f t="shared" si="63"/>
        <v>100</v>
      </c>
      <c r="N350" s="250">
        <f t="shared" si="56"/>
        <v>100</v>
      </c>
      <c r="O350" s="137">
        <v>100</v>
      </c>
      <c r="P350" s="137">
        <v>0</v>
      </c>
      <c r="Q350" s="137">
        <v>0</v>
      </c>
      <c r="R350" s="137">
        <v>0</v>
      </c>
      <c r="S350" s="137">
        <v>0</v>
      </c>
      <c r="T350" s="89"/>
      <c r="U350" s="104" t="s">
        <v>148</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803</v>
      </c>
      <c r="J351" s="104" t="s">
        <v>391</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391</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140</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141</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142</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143</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144</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63"/>
        <v>100</v>
      </c>
      <c r="L357" s="250">
        <f t="shared" si="63"/>
        <v>100</v>
      </c>
      <c r="M357" s="250">
        <f t="shared" si="63"/>
        <v>100</v>
      </c>
      <c r="N357" s="250">
        <f t="shared" si="66"/>
        <v>100</v>
      </c>
      <c r="O357" s="137">
        <v>100</v>
      </c>
      <c r="P357" s="137">
        <v>0</v>
      </c>
      <c r="Q357" s="137">
        <v>0</v>
      </c>
      <c r="R357" s="137">
        <v>0</v>
      </c>
      <c r="S357" s="137">
        <v>0</v>
      </c>
      <c r="T357" s="89"/>
      <c r="U357" s="104" t="s">
        <v>145</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63"/>
        <v>100</v>
      </c>
      <c r="L358" s="250">
        <f t="shared" si="63"/>
        <v>100</v>
      </c>
      <c r="M358" s="250">
        <f t="shared" si="63"/>
        <v>100</v>
      </c>
      <c r="N358" s="250">
        <f t="shared" si="66"/>
        <v>100</v>
      </c>
      <c r="O358" s="137">
        <v>100</v>
      </c>
      <c r="P358" s="137">
        <v>0</v>
      </c>
      <c r="Q358" s="137">
        <v>0</v>
      </c>
      <c r="R358" s="137">
        <v>0</v>
      </c>
      <c r="S358" s="137">
        <v>0</v>
      </c>
      <c r="T358" s="89"/>
      <c r="U358" s="104" t="s">
        <v>146</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63"/>
        <v>100</v>
      </c>
      <c r="L359" s="250">
        <f t="shared" si="63"/>
        <v>100</v>
      </c>
      <c r="M359" s="250">
        <f t="shared" si="63"/>
        <v>100</v>
      </c>
      <c r="N359" s="250">
        <f t="shared" si="66"/>
        <v>100</v>
      </c>
      <c r="O359" s="137">
        <v>100</v>
      </c>
      <c r="P359" s="137">
        <v>0</v>
      </c>
      <c r="Q359" s="137">
        <v>0</v>
      </c>
      <c r="R359" s="137">
        <v>0</v>
      </c>
      <c r="S359" s="137">
        <v>0</v>
      </c>
      <c r="T359" s="89"/>
      <c r="U359" s="104" t="s">
        <v>147</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148</v>
      </c>
      <c r="K360" s="250">
        <f t="shared" si="63"/>
        <v>100</v>
      </c>
      <c r="L360" s="250">
        <f t="shared" si="63"/>
        <v>100</v>
      </c>
      <c r="M360" s="250">
        <f t="shared" si="63"/>
        <v>100</v>
      </c>
      <c r="N360" s="250">
        <f t="shared" si="66"/>
        <v>100</v>
      </c>
      <c r="O360" s="137">
        <v>100</v>
      </c>
      <c r="P360" s="137">
        <v>0</v>
      </c>
      <c r="Q360" s="137">
        <v>0</v>
      </c>
      <c r="R360" s="137">
        <v>0</v>
      </c>
      <c r="S360" s="137">
        <v>0</v>
      </c>
      <c r="T360" s="89"/>
      <c r="U360" s="104" t="s">
        <v>148</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804</v>
      </c>
      <c r="J361" s="104" t="s">
        <v>391</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391</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140</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141</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142</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143</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144</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63"/>
        <v>100</v>
      </c>
      <c r="L367" s="250">
        <f t="shared" si="63"/>
        <v>100</v>
      </c>
      <c r="M367" s="250">
        <f t="shared" si="63"/>
        <v>100</v>
      </c>
      <c r="N367" s="250">
        <f t="shared" si="66"/>
        <v>100</v>
      </c>
      <c r="O367" s="137">
        <v>100</v>
      </c>
      <c r="P367" s="137">
        <v>0</v>
      </c>
      <c r="Q367" s="137">
        <v>0</v>
      </c>
      <c r="R367" s="137">
        <v>0</v>
      </c>
      <c r="S367" s="137">
        <v>0</v>
      </c>
      <c r="T367" s="89"/>
      <c r="U367" s="104" t="s">
        <v>145</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63"/>
        <v>100</v>
      </c>
      <c r="L368" s="250">
        <f t="shared" si="63"/>
        <v>100</v>
      </c>
      <c r="M368" s="250">
        <f t="shared" si="63"/>
        <v>100</v>
      </c>
      <c r="N368" s="250">
        <f t="shared" si="66"/>
        <v>100</v>
      </c>
      <c r="O368" s="137">
        <v>100</v>
      </c>
      <c r="P368" s="137">
        <v>0</v>
      </c>
      <c r="Q368" s="137">
        <v>0</v>
      </c>
      <c r="R368" s="137">
        <v>0</v>
      </c>
      <c r="S368" s="137">
        <v>0</v>
      </c>
      <c r="T368" s="89"/>
      <c r="U368" s="104" t="s">
        <v>146</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63"/>
        <v>100</v>
      </c>
      <c r="L369" s="250">
        <f t="shared" si="63"/>
        <v>100</v>
      </c>
      <c r="M369" s="250">
        <f t="shared" si="63"/>
        <v>100</v>
      </c>
      <c r="N369" s="250">
        <f t="shared" si="66"/>
        <v>100</v>
      </c>
      <c r="O369" s="137">
        <v>100</v>
      </c>
      <c r="P369" s="137">
        <v>0</v>
      </c>
      <c r="Q369" s="137">
        <v>0</v>
      </c>
      <c r="R369" s="137">
        <v>0</v>
      </c>
      <c r="S369" s="137">
        <v>0</v>
      </c>
      <c r="T369" s="89"/>
      <c r="U369" s="104" t="s">
        <v>147</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148</v>
      </c>
      <c r="K370" s="250">
        <f t="shared" si="63"/>
        <v>100</v>
      </c>
      <c r="L370" s="250">
        <f t="shared" si="63"/>
        <v>100</v>
      </c>
      <c r="M370" s="250">
        <f t="shared" si="63"/>
        <v>100</v>
      </c>
      <c r="N370" s="250">
        <f t="shared" si="66"/>
        <v>100</v>
      </c>
      <c r="O370" s="137">
        <v>100</v>
      </c>
      <c r="P370" s="137">
        <v>0</v>
      </c>
      <c r="Q370" s="137">
        <v>0</v>
      </c>
      <c r="R370" s="137">
        <v>0</v>
      </c>
      <c r="S370" s="137">
        <v>0</v>
      </c>
      <c r="T370" s="89"/>
      <c r="U370" s="104" t="s">
        <v>148</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805</v>
      </c>
      <c r="J371" s="104" t="s">
        <v>391</v>
      </c>
      <c r="K371" s="250">
        <f t="shared" si="63"/>
        <v>100</v>
      </c>
      <c r="L371" s="250">
        <f t="shared" si="63"/>
        <v>100</v>
      </c>
      <c r="M371" s="250">
        <f t="shared" si="63"/>
        <v>100</v>
      </c>
      <c r="N371" s="250">
        <f t="shared" si="66"/>
        <v>100</v>
      </c>
      <c r="O371" s="137">
        <v>100</v>
      </c>
      <c r="P371" s="137">
        <v>0</v>
      </c>
      <c r="Q371" s="137">
        <v>0</v>
      </c>
      <c r="R371" s="137">
        <v>0</v>
      </c>
      <c r="S371" s="137">
        <v>0</v>
      </c>
      <c r="T371" s="89"/>
      <c r="U371" s="104" t="s">
        <v>391</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140</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141</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142</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143</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144</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63"/>
        <v>100</v>
      </c>
      <c r="L377" s="250">
        <f t="shared" si="63"/>
        <v>100</v>
      </c>
      <c r="M377" s="250">
        <f t="shared" si="63"/>
        <v>100</v>
      </c>
      <c r="N377" s="250">
        <f t="shared" si="66"/>
        <v>100</v>
      </c>
      <c r="O377" s="137">
        <v>100</v>
      </c>
      <c r="P377" s="137">
        <v>0</v>
      </c>
      <c r="Q377" s="137">
        <v>0</v>
      </c>
      <c r="R377" s="137">
        <v>0</v>
      </c>
      <c r="S377" s="137">
        <v>0</v>
      </c>
      <c r="T377" s="89"/>
      <c r="U377" s="104" t="s">
        <v>145</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63"/>
        <v>100</v>
      </c>
      <c r="L378" s="250">
        <f t="shared" si="63"/>
        <v>100</v>
      </c>
      <c r="M378" s="250">
        <f t="shared" si="63"/>
        <v>100</v>
      </c>
      <c r="N378" s="250">
        <f t="shared" si="66"/>
        <v>100</v>
      </c>
      <c r="O378" s="137">
        <v>100</v>
      </c>
      <c r="P378" s="137">
        <v>0</v>
      </c>
      <c r="Q378" s="137">
        <v>0</v>
      </c>
      <c r="R378" s="137">
        <v>0</v>
      </c>
      <c r="S378" s="137">
        <v>0</v>
      </c>
      <c r="T378" s="89"/>
      <c r="U378" s="104" t="s">
        <v>146</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63"/>
        <v>100</v>
      </c>
      <c r="L379" s="250">
        <f t="shared" si="63"/>
        <v>100</v>
      </c>
      <c r="M379" s="250">
        <f t="shared" si="63"/>
        <v>100</v>
      </c>
      <c r="N379" s="250">
        <f t="shared" si="66"/>
        <v>100</v>
      </c>
      <c r="O379" s="137">
        <v>100</v>
      </c>
      <c r="P379" s="137">
        <v>0</v>
      </c>
      <c r="Q379" s="137">
        <v>0</v>
      </c>
      <c r="R379" s="137">
        <v>0</v>
      </c>
      <c r="S379" s="137">
        <v>0</v>
      </c>
      <c r="T379" s="89"/>
      <c r="U379" s="104" t="s">
        <v>147</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148</v>
      </c>
      <c r="K380" s="250">
        <f t="shared" si="63"/>
        <v>100</v>
      </c>
      <c r="L380" s="250">
        <f t="shared" si="63"/>
        <v>100</v>
      </c>
      <c r="M380" s="250">
        <f t="shared" si="63"/>
        <v>100</v>
      </c>
      <c r="N380" s="250">
        <f t="shared" si="66"/>
        <v>100</v>
      </c>
      <c r="O380" s="137">
        <v>100</v>
      </c>
      <c r="P380" s="137">
        <v>0</v>
      </c>
      <c r="Q380" s="137">
        <v>0</v>
      </c>
      <c r="R380" s="137">
        <v>0</v>
      </c>
      <c r="S380" s="137">
        <v>0</v>
      </c>
      <c r="T380" s="89"/>
      <c r="U380" s="104" t="s">
        <v>148</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806</v>
      </c>
      <c r="J381" s="104" t="s">
        <v>391</v>
      </c>
      <c r="K381" s="250">
        <f t="shared" si="63"/>
        <v>100</v>
      </c>
      <c r="L381" s="250">
        <f t="shared" si="63"/>
        <v>100</v>
      </c>
      <c r="M381" s="250">
        <f t="shared" si="63"/>
        <v>100</v>
      </c>
      <c r="N381" s="250">
        <f t="shared" si="66"/>
        <v>100</v>
      </c>
      <c r="O381" s="137">
        <v>100</v>
      </c>
      <c r="P381" s="137">
        <v>0</v>
      </c>
      <c r="Q381" s="137">
        <v>0</v>
      </c>
      <c r="R381" s="137">
        <v>0</v>
      </c>
      <c r="S381" s="137">
        <v>0</v>
      </c>
      <c r="T381" s="89"/>
      <c r="U381" s="104" t="s">
        <v>391</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140</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141</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142</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143</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144</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63"/>
        <v>100</v>
      </c>
      <c r="L387" s="250">
        <f t="shared" si="63"/>
        <v>100</v>
      </c>
      <c r="M387" s="250">
        <f t="shared" si="63"/>
        <v>100</v>
      </c>
      <c r="N387" s="250">
        <f t="shared" si="76"/>
        <v>100</v>
      </c>
      <c r="O387" s="137">
        <v>100</v>
      </c>
      <c r="P387" s="137">
        <v>0</v>
      </c>
      <c r="Q387" s="137">
        <v>0</v>
      </c>
      <c r="R387" s="137">
        <v>0</v>
      </c>
      <c r="S387" s="137">
        <v>0</v>
      </c>
      <c r="T387" s="89"/>
      <c r="U387" s="104" t="s">
        <v>145</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63"/>
        <v>100</v>
      </c>
      <c r="L388" s="250">
        <f t="shared" si="63"/>
        <v>100</v>
      </c>
      <c r="M388" s="250">
        <f t="shared" si="63"/>
        <v>100</v>
      </c>
      <c r="N388" s="250">
        <f t="shared" si="76"/>
        <v>100</v>
      </c>
      <c r="O388" s="137">
        <v>100</v>
      </c>
      <c r="P388" s="137">
        <v>0</v>
      </c>
      <c r="Q388" s="137">
        <v>0</v>
      </c>
      <c r="R388" s="137">
        <v>0</v>
      </c>
      <c r="S388" s="137">
        <v>0</v>
      </c>
      <c r="T388" s="89"/>
      <c r="U388" s="104" t="s">
        <v>146</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63"/>
        <v>100</v>
      </c>
      <c r="L389" s="250">
        <f t="shared" si="63"/>
        <v>100</v>
      </c>
      <c r="M389" s="250">
        <f t="shared" si="63"/>
        <v>100</v>
      </c>
      <c r="N389" s="250">
        <f t="shared" si="76"/>
        <v>100</v>
      </c>
      <c r="O389" s="137">
        <v>100</v>
      </c>
      <c r="P389" s="137">
        <v>0</v>
      </c>
      <c r="Q389" s="137">
        <v>0</v>
      </c>
      <c r="R389" s="137">
        <v>0</v>
      </c>
      <c r="S389" s="137">
        <v>0</v>
      </c>
      <c r="T389" s="89"/>
      <c r="U389" s="104" t="s">
        <v>147</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148</v>
      </c>
      <c r="K390" s="250">
        <f t="shared" si="63"/>
        <v>100</v>
      </c>
      <c r="L390" s="250">
        <f t="shared" si="63"/>
        <v>100</v>
      </c>
      <c r="M390" s="250">
        <f t="shared" si="63"/>
        <v>100</v>
      </c>
      <c r="N390" s="250">
        <f t="shared" si="76"/>
        <v>100</v>
      </c>
      <c r="O390" s="137">
        <v>100</v>
      </c>
      <c r="P390" s="137">
        <v>0</v>
      </c>
      <c r="Q390" s="137">
        <v>0</v>
      </c>
      <c r="R390" s="137">
        <v>0</v>
      </c>
      <c r="S390" s="137">
        <v>0</v>
      </c>
      <c r="T390" s="89"/>
      <c r="U390" s="104" t="s">
        <v>148</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807</v>
      </c>
      <c r="J391" s="104" t="s">
        <v>391</v>
      </c>
      <c r="K391" s="250">
        <f t="shared" si="63"/>
        <v>100</v>
      </c>
      <c r="L391" s="250">
        <f t="shared" si="63"/>
        <v>100</v>
      </c>
      <c r="M391" s="250">
        <f t="shared" si="63"/>
        <v>100</v>
      </c>
      <c r="N391" s="250">
        <f t="shared" si="76"/>
        <v>100</v>
      </c>
      <c r="O391" s="137">
        <v>100</v>
      </c>
      <c r="P391" s="137">
        <v>0</v>
      </c>
      <c r="Q391" s="137">
        <v>0</v>
      </c>
      <c r="R391" s="137">
        <v>0</v>
      </c>
      <c r="S391" s="137">
        <v>0</v>
      </c>
      <c r="T391" s="89"/>
      <c r="U391" s="104" t="s">
        <v>391</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63"/>
        <v>100</v>
      </c>
      <c r="L392" s="250">
        <f t="shared" si="63"/>
        <v>100</v>
      </c>
      <c r="M392" s="250">
        <f t="shared" si="63"/>
        <v>100</v>
      </c>
      <c r="N392" s="250">
        <f t="shared" si="76"/>
        <v>100</v>
      </c>
      <c r="O392" s="137">
        <v>100</v>
      </c>
      <c r="P392" s="137">
        <v>0</v>
      </c>
      <c r="Q392" s="137">
        <v>0</v>
      </c>
      <c r="R392" s="137">
        <v>0</v>
      </c>
      <c r="S392" s="137">
        <v>0</v>
      </c>
      <c r="T392" s="89"/>
      <c r="U392" s="104" t="s">
        <v>140</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141</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142</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143</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144</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63"/>
        <v>100</v>
      </c>
      <c r="L397" s="250">
        <f t="shared" si="63"/>
        <v>100</v>
      </c>
      <c r="M397" s="250">
        <f t="shared" si="63"/>
        <v>100</v>
      </c>
      <c r="N397" s="250">
        <f t="shared" si="76"/>
        <v>100</v>
      </c>
      <c r="O397" s="137">
        <v>100</v>
      </c>
      <c r="P397" s="137">
        <v>0</v>
      </c>
      <c r="Q397" s="137">
        <v>0</v>
      </c>
      <c r="R397" s="137">
        <v>0</v>
      </c>
      <c r="S397" s="137">
        <v>0</v>
      </c>
      <c r="T397" s="89"/>
      <c r="U397" s="104" t="s">
        <v>145</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63"/>
        <v>100</v>
      </c>
      <c r="L398" s="250">
        <f t="shared" si="63"/>
        <v>100</v>
      </c>
      <c r="M398" s="250">
        <f t="shared" si="63"/>
        <v>100</v>
      </c>
      <c r="N398" s="250">
        <f t="shared" si="76"/>
        <v>100</v>
      </c>
      <c r="O398" s="137">
        <v>100</v>
      </c>
      <c r="P398" s="137">
        <v>0</v>
      </c>
      <c r="Q398" s="137">
        <v>0</v>
      </c>
      <c r="R398" s="137">
        <v>0</v>
      </c>
      <c r="S398" s="137">
        <v>0</v>
      </c>
      <c r="T398" s="89"/>
      <c r="U398" s="104" t="s">
        <v>146</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63"/>
        <v>100</v>
      </c>
      <c r="L399" s="250">
        <f t="shared" si="63"/>
        <v>100</v>
      </c>
      <c r="M399" s="250">
        <f t="shared" si="63"/>
        <v>100</v>
      </c>
      <c r="N399" s="250">
        <f t="shared" si="76"/>
        <v>100</v>
      </c>
      <c r="O399" s="137">
        <v>100</v>
      </c>
      <c r="P399" s="137">
        <v>0</v>
      </c>
      <c r="Q399" s="137">
        <v>0</v>
      </c>
      <c r="R399" s="137">
        <v>0</v>
      </c>
      <c r="S399" s="137">
        <v>0</v>
      </c>
      <c r="T399" s="89"/>
      <c r="U399" s="104" t="s">
        <v>147</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148</v>
      </c>
      <c r="K400" s="250">
        <f t="shared" si="63"/>
        <v>100</v>
      </c>
      <c r="L400" s="250">
        <f t="shared" si="63"/>
        <v>100</v>
      </c>
      <c r="M400" s="250">
        <f t="shared" si="63"/>
        <v>100</v>
      </c>
      <c r="N400" s="250">
        <f t="shared" si="76"/>
        <v>100</v>
      </c>
      <c r="O400" s="137">
        <v>100</v>
      </c>
      <c r="P400" s="137">
        <v>0</v>
      </c>
      <c r="Q400" s="137">
        <v>0</v>
      </c>
      <c r="R400" s="137">
        <v>0</v>
      </c>
      <c r="S400" s="137">
        <v>0</v>
      </c>
      <c r="T400" s="89"/>
      <c r="U400" s="104" t="s">
        <v>148</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808</v>
      </c>
      <c r="J401" s="104" t="s">
        <v>391</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391</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140</v>
      </c>
      <c r="K402" s="250">
        <f t="shared" si="82"/>
        <v>100</v>
      </c>
      <c r="L402" s="250">
        <f t="shared" si="82"/>
        <v>100</v>
      </c>
      <c r="M402" s="250">
        <f t="shared" si="82"/>
        <v>100</v>
      </c>
      <c r="N402" s="250">
        <f t="shared" si="76"/>
        <v>100</v>
      </c>
      <c r="O402" s="137">
        <v>100</v>
      </c>
      <c r="P402" s="137">
        <v>0</v>
      </c>
      <c r="Q402" s="137">
        <v>0</v>
      </c>
      <c r="R402" s="137">
        <v>0</v>
      </c>
      <c r="S402" s="137">
        <v>0</v>
      </c>
      <c r="T402" s="89"/>
      <c r="U402" s="104" t="s">
        <v>140</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141</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141</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142</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142</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143</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143</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144</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144</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145</v>
      </c>
      <c r="K407" s="250">
        <f t="shared" si="82"/>
        <v>100</v>
      </c>
      <c r="L407" s="250">
        <f t="shared" si="82"/>
        <v>100</v>
      </c>
      <c r="M407" s="250">
        <f t="shared" si="82"/>
        <v>100</v>
      </c>
      <c r="N407" s="250">
        <f t="shared" si="76"/>
        <v>100</v>
      </c>
      <c r="O407" s="137">
        <v>100</v>
      </c>
      <c r="P407" s="137">
        <v>0</v>
      </c>
      <c r="Q407" s="137">
        <v>0</v>
      </c>
      <c r="R407" s="137">
        <v>0</v>
      </c>
      <c r="S407" s="137">
        <v>0</v>
      </c>
      <c r="T407" s="89"/>
      <c r="U407" s="104" t="s">
        <v>145</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146</v>
      </c>
      <c r="K408" s="250">
        <f t="shared" si="82"/>
        <v>100</v>
      </c>
      <c r="L408" s="250">
        <f t="shared" si="82"/>
        <v>100</v>
      </c>
      <c r="M408" s="250">
        <f t="shared" si="82"/>
        <v>100</v>
      </c>
      <c r="N408" s="250">
        <f t="shared" si="76"/>
        <v>100</v>
      </c>
      <c r="O408" s="137">
        <v>100</v>
      </c>
      <c r="P408" s="137">
        <v>0</v>
      </c>
      <c r="Q408" s="137">
        <v>0</v>
      </c>
      <c r="R408" s="137">
        <v>0</v>
      </c>
      <c r="S408" s="137">
        <v>0</v>
      </c>
      <c r="T408" s="89"/>
      <c r="U408" s="104" t="s">
        <v>146</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147</v>
      </c>
      <c r="K409" s="250">
        <f t="shared" si="82"/>
        <v>100</v>
      </c>
      <c r="L409" s="250">
        <f t="shared" si="82"/>
        <v>100</v>
      </c>
      <c r="M409" s="250">
        <f t="shared" si="82"/>
        <v>100</v>
      </c>
      <c r="N409" s="250">
        <f t="shared" si="76"/>
        <v>100</v>
      </c>
      <c r="O409" s="137">
        <v>100</v>
      </c>
      <c r="P409" s="137">
        <v>0</v>
      </c>
      <c r="Q409" s="137">
        <v>0</v>
      </c>
      <c r="R409" s="137">
        <v>0</v>
      </c>
      <c r="S409" s="137">
        <v>0</v>
      </c>
      <c r="T409" s="89"/>
      <c r="U409" s="104" t="s">
        <v>147</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148</v>
      </c>
      <c r="K410" s="250">
        <f t="shared" si="82"/>
        <v>100</v>
      </c>
      <c r="L410" s="250">
        <f t="shared" si="82"/>
        <v>100</v>
      </c>
      <c r="M410" s="250">
        <f t="shared" si="82"/>
        <v>100</v>
      </c>
      <c r="N410" s="250">
        <f t="shared" si="76"/>
        <v>100</v>
      </c>
      <c r="O410" s="137">
        <v>100</v>
      </c>
      <c r="P410" s="137">
        <v>0</v>
      </c>
      <c r="Q410" s="137">
        <v>0</v>
      </c>
      <c r="R410" s="137">
        <v>0</v>
      </c>
      <c r="S410" s="137">
        <v>0</v>
      </c>
      <c r="T410" s="89"/>
      <c r="U410" s="104" t="s">
        <v>148</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809</v>
      </c>
      <c r="J411" s="104" t="s">
        <v>391</v>
      </c>
      <c r="K411" s="250">
        <f t="shared" si="82"/>
        <v>100</v>
      </c>
      <c r="L411" s="250">
        <f t="shared" si="82"/>
        <v>100</v>
      </c>
      <c r="M411" s="250">
        <f t="shared" si="82"/>
        <v>100</v>
      </c>
      <c r="N411" s="250">
        <f t="shared" si="76"/>
        <v>100</v>
      </c>
      <c r="O411" s="137">
        <v>100</v>
      </c>
      <c r="P411" s="137">
        <v>0</v>
      </c>
      <c r="Q411" s="137">
        <v>0</v>
      </c>
      <c r="R411" s="137">
        <v>0</v>
      </c>
      <c r="S411" s="137">
        <v>0</v>
      </c>
      <c r="T411" s="89"/>
      <c r="U411" s="104" t="s">
        <v>391</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140</v>
      </c>
      <c r="K412" s="250">
        <f t="shared" si="82"/>
        <v>100</v>
      </c>
      <c r="L412" s="250">
        <f t="shared" si="82"/>
        <v>100</v>
      </c>
      <c r="M412" s="250">
        <f t="shared" si="82"/>
        <v>100</v>
      </c>
      <c r="N412" s="250">
        <f t="shared" si="76"/>
        <v>100</v>
      </c>
      <c r="O412" s="137">
        <v>100</v>
      </c>
      <c r="P412" s="137">
        <v>0</v>
      </c>
      <c r="Q412" s="137">
        <v>0</v>
      </c>
      <c r="R412" s="137">
        <v>0</v>
      </c>
      <c r="S412" s="137">
        <v>0</v>
      </c>
      <c r="T412" s="89"/>
      <c r="U412" s="104" t="s">
        <v>140</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141</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141</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142</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142</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143</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143</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144</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144</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145</v>
      </c>
      <c r="K417" s="250">
        <f t="shared" si="82"/>
        <v>100</v>
      </c>
      <c r="L417" s="250">
        <f t="shared" si="82"/>
        <v>100</v>
      </c>
      <c r="M417" s="250">
        <f t="shared" si="82"/>
        <v>100</v>
      </c>
      <c r="N417" s="250">
        <f t="shared" si="76"/>
        <v>100</v>
      </c>
      <c r="O417" s="137">
        <v>100</v>
      </c>
      <c r="P417" s="137">
        <v>0</v>
      </c>
      <c r="Q417" s="137">
        <v>0</v>
      </c>
      <c r="R417" s="137">
        <v>0</v>
      </c>
      <c r="S417" s="137">
        <v>0</v>
      </c>
      <c r="T417" s="89"/>
      <c r="U417" s="104" t="s">
        <v>145</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146</v>
      </c>
      <c r="K418" s="250">
        <f t="shared" si="82"/>
        <v>100</v>
      </c>
      <c r="L418" s="250">
        <f t="shared" si="82"/>
        <v>100</v>
      </c>
      <c r="M418" s="250">
        <f t="shared" si="82"/>
        <v>100</v>
      </c>
      <c r="N418" s="250">
        <f t="shared" si="76"/>
        <v>100</v>
      </c>
      <c r="O418" s="137">
        <v>100</v>
      </c>
      <c r="P418" s="137">
        <v>0</v>
      </c>
      <c r="Q418" s="137">
        <v>0</v>
      </c>
      <c r="R418" s="137">
        <v>0</v>
      </c>
      <c r="S418" s="137">
        <v>0</v>
      </c>
      <c r="T418" s="89"/>
      <c r="U418" s="104" t="s">
        <v>146</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147</v>
      </c>
      <c r="K419" s="250">
        <f t="shared" si="82"/>
        <v>100</v>
      </c>
      <c r="L419" s="250">
        <f t="shared" si="82"/>
        <v>100</v>
      </c>
      <c r="M419" s="250">
        <f t="shared" si="82"/>
        <v>100</v>
      </c>
      <c r="N419" s="250">
        <f t="shared" si="76"/>
        <v>100</v>
      </c>
      <c r="O419" s="137">
        <v>100</v>
      </c>
      <c r="P419" s="137">
        <v>0</v>
      </c>
      <c r="Q419" s="137">
        <v>0</v>
      </c>
      <c r="R419" s="137">
        <v>0</v>
      </c>
      <c r="S419" s="137">
        <v>0</v>
      </c>
      <c r="T419" s="89"/>
      <c r="U419" s="104" t="s">
        <v>147</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148</v>
      </c>
      <c r="K420" s="250">
        <f t="shared" si="82"/>
        <v>100</v>
      </c>
      <c r="L420" s="250">
        <f t="shared" si="82"/>
        <v>100</v>
      </c>
      <c r="M420" s="250">
        <f t="shared" si="82"/>
        <v>100</v>
      </c>
      <c r="N420" s="250">
        <f t="shared" si="76"/>
        <v>100</v>
      </c>
      <c r="O420" s="137">
        <v>100</v>
      </c>
      <c r="P420" s="137">
        <v>0</v>
      </c>
      <c r="Q420" s="137">
        <v>0</v>
      </c>
      <c r="R420" s="137">
        <v>0</v>
      </c>
      <c r="S420" s="137">
        <v>0</v>
      </c>
      <c r="T420" s="89"/>
      <c r="U420" s="104" t="s">
        <v>148</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124</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126</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117</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179</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180</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181</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183</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182</v>
      </c>
      <c r="L433" s="24"/>
      <c r="M433" s="24" t="s">
        <v>845</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184</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120</v>
      </c>
      <c r="D435" s="18"/>
      <c r="E435" s="18"/>
      <c r="F435" s="18"/>
      <c r="G435" s="24"/>
      <c r="H435" s="24"/>
      <c r="I435" s="24"/>
      <c r="J435" s="87" t="s">
        <v>121</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391</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140</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141</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142</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143</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144</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145</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146</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147</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148</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224</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185</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225</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226</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186</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124</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125</v>
      </c>
      <c r="AE454" s="42" t="s">
        <v>126</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117</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187</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188</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1235</v>
      </c>
      <c r="K464" s="593"/>
      <c r="L464" s="102"/>
      <c r="M464" s="102"/>
      <c r="N464" s="102"/>
      <c r="O464" s="593"/>
      <c r="P464" s="102"/>
      <c r="Q464" s="102"/>
      <c r="R464" s="102"/>
      <c r="S464" s="102"/>
      <c r="T464" s="23"/>
      <c r="U464" s="135" t="s">
        <v>819</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162</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120</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393</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394</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395</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396</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397</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398</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399</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400</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401</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402</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124</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125</v>
      </c>
      <c r="W480" s="97"/>
      <c r="X480" s="97"/>
      <c r="Y480" s="97"/>
      <c r="Z480" s="97"/>
      <c r="AA480" s="97"/>
      <c r="AB480" s="97"/>
      <c r="AC480" s="97"/>
      <c r="AD480" s="97"/>
      <c r="AE480" s="42" t="s">
        <v>126</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190</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842</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192</v>
      </c>
      <c r="U489" s="23"/>
      <c r="V489" s="23" t="s">
        <v>191</v>
      </c>
      <c r="W489" s="23"/>
      <c r="X489" s="23"/>
      <c r="Y489" s="23"/>
      <c r="Z489" s="23"/>
      <c r="AA489" s="23"/>
      <c r="AB489" s="23"/>
      <c r="AC489" s="246" t="s">
        <v>904</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841</v>
      </c>
      <c r="K490" s="18"/>
      <c r="L490" s="23"/>
      <c r="M490" s="23"/>
      <c r="N490" s="23"/>
      <c r="O490" s="23"/>
      <c r="P490" s="23"/>
      <c r="Q490" s="23"/>
      <c r="R490" s="23"/>
      <c r="S490" s="23"/>
      <c r="T490" s="24" t="s">
        <v>193</v>
      </c>
      <c r="U490" s="23"/>
      <c r="V490" s="23" t="s">
        <v>844</v>
      </c>
      <c r="W490" s="23"/>
      <c r="X490" s="24" t="s">
        <v>194</v>
      </c>
      <c r="Y490" s="24"/>
      <c r="Z490" s="25"/>
      <c r="AA490" s="25"/>
      <c r="AB490" s="25"/>
      <c r="AC490" s="579" t="s">
        <v>822</v>
      </c>
      <c r="AD490" s="579" t="s">
        <v>905</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822</v>
      </c>
      <c r="I491" s="580" t="s">
        <v>162</v>
      </c>
      <c r="J491" s="580" t="s">
        <v>392</v>
      </c>
      <c r="K491" s="580" t="s">
        <v>59</v>
      </c>
      <c r="L491" s="580" t="s">
        <v>60</v>
      </c>
      <c r="M491" s="580" t="s">
        <v>61</v>
      </c>
      <c r="N491" s="580" t="s">
        <v>62</v>
      </c>
      <c r="O491" s="580" t="s">
        <v>895</v>
      </c>
      <c r="P491" s="580" t="s">
        <v>896</v>
      </c>
      <c r="Q491" s="580" t="s">
        <v>897</v>
      </c>
      <c r="R491" s="580" t="s">
        <v>1218</v>
      </c>
      <c r="S491" s="579"/>
      <c r="T491" s="579" t="s">
        <v>195</v>
      </c>
      <c r="U491" s="579"/>
      <c r="V491" s="579" t="s">
        <v>843</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833</v>
      </c>
      <c r="I492" s="106" t="s">
        <v>393</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395</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396</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397</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398</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399</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400</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401</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402</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406</v>
      </c>
      <c r="I502" s="106" t="s">
        <v>393</v>
      </c>
      <c r="J502" s="236">
        <v>0.81</v>
      </c>
      <c r="K502" s="236">
        <v>0.81</v>
      </c>
      <c r="L502" s="236">
        <v>0.81</v>
      </c>
      <c r="M502" s="236">
        <v>0.81</v>
      </c>
      <c r="N502" s="236">
        <v>0.81</v>
      </c>
      <c r="O502" s="236">
        <v>0.81</v>
      </c>
      <c r="P502" s="236">
        <v>0.81</v>
      </c>
      <c r="Q502" s="236">
        <v>0.81</v>
      </c>
      <c r="R502" s="236">
        <v>0.81</v>
      </c>
      <c r="S502" s="581"/>
      <c r="T502" s="236">
        <v>-0.13</v>
      </c>
      <c r="U502" s="94"/>
      <c r="V502" s="74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4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0.81</v>
      </c>
      <c r="K504" s="236">
        <v>0.81</v>
      </c>
      <c r="L504" s="236">
        <v>0.81</v>
      </c>
      <c r="M504" s="236">
        <v>0.81</v>
      </c>
      <c r="N504" s="236">
        <v>0.81</v>
      </c>
      <c r="O504" s="236">
        <v>0.81</v>
      </c>
      <c r="P504" s="236">
        <v>0.81</v>
      </c>
      <c r="Q504" s="236">
        <v>0.81</v>
      </c>
      <c r="R504" s="236">
        <v>0.81</v>
      </c>
      <c r="S504" s="581"/>
      <c r="T504" s="236">
        <v>-0.13</v>
      </c>
      <c r="U504" s="94"/>
      <c r="V504" s="74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0.78</v>
      </c>
      <c r="K505" s="236">
        <v>0.8</v>
      </c>
      <c r="L505" s="236">
        <v>0.8</v>
      </c>
      <c r="M505" s="236">
        <v>0.8</v>
      </c>
      <c r="N505" s="236">
        <v>0.8</v>
      </c>
      <c r="O505" s="236">
        <v>0.8</v>
      </c>
      <c r="P505" s="236">
        <v>0.8</v>
      </c>
      <c r="Q505" s="236">
        <v>0.8</v>
      </c>
      <c r="R505" s="236">
        <v>0.8</v>
      </c>
      <c r="S505" s="581"/>
      <c r="T505" s="236">
        <v>-0.1</v>
      </c>
      <c r="U505" s="94"/>
      <c r="V505" s="74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0.75</v>
      </c>
      <c r="K506" s="236">
        <v>0.78</v>
      </c>
      <c r="L506" s="236">
        <v>0.78</v>
      </c>
      <c r="M506" s="236">
        <v>0.78</v>
      </c>
      <c r="N506" s="236">
        <v>0.78</v>
      </c>
      <c r="O506" s="236">
        <v>0.78</v>
      </c>
      <c r="P506" s="236">
        <v>0.78</v>
      </c>
      <c r="Q506" s="236">
        <v>0.78</v>
      </c>
      <c r="R506" s="236">
        <v>0.78</v>
      </c>
      <c r="S506" s="581"/>
      <c r="T506" s="236">
        <v>-0.05</v>
      </c>
      <c r="U506" s="94"/>
      <c r="V506" s="74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0.75</v>
      </c>
      <c r="K507" s="236">
        <v>0.78</v>
      </c>
      <c r="L507" s="236">
        <v>0.78</v>
      </c>
      <c r="M507" s="236">
        <v>0.78</v>
      </c>
      <c r="N507" s="236">
        <v>0.78</v>
      </c>
      <c r="O507" s="236">
        <v>0.78</v>
      </c>
      <c r="P507" s="236">
        <v>0.78</v>
      </c>
      <c r="Q507" s="236">
        <v>0.78</v>
      </c>
      <c r="R507" s="236">
        <v>0.78</v>
      </c>
      <c r="S507" s="581"/>
      <c r="T507" s="236">
        <v>-0.05</v>
      </c>
      <c r="U507" s="94"/>
      <c r="V507" s="74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0.71</v>
      </c>
      <c r="K508" s="236">
        <v>0.71</v>
      </c>
      <c r="L508" s="236">
        <v>0.71</v>
      </c>
      <c r="M508" s="236">
        <v>0.71</v>
      </c>
      <c r="N508" s="236">
        <v>0.71</v>
      </c>
      <c r="O508" s="236">
        <v>0.71</v>
      </c>
      <c r="P508" s="236">
        <v>0.71</v>
      </c>
      <c r="Q508" s="236">
        <v>0.71</v>
      </c>
      <c r="R508" s="236">
        <v>0.71</v>
      </c>
      <c r="S508" s="581"/>
      <c r="T508" s="236">
        <v>-0.15</v>
      </c>
      <c r="U508" s="94"/>
      <c r="V508" s="74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0.7</v>
      </c>
      <c r="K509" s="236">
        <v>0.7</v>
      </c>
      <c r="L509" s="236">
        <v>0.7</v>
      </c>
      <c r="M509" s="236">
        <v>0.7</v>
      </c>
      <c r="N509" s="236">
        <v>0.7</v>
      </c>
      <c r="O509" s="236">
        <v>0.7</v>
      </c>
      <c r="P509" s="236">
        <v>0.7</v>
      </c>
      <c r="Q509" s="236">
        <v>0.7</v>
      </c>
      <c r="R509" s="236">
        <v>0.7</v>
      </c>
      <c r="S509" s="581"/>
      <c r="T509" s="236">
        <v>-0.15</v>
      </c>
      <c r="U509" s="94"/>
      <c r="V509" s="74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0.68</v>
      </c>
      <c r="K510" s="236">
        <v>0.68</v>
      </c>
      <c r="L510" s="236">
        <v>0.68</v>
      </c>
      <c r="M510" s="236">
        <v>0.68</v>
      </c>
      <c r="N510" s="236">
        <v>0.68</v>
      </c>
      <c r="O510" s="236">
        <v>0.68</v>
      </c>
      <c r="P510" s="236">
        <v>0.68</v>
      </c>
      <c r="Q510" s="236">
        <v>0.68</v>
      </c>
      <c r="R510" s="236">
        <v>0.68</v>
      </c>
      <c r="S510" s="581"/>
      <c r="T510" s="236">
        <v>-0.15</v>
      </c>
      <c r="U510" s="94"/>
      <c r="V510" s="74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402</v>
      </c>
      <c r="J511" s="236">
        <v>0.65</v>
      </c>
      <c r="K511" s="236">
        <v>0.65</v>
      </c>
      <c r="L511" s="236">
        <v>0.65</v>
      </c>
      <c r="M511" s="236">
        <v>0.65</v>
      </c>
      <c r="N511" s="236">
        <v>0.65</v>
      </c>
      <c r="O511" s="236">
        <v>0.65</v>
      </c>
      <c r="P511" s="236">
        <v>0.65</v>
      </c>
      <c r="Q511" s="236">
        <v>0.65</v>
      </c>
      <c r="R511" s="236">
        <v>0.65</v>
      </c>
      <c r="S511" s="581"/>
      <c r="T511" s="236">
        <v>-0.15</v>
      </c>
      <c r="U511" s="94"/>
      <c r="V511" s="74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802</v>
      </c>
      <c r="I512" s="106" t="s">
        <v>393</v>
      </c>
      <c r="J512" s="236">
        <v>0.81</v>
      </c>
      <c r="K512" s="236">
        <v>0.81</v>
      </c>
      <c r="L512" s="236">
        <v>0.81</v>
      </c>
      <c r="M512" s="236">
        <v>0.81</v>
      </c>
      <c r="N512" s="236">
        <v>0.81</v>
      </c>
      <c r="O512" s="236">
        <v>0.81</v>
      </c>
      <c r="P512" s="236">
        <v>0.81</v>
      </c>
      <c r="Q512" s="236">
        <v>0.81</v>
      </c>
      <c r="R512" s="236">
        <v>0.81</v>
      </c>
      <c r="S512" s="581"/>
      <c r="T512" s="236">
        <v>-0.13</v>
      </c>
      <c r="U512" s="94"/>
      <c r="V512" s="74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4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0.81</v>
      </c>
      <c r="K514" s="236">
        <v>0.81</v>
      </c>
      <c r="L514" s="236">
        <v>0.81</v>
      </c>
      <c r="M514" s="236">
        <v>0.81</v>
      </c>
      <c r="N514" s="236">
        <v>0.81</v>
      </c>
      <c r="O514" s="236">
        <v>0.81</v>
      </c>
      <c r="P514" s="236">
        <v>0.81</v>
      </c>
      <c r="Q514" s="236">
        <v>0.81</v>
      </c>
      <c r="R514" s="236">
        <v>0.81</v>
      </c>
      <c r="S514" s="581"/>
      <c r="T514" s="236">
        <v>-0.13</v>
      </c>
      <c r="U514" s="94"/>
      <c r="V514" s="74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0.78</v>
      </c>
      <c r="K515" s="236">
        <v>0.8</v>
      </c>
      <c r="L515" s="236">
        <v>0.8</v>
      </c>
      <c r="M515" s="236">
        <v>0.8</v>
      </c>
      <c r="N515" s="236">
        <v>0.8</v>
      </c>
      <c r="O515" s="236">
        <v>0.8</v>
      </c>
      <c r="P515" s="236">
        <v>0.8</v>
      </c>
      <c r="Q515" s="236">
        <v>0.8</v>
      </c>
      <c r="R515" s="236">
        <v>0.8</v>
      </c>
      <c r="S515" s="581"/>
      <c r="T515" s="236">
        <v>-0.1</v>
      </c>
      <c r="U515" s="94"/>
      <c r="V515" s="74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0.76</v>
      </c>
      <c r="K516" s="236">
        <v>0.79</v>
      </c>
      <c r="L516" s="236">
        <v>0.79</v>
      </c>
      <c r="M516" s="236">
        <v>0.79</v>
      </c>
      <c r="N516" s="236">
        <v>0.79</v>
      </c>
      <c r="O516" s="236">
        <v>0.79</v>
      </c>
      <c r="P516" s="236">
        <v>0.79</v>
      </c>
      <c r="Q516" s="236">
        <v>0.79</v>
      </c>
      <c r="R516" s="236">
        <v>0.79</v>
      </c>
      <c r="S516" s="581"/>
      <c r="T516" s="236">
        <v>-0.05</v>
      </c>
      <c r="U516" s="94"/>
      <c r="V516" s="74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0.76</v>
      </c>
      <c r="K517" s="236">
        <v>0.79</v>
      </c>
      <c r="L517" s="236">
        <v>0.79</v>
      </c>
      <c r="M517" s="236">
        <v>0.79</v>
      </c>
      <c r="N517" s="236">
        <v>0.79</v>
      </c>
      <c r="O517" s="236">
        <v>0.79</v>
      </c>
      <c r="P517" s="236">
        <v>0.79</v>
      </c>
      <c r="Q517" s="236">
        <v>0.79</v>
      </c>
      <c r="R517" s="236">
        <v>0.79</v>
      </c>
      <c r="S517" s="581"/>
      <c r="T517" s="236">
        <v>-0.05</v>
      </c>
      <c r="U517" s="94"/>
      <c r="V517" s="74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0.71</v>
      </c>
      <c r="K518" s="236">
        <v>0.71</v>
      </c>
      <c r="L518" s="236">
        <v>0.71</v>
      </c>
      <c r="M518" s="236">
        <v>0.71</v>
      </c>
      <c r="N518" s="236">
        <v>0.71</v>
      </c>
      <c r="O518" s="236">
        <v>0.71</v>
      </c>
      <c r="P518" s="236">
        <v>0.71</v>
      </c>
      <c r="Q518" s="236">
        <v>0.71</v>
      </c>
      <c r="R518" s="236">
        <v>0.71</v>
      </c>
      <c r="S518" s="581"/>
      <c r="T518" s="236">
        <v>-0.15</v>
      </c>
      <c r="U518" s="94"/>
      <c r="V518" s="74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0.7</v>
      </c>
      <c r="K519" s="236">
        <v>0.7</v>
      </c>
      <c r="L519" s="236">
        <v>0.7</v>
      </c>
      <c r="M519" s="236">
        <v>0.7</v>
      </c>
      <c r="N519" s="236">
        <v>0.7</v>
      </c>
      <c r="O519" s="236">
        <v>0.7</v>
      </c>
      <c r="P519" s="236">
        <v>0.7</v>
      </c>
      <c r="Q519" s="236">
        <v>0.7</v>
      </c>
      <c r="R519" s="236">
        <v>0.7</v>
      </c>
      <c r="S519" s="581"/>
      <c r="T519" s="236">
        <v>-0.15</v>
      </c>
      <c r="U519" s="94"/>
      <c r="V519" s="74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0.68</v>
      </c>
      <c r="K520" s="236">
        <v>0.68</v>
      </c>
      <c r="L520" s="236">
        <v>0.68</v>
      </c>
      <c r="M520" s="236">
        <v>0.68</v>
      </c>
      <c r="N520" s="236">
        <v>0.68</v>
      </c>
      <c r="O520" s="236">
        <v>0.68</v>
      </c>
      <c r="P520" s="236">
        <v>0.68</v>
      </c>
      <c r="Q520" s="236">
        <v>0.68</v>
      </c>
      <c r="R520" s="236">
        <v>0.68</v>
      </c>
      <c r="S520" s="581"/>
      <c r="T520" s="236">
        <v>-0.15</v>
      </c>
      <c r="U520" s="94"/>
      <c r="V520" s="74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402</v>
      </c>
      <c r="J521" s="236">
        <v>0.65</v>
      </c>
      <c r="K521" s="236">
        <v>0.65</v>
      </c>
      <c r="L521" s="236">
        <v>0.65</v>
      </c>
      <c r="M521" s="236">
        <v>0.65</v>
      </c>
      <c r="N521" s="236">
        <v>0.65</v>
      </c>
      <c r="O521" s="236">
        <v>0.65</v>
      </c>
      <c r="P521" s="236">
        <v>0.65</v>
      </c>
      <c r="Q521" s="236">
        <v>0.65</v>
      </c>
      <c r="R521" s="236">
        <v>0.65</v>
      </c>
      <c r="S521" s="581"/>
      <c r="T521" s="236">
        <v>-0.15</v>
      </c>
      <c r="U521" s="94"/>
      <c r="V521" s="74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803</v>
      </c>
      <c r="I522" s="106" t="s">
        <v>393</v>
      </c>
      <c r="J522" s="236">
        <v>0.81</v>
      </c>
      <c r="K522" s="236">
        <v>0.81</v>
      </c>
      <c r="L522" s="236">
        <v>0.81</v>
      </c>
      <c r="M522" s="236">
        <v>0.81</v>
      </c>
      <c r="N522" s="236">
        <v>0.81</v>
      </c>
      <c r="O522" s="236">
        <v>0.81</v>
      </c>
      <c r="P522" s="236">
        <v>0.81</v>
      </c>
      <c r="Q522" s="236">
        <v>0.81</v>
      </c>
      <c r="R522" s="236">
        <v>0.81</v>
      </c>
      <c r="S522" s="581"/>
      <c r="T522" s="236">
        <v>-0.13</v>
      </c>
      <c r="U522" s="94"/>
      <c r="V522" s="74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4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0.81</v>
      </c>
      <c r="K524" s="236">
        <v>0.81</v>
      </c>
      <c r="L524" s="236">
        <v>0.81</v>
      </c>
      <c r="M524" s="236">
        <v>0.81</v>
      </c>
      <c r="N524" s="236">
        <v>0.81</v>
      </c>
      <c r="O524" s="236">
        <v>0.81</v>
      </c>
      <c r="P524" s="236">
        <v>0.81</v>
      </c>
      <c r="Q524" s="236">
        <v>0.81</v>
      </c>
      <c r="R524" s="236">
        <v>0.81</v>
      </c>
      <c r="S524" s="581"/>
      <c r="T524" s="236">
        <v>-0.13</v>
      </c>
      <c r="U524" s="94"/>
      <c r="V524" s="74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0.78</v>
      </c>
      <c r="K525" s="236">
        <v>0.8</v>
      </c>
      <c r="L525" s="236">
        <v>0.8</v>
      </c>
      <c r="M525" s="236">
        <v>0.8</v>
      </c>
      <c r="N525" s="236">
        <v>0.8</v>
      </c>
      <c r="O525" s="236">
        <v>0.8</v>
      </c>
      <c r="P525" s="236">
        <v>0.8</v>
      </c>
      <c r="Q525" s="236">
        <v>0.8</v>
      </c>
      <c r="R525" s="236">
        <v>0.8</v>
      </c>
      <c r="S525" s="581"/>
      <c r="T525" s="236">
        <v>-0.1</v>
      </c>
      <c r="U525" s="94"/>
      <c r="V525" s="74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0.74</v>
      </c>
      <c r="K526" s="236">
        <v>0.77</v>
      </c>
      <c r="L526" s="236">
        <v>0.77</v>
      </c>
      <c r="M526" s="236">
        <v>0.77</v>
      </c>
      <c r="N526" s="236">
        <v>0.77</v>
      </c>
      <c r="O526" s="236">
        <v>0.77</v>
      </c>
      <c r="P526" s="236">
        <v>0.77</v>
      </c>
      <c r="Q526" s="236">
        <v>0.77</v>
      </c>
      <c r="R526" s="236">
        <v>0.77</v>
      </c>
      <c r="S526" s="581"/>
      <c r="T526" s="236">
        <v>-0.05</v>
      </c>
      <c r="U526" s="94"/>
      <c r="V526" s="74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0.74</v>
      </c>
      <c r="K527" s="236">
        <v>0.77</v>
      </c>
      <c r="L527" s="236">
        <v>0.77</v>
      </c>
      <c r="M527" s="236">
        <v>0.77</v>
      </c>
      <c r="N527" s="236">
        <v>0.77</v>
      </c>
      <c r="O527" s="236">
        <v>0.77</v>
      </c>
      <c r="P527" s="236">
        <v>0.77</v>
      </c>
      <c r="Q527" s="236">
        <v>0.77</v>
      </c>
      <c r="R527" s="236">
        <v>0.77</v>
      </c>
      <c r="S527" s="581"/>
      <c r="T527" s="236">
        <v>-0.05</v>
      </c>
      <c r="U527" s="94"/>
      <c r="V527" s="74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0.71</v>
      </c>
      <c r="K528" s="236">
        <v>0.71</v>
      </c>
      <c r="L528" s="236">
        <v>0.71</v>
      </c>
      <c r="M528" s="236">
        <v>0.71</v>
      </c>
      <c r="N528" s="236">
        <v>0.71</v>
      </c>
      <c r="O528" s="236">
        <v>0.71</v>
      </c>
      <c r="P528" s="236">
        <v>0.71</v>
      </c>
      <c r="Q528" s="236">
        <v>0.71</v>
      </c>
      <c r="R528" s="236">
        <v>0.71</v>
      </c>
      <c r="S528" s="581"/>
      <c r="T528" s="236">
        <v>-0.15</v>
      </c>
      <c r="U528" s="94"/>
      <c r="V528" s="74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0.7</v>
      </c>
      <c r="K529" s="236">
        <v>0.7</v>
      </c>
      <c r="L529" s="236">
        <v>0.7</v>
      </c>
      <c r="M529" s="236">
        <v>0.7</v>
      </c>
      <c r="N529" s="236">
        <v>0.7</v>
      </c>
      <c r="O529" s="236">
        <v>0.7</v>
      </c>
      <c r="P529" s="236">
        <v>0.7</v>
      </c>
      <c r="Q529" s="236">
        <v>0.7</v>
      </c>
      <c r="R529" s="236">
        <v>0.7</v>
      </c>
      <c r="S529" s="581"/>
      <c r="T529" s="236">
        <v>-0.15</v>
      </c>
      <c r="U529" s="94"/>
      <c r="V529" s="74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0.68</v>
      </c>
      <c r="K530" s="236">
        <v>0.68</v>
      </c>
      <c r="L530" s="236">
        <v>0.68</v>
      </c>
      <c r="M530" s="236">
        <v>0.68</v>
      </c>
      <c r="N530" s="236">
        <v>0.68</v>
      </c>
      <c r="O530" s="236">
        <v>0.68</v>
      </c>
      <c r="P530" s="236">
        <v>0.68</v>
      </c>
      <c r="Q530" s="236">
        <v>0.68</v>
      </c>
      <c r="R530" s="236">
        <v>0.68</v>
      </c>
      <c r="S530" s="581"/>
      <c r="T530" s="236">
        <v>-0.15</v>
      </c>
      <c r="U530" s="94"/>
      <c r="V530" s="74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402</v>
      </c>
      <c r="J531" s="236">
        <v>0.65</v>
      </c>
      <c r="K531" s="236">
        <v>0.65</v>
      </c>
      <c r="L531" s="236">
        <v>0.65</v>
      </c>
      <c r="M531" s="236">
        <v>0.65</v>
      </c>
      <c r="N531" s="236">
        <v>0.65</v>
      </c>
      <c r="O531" s="236">
        <v>0.65</v>
      </c>
      <c r="P531" s="236">
        <v>0.65</v>
      </c>
      <c r="Q531" s="236">
        <v>0.65</v>
      </c>
      <c r="R531" s="236">
        <v>0.65</v>
      </c>
      <c r="S531" s="581"/>
      <c r="T531" s="236">
        <v>-0.15</v>
      </c>
      <c r="U531" s="94"/>
      <c r="V531" s="74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804</v>
      </c>
      <c r="I532" s="106" t="s">
        <v>393</v>
      </c>
      <c r="J532" s="236">
        <v>0.81</v>
      </c>
      <c r="K532" s="236">
        <v>0.81</v>
      </c>
      <c r="L532" s="236">
        <v>0.81</v>
      </c>
      <c r="M532" s="236">
        <v>0.81</v>
      </c>
      <c r="N532" s="236">
        <v>0.81</v>
      </c>
      <c r="O532" s="236">
        <v>0.81</v>
      </c>
      <c r="P532" s="236">
        <v>0.81</v>
      </c>
      <c r="Q532" s="236">
        <v>0.81</v>
      </c>
      <c r="R532" s="236">
        <v>0.81</v>
      </c>
      <c r="S532" s="581"/>
      <c r="T532" s="236">
        <v>-0.13</v>
      </c>
      <c r="U532" s="94"/>
      <c r="V532" s="74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4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0.81</v>
      </c>
      <c r="K534" s="236">
        <v>0.81</v>
      </c>
      <c r="L534" s="236">
        <v>0.81</v>
      </c>
      <c r="M534" s="236">
        <v>0.81</v>
      </c>
      <c r="N534" s="236">
        <v>0.81</v>
      </c>
      <c r="O534" s="236">
        <v>0.81</v>
      </c>
      <c r="P534" s="236">
        <v>0.81</v>
      </c>
      <c r="Q534" s="236">
        <v>0.81</v>
      </c>
      <c r="R534" s="236">
        <v>0.81</v>
      </c>
      <c r="S534" s="581"/>
      <c r="T534" s="236">
        <v>-0.13</v>
      </c>
      <c r="U534" s="94"/>
      <c r="V534" s="74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0.78</v>
      </c>
      <c r="K535" s="236">
        <v>0.8</v>
      </c>
      <c r="L535" s="236">
        <v>0.8</v>
      </c>
      <c r="M535" s="236">
        <v>0.8</v>
      </c>
      <c r="N535" s="236">
        <v>0.8</v>
      </c>
      <c r="O535" s="236">
        <v>0.8</v>
      </c>
      <c r="P535" s="236">
        <v>0.8</v>
      </c>
      <c r="Q535" s="236">
        <v>0.8</v>
      </c>
      <c r="R535" s="236">
        <v>0.8</v>
      </c>
      <c r="S535" s="581"/>
      <c r="T535" s="236">
        <v>-0.1</v>
      </c>
      <c r="U535" s="94"/>
      <c r="V535" s="74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4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0.75</v>
      </c>
      <c r="K537" s="236">
        <v>0.78</v>
      </c>
      <c r="L537" s="236">
        <v>0.78</v>
      </c>
      <c r="M537" s="236">
        <v>0.78</v>
      </c>
      <c r="N537" s="236">
        <v>0.78</v>
      </c>
      <c r="O537" s="236">
        <v>0.78</v>
      </c>
      <c r="P537" s="236">
        <v>0.78</v>
      </c>
      <c r="Q537" s="236">
        <v>0.78</v>
      </c>
      <c r="R537" s="236">
        <v>0.78</v>
      </c>
      <c r="S537" s="581"/>
      <c r="T537" s="236">
        <v>-0.05</v>
      </c>
      <c r="U537" s="94"/>
      <c r="V537" s="74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0.71</v>
      </c>
      <c r="K538" s="236">
        <v>0.71</v>
      </c>
      <c r="L538" s="236">
        <v>0.71</v>
      </c>
      <c r="M538" s="236">
        <v>0.71</v>
      </c>
      <c r="N538" s="236">
        <v>0.71</v>
      </c>
      <c r="O538" s="236">
        <v>0.71</v>
      </c>
      <c r="P538" s="236">
        <v>0.71</v>
      </c>
      <c r="Q538" s="236">
        <v>0.71</v>
      </c>
      <c r="R538" s="236">
        <v>0.71</v>
      </c>
      <c r="S538" s="581"/>
      <c r="T538" s="236">
        <v>-0.15</v>
      </c>
      <c r="U538" s="94"/>
      <c r="V538" s="74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0.7</v>
      </c>
      <c r="K539" s="236">
        <v>0.7</v>
      </c>
      <c r="L539" s="236">
        <v>0.7</v>
      </c>
      <c r="M539" s="236">
        <v>0.7</v>
      </c>
      <c r="N539" s="236">
        <v>0.7</v>
      </c>
      <c r="O539" s="236">
        <v>0.7</v>
      </c>
      <c r="P539" s="236">
        <v>0.7</v>
      </c>
      <c r="Q539" s="236">
        <v>0.7</v>
      </c>
      <c r="R539" s="236">
        <v>0.7</v>
      </c>
      <c r="S539" s="581"/>
      <c r="T539" s="236">
        <v>-0.15</v>
      </c>
      <c r="U539" s="94"/>
      <c r="V539" s="74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0.68</v>
      </c>
      <c r="K540" s="236">
        <v>0.68</v>
      </c>
      <c r="L540" s="236">
        <v>0.68</v>
      </c>
      <c r="M540" s="236">
        <v>0.68</v>
      </c>
      <c r="N540" s="236">
        <v>0.68</v>
      </c>
      <c r="O540" s="236">
        <v>0.68</v>
      </c>
      <c r="P540" s="236">
        <v>0.68</v>
      </c>
      <c r="Q540" s="236">
        <v>0.68</v>
      </c>
      <c r="R540" s="236">
        <v>0.68</v>
      </c>
      <c r="S540" s="581"/>
      <c r="T540" s="236">
        <v>-0.15</v>
      </c>
      <c r="U540" s="94"/>
      <c r="V540" s="74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402</v>
      </c>
      <c r="J541" s="236">
        <v>0.65</v>
      </c>
      <c r="K541" s="236">
        <v>0.65</v>
      </c>
      <c r="L541" s="236">
        <v>0.65</v>
      </c>
      <c r="M541" s="236">
        <v>0.65</v>
      </c>
      <c r="N541" s="236">
        <v>0.65</v>
      </c>
      <c r="O541" s="236">
        <v>0.65</v>
      </c>
      <c r="P541" s="236">
        <v>0.65</v>
      </c>
      <c r="Q541" s="236">
        <v>0.65</v>
      </c>
      <c r="R541" s="236">
        <v>0.65</v>
      </c>
      <c r="S541" s="581"/>
      <c r="T541" s="236">
        <v>-0.15</v>
      </c>
      <c r="U541" s="94"/>
      <c r="V541" s="74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805</v>
      </c>
      <c r="I542" s="106" t="s">
        <v>393</v>
      </c>
      <c r="J542" s="236">
        <v>0.65</v>
      </c>
      <c r="K542" s="236">
        <v>0.65</v>
      </c>
      <c r="L542" s="236">
        <v>0.65</v>
      </c>
      <c r="M542" s="236">
        <v>0.65</v>
      </c>
      <c r="N542" s="236">
        <v>0.65</v>
      </c>
      <c r="O542" s="236">
        <v>0.65</v>
      </c>
      <c r="P542" s="236">
        <v>0.65</v>
      </c>
      <c r="Q542" s="236">
        <v>0.65</v>
      </c>
      <c r="R542" s="236">
        <v>0.65</v>
      </c>
      <c r="S542" s="581"/>
      <c r="T542" s="236">
        <v>-0.15</v>
      </c>
      <c r="U542" s="94"/>
      <c r="V542" s="74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4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0.81</v>
      </c>
      <c r="K544" s="236">
        <v>0.81</v>
      </c>
      <c r="L544" s="236">
        <v>0.81</v>
      </c>
      <c r="M544" s="236">
        <v>0.81</v>
      </c>
      <c r="N544" s="236">
        <v>0.81</v>
      </c>
      <c r="O544" s="236">
        <v>0.81</v>
      </c>
      <c r="P544" s="236">
        <v>0.81</v>
      </c>
      <c r="Q544" s="236">
        <v>0.81</v>
      </c>
      <c r="R544" s="236">
        <v>0.81</v>
      </c>
      <c r="S544" s="581"/>
      <c r="T544" s="236">
        <v>-0.13</v>
      </c>
      <c r="U544" s="94"/>
      <c r="V544" s="74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0.78</v>
      </c>
      <c r="K545" s="236">
        <v>0.8</v>
      </c>
      <c r="L545" s="236">
        <v>0.8</v>
      </c>
      <c r="M545" s="236">
        <v>0.8</v>
      </c>
      <c r="N545" s="236">
        <v>0.8</v>
      </c>
      <c r="O545" s="236">
        <v>0.8</v>
      </c>
      <c r="P545" s="236">
        <v>0.8</v>
      </c>
      <c r="Q545" s="236">
        <v>0.8</v>
      </c>
      <c r="R545" s="236">
        <v>0.8</v>
      </c>
      <c r="S545" s="581"/>
      <c r="T545" s="236">
        <v>-0.1</v>
      </c>
      <c r="U545" s="94"/>
      <c r="V545" s="74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4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0.75</v>
      </c>
      <c r="K547" s="236">
        <v>0.78</v>
      </c>
      <c r="L547" s="236">
        <v>0.78</v>
      </c>
      <c r="M547" s="236">
        <v>0.78</v>
      </c>
      <c r="N547" s="236">
        <v>0.78</v>
      </c>
      <c r="O547" s="236">
        <v>0.78</v>
      </c>
      <c r="P547" s="236">
        <v>0.78</v>
      </c>
      <c r="Q547" s="236">
        <v>0.78</v>
      </c>
      <c r="R547" s="236">
        <v>0.78</v>
      </c>
      <c r="S547" s="581"/>
      <c r="T547" s="236">
        <v>-0.05</v>
      </c>
      <c r="U547" s="94"/>
      <c r="V547" s="74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0.71</v>
      </c>
      <c r="K548" s="236">
        <v>0.71</v>
      </c>
      <c r="L548" s="236">
        <v>0.71</v>
      </c>
      <c r="M548" s="236">
        <v>0.71</v>
      </c>
      <c r="N548" s="236">
        <v>0.71</v>
      </c>
      <c r="O548" s="236">
        <v>0.71</v>
      </c>
      <c r="P548" s="236">
        <v>0.71</v>
      </c>
      <c r="Q548" s="236">
        <v>0.71</v>
      </c>
      <c r="R548" s="236">
        <v>0.71</v>
      </c>
      <c r="S548" s="581"/>
      <c r="T548" s="236">
        <v>-0.15</v>
      </c>
      <c r="U548" s="94"/>
      <c r="V548" s="74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0.7</v>
      </c>
      <c r="K549" s="236">
        <v>0.7</v>
      </c>
      <c r="L549" s="236">
        <v>0.7</v>
      </c>
      <c r="M549" s="236">
        <v>0.7</v>
      </c>
      <c r="N549" s="236">
        <v>0.7</v>
      </c>
      <c r="O549" s="236">
        <v>0.7</v>
      </c>
      <c r="P549" s="236">
        <v>0.7</v>
      </c>
      <c r="Q549" s="236">
        <v>0.7</v>
      </c>
      <c r="R549" s="236">
        <v>0.7</v>
      </c>
      <c r="S549" s="581"/>
      <c r="T549" s="236">
        <v>-0.15</v>
      </c>
      <c r="U549" s="94"/>
      <c r="V549" s="74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0.68</v>
      </c>
      <c r="K550" s="236">
        <v>0.68</v>
      </c>
      <c r="L550" s="236">
        <v>0.68</v>
      </c>
      <c r="M550" s="236">
        <v>0.68</v>
      </c>
      <c r="N550" s="236">
        <v>0.68</v>
      </c>
      <c r="O550" s="236">
        <v>0.68</v>
      </c>
      <c r="P550" s="236">
        <v>0.68</v>
      </c>
      <c r="Q550" s="236">
        <v>0.68</v>
      </c>
      <c r="R550" s="236">
        <v>0.68</v>
      </c>
      <c r="S550" s="581"/>
      <c r="T550" s="236">
        <v>-0.15</v>
      </c>
      <c r="U550" s="94"/>
      <c r="V550" s="74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402</v>
      </c>
      <c r="J551" s="236">
        <v>0.65</v>
      </c>
      <c r="K551" s="236">
        <v>0.65</v>
      </c>
      <c r="L551" s="236">
        <v>0.65</v>
      </c>
      <c r="M551" s="236">
        <v>0.65</v>
      </c>
      <c r="N551" s="236">
        <v>0.65</v>
      </c>
      <c r="O551" s="236">
        <v>0.65</v>
      </c>
      <c r="P551" s="236">
        <v>0.65</v>
      </c>
      <c r="Q551" s="236">
        <v>0.65</v>
      </c>
      <c r="R551" s="236">
        <v>0.65</v>
      </c>
      <c r="S551" s="581"/>
      <c r="T551" s="236">
        <v>-0.15</v>
      </c>
      <c r="U551" s="94"/>
      <c r="V551" s="74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806</v>
      </c>
      <c r="I552" s="106" t="s">
        <v>393</v>
      </c>
      <c r="J552" s="236">
        <v>0.65</v>
      </c>
      <c r="K552" s="236">
        <v>0.65</v>
      </c>
      <c r="L552" s="236">
        <v>0.65</v>
      </c>
      <c r="M552" s="236">
        <v>0.65</v>
      </c>
      <c r="N552" s="236">
        <v>0.65</v>
      </c>
      <c r="O552" s="236">
        <v>0.65</v>
      </c>
      <c r="P552" s="236">
        <v>0.65</v>
      </c>
      <c r="Q552" s="236">
        <v>0.65</v>
      </c>
      <c r="R552" s="236">
        <v>0.65</v>
      </c>
      <c r="S552" s="581"/>
      <c r="T552" s="236">
        <v>-0.15</v>
      </c>
      <c r="U552" s="94"/>
      <c r="V552" s="74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4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0.81</v>
      </c>
      <c r="K554" s="236">
        <v>0.81</v>
      </c>
      <c r="L554" s="236">
        <v>0.81</v>
      </c>
      <c r="M554" s="236">
        <v>0.81</v>
      </c>
      <c r="N554" s="236">
        <v>0.81</v>
      </c>
      <c r="O554" s="236">
        <v>0.81</v>
      </c>
      <c r="P554" s="236">
        <v>0.81</v>
      </c>
      <c r="Q554" s="236">
        <v>0.81</v>
      </c>
      <c r="R554" s="236">
        <v>0.81</v>
      </c>
      <c r="S554" s="581"/>
      <c r="T554" s="236">
        <v>-0.13</v>
      </c>
      <c r="U554" s="94"/>
      <c r="V554" s="74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0.78</v>
      </c>
      <c r="K555" s="236">
        <v>0.8</v>
      </c>
      <c r="L555" s="236">
        <v>0.8</v>
      </c>
      <c r="M555" s="236">
        <v>0.8</v>
      </c>
      <c r="N555" s="236">
        <v>0.8</v>
      </c>
      <c r="O555" s="236">
        <v>0.8</v>
      </c>
      <c r="P555" s="236">
        <v>0.8</v>
      </c>
      <c r="Q555" s="236">
        <v>0.8</v>
      </c>
      <c r="R555" s="236">
        <v>0.8</v>
      </c>
      <c r="S555" s="581"/>
      <c r="T555" s="236">
        <v>-0.1</v>
      </c>
      <c r="U555" s="94"/>
      <c r="V555" s="74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0.75</v>
      </c>
      <c r="K556" s="236">
        <v>0.78</v>
      </c>
      <c r="L556" s="236">
        <v>0.78</v>
      </c>
      <c r="M556" s="236">
        <v>0.78</v>
      </c>
      <c r="N556" s="236">
        <v>0.78</v>
      </c>
      <c r="O556" s="236">
        <v>0.78</v>
      </c>
      <c r="P556" s="236">
        <v>0.78</v>
      </c>
      <c r="Q556" s="236">
        <v>0.78</v>
      </c>
      <c r="R556" s="236">
        <v>0.78</v>
      </c>
      <c r="S556" s="581"/>
      <c r="T556" s="236">
        <v>-0.05</v>
      </c>
      <c r="U556" s="94"/>
      <c r="V556" s="74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0.75</v>
      </c>
      <c r="K557" s="236">
        <v>0.78</v>
      </c>
      <c r="L557" s="236">
        <v>0.78</v>
      </c>
      <c r="M557" s="236">
        <v>0.78</v>
      </c>
      <c r="N557" s="236">
        <v>0.78</v>
      </c>
      <c r="O557" s="236">
        <v>0.78</v>
      </c>
      <c r="P557" s="236">
        <v>0.78</v>
      </c>
      <c r="Q557" s="236">
        <v>0.78</v>
      </c>
      <c r="R557" s="236">
        <v>0.78</v>
      </c>
      <c r="S557" s="581"/>
      <c r="T557" s="236">
        <v>-0.05</v>
      </c>
      <c r="U557" s="94"/>
      <c r="V557" s="74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0.71</v>
      </c>
      <c r="K558" s="236">
        <v>0.71</v>
      </c>
      <c r="L558" s="236">
        <v>0.71</v>
      </c>
      <c r="M558" s="236">
        <v>0.71</v>
      </c>
      <c r="N558" s="236">
        <v>0.71</v>
      </c>
      <c r="O558" s="236">
        <v>0.71</v>
      </c>
      <c r="P558" s="236">
        <v>0.71</v>
      </c>
      <c r="Q558" s="236">
        <v>0.71</v>
      </c>
      <c r="R558" s="236">
        <v>0.71</v>
      </c>
      <c r="S558" s="581"/>
      <c r="T558" s="236">
        <v>-0.15</v>
      </c>
      <c r="U558" s="94"/>
      <c r="V558" s="74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0.7</v>
      </c>
      <c r="K559" s="236">
        <v>0.7</v>
      </c>
      <c r="L559" s="236">
        <v>0.7</v>
      </c>
      <c r="M559" s="236">
        <v>0.7</v>
      </c>
      <c r="N559" s="236">
        <v>0.7</v>
      </c>
      <c r="O559" s="236">
        <v>0.7</v>
      </c>
      <c r="P559" s="236">
        <v>0.7</v>
      </c>
      <c r="Q559" s="236">
        <v>0.7</v>
      </c>
      <c r="R559" s="236">
        <v>0.7</v>
      </c>
      <c r="S559" s="581"/>
      <c r="T559" s="236">
        <v>-0.15</v>
      </c>
      <c r="U559" s="94"/>
      <c r="V559" s="74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0.68</v>
      </c>
      <c r="K560" s="236">
        <v>0.68</v>
      </c>
      <c r="L560" s="236">
        <v>0.68</v>
      </c>
      <c r="M560" s="236">
        <v>0.68</v>
      </c>
      <c r="N560" s="236">
        <v>0.68</v>
      </c>
      <c r="O560" s="236">
        <v>0.68</v>
      </c>
      <c r="P560" s="236">
        <v>0.68</v>
      </c>
      <c r="Q560" s="236">
        <v>0.68</v>
      </c>
      <c r="R560" s="236">
        <v>0.68</v>
      </c>
      <c r="S560" s="581"/>
      <c r="T560" s="236">
        <v>-0.15</v>
      </c>
      <c r="U560" s="94"/>
      <c r="V560" s="74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402</v>
      </c>
      <c r="J561" s="236">
        <v>0.65</v>
      </c>
      <c r="K561" s="236">
        <v>0.65</v>
      </c>
      <c r="L561" s="236">
        <v>0.65</v>
      </c>
      <c r="M561" s="236">
        <v>0.65</v>
      </c>
      <c r="N561" s="236">
        <v>0.65</v>
      </c>
      <c r="O561" s="236">
        <v>0.65</v>
      </c>
      <c r="P561" s="236">
        <v>0.65</v>
      </c>
      <c r="Q561" s="236">
        <v>0.65</v>
      </c>
      <c r="R561" s="236">
        <v>0.65</v>
      </c>
      <c r="S561" s="581"/>
      <c r="T561" s="236">
        <v>-0.15</v>
      </c>
      <c r="U561" s="94"/>
      <c r="V561" s="74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807</v>
      </c>
      <c r="I562" s="106" t="s">
        <v>393</v>
      </c>
      <c r="J562" s="236">
        <v>0.65</v>
      </c>
      <c r="K562" s="236">
        <v>0.65</v>
      </c>
      <c r="L562" s="236">
        <v>0.65</v>
      </c>
      <c r="M562" s="236">
        <v>0.65</v>
      </c>
      <c r="N562" s="236">
        <v>0.65</v>
      </c>
      <c r="O562" s="236">
        <v>0.65</v>
      </c>
      <c r="P562" s="236">
        <v>0.65</v>
      </c>
      <c r="Q562" s="236">
        <v>0.65</v>
      </c>
      <c r="R562" s="236">
        <v>0.65</v>
      </c>
      <c r="S562" s="581"/>
      <c r="T562" s="236">
        <v>-0.15</v>
      </c>
      <c r="U562" s="94"/>
      <c r="V562" s="74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0.65</v>
      </c>
      <c r="K563" s="236">
        <v>0.65</v>
      </c>
      <c r="L563" s="236">
        <v>0.65</v>
      </c>
      <c r="M563" s="236">
        <v>0.65</v>
      </c>
      <c r="N563" s="236">
        <v>0.65</v>
      </c>
      <c r="O563" s="236">
        <v>0.65</v>
      </c>
      <c r="P563" s="236">
        <v>0.65</v>
      </c>
      <c r="Q563" s="236">
        <v>0.65</v>
      </c>
      <c r="R563" s="236">
        <v>0.65</v>
      </c>
      <c r="S563" s="581"/>
      <c r="T563" s="236">
        <v>-0.15</v>
      </c>
      <c r="U563" s="94"/>
      <c r="V563" s="74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0.81</v>
      </c>
      <c r="K564" s="236">
        <v>0.81</v>
      </c>
      <c r="L564" s="236">
        <v>0.81</v>
      </c>
      <c r="M564" s="236">
        <v>0.81</v>
      </c>
      <c r="N564" s="236">
        <v>0.81</v>
      </c>
      <c r="O564" s="236">
        <v>0.81</v>
      </c>
      <c r="P564" s="236">
        <v>0.81</v>
      </c>
      <c r="Q564" s="236">
        <v>0.81</v>
      </c>
      <c r="R564" s="236">
        <v>0.81</v>
      </c>
      <c r="S564" s="581"/>
      <c r="T564" s="236">
        <v>-0.13</v>
      </c>
      <c r="U564" s="94"/>
      <c r="V564" s="74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0.78</v>
      </c>
      <c r="K565" s="236">
        <v>0.8</v>
      </c>
      <c r="L565" s="236">
        <v>0.8</v>
      </c>
      <c r="M565" s="236">
        <v>0.8</v>
      </c>
      <c r="N565" s="236">
        <v>0.8</v>
      </c>
      <c r="O565" s="236">
        <v>0.8</v>
      </c>
      <c r="P565" s="236">
        <v>0.8</v>
      </c>
      <c r="Q565" s="236">
        <v>0.8</v>
      </c>
      <c r="R565" s="236">
        <v>0.8</v>
      </c>
      <c r="S565" s="581"/>
      <c r="T565" s="236">
        <v>-0.1</v>
      </c>
      <c r="U565" s="94"/>
      <c r="V565" s="74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0.76</v>
      </c>
      <c r="K566" s="236">
        <v>0.79</v>
      </c>
      <c r="L566" s="236">
        <v>0.79</v>
      </c>
      <c r="M566" s="236">
        <v>0.79</v>
      </c>
      <c r="N566" s="236">
        <v>0.79</v>
      </c>
      <c r="O566" s="236">
        <v>0.79</v>
      </c>
      <c r="P566" s="236">
        <v>0.79</v>
      </c>
      <c r="Q566" s="236">
        <v>0.79</v>
      </c>
      <c r="R566" s="236">
        <v>0.79</v>
      </c>
      <c r="S566" s="581"/>
      <c r="T566" s="236">
        <v>-0.05</v>
      </c>
      <c r="U566" s="94"/>
      <c r="V566" s="74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0.76</v>
      </c>
      <c r="K567" s="236">
        <v>0.79</v>
      </c>
      <c r="L567" s="236">
        <v>0.79</v>
      </c>
      <c r="M567" s="236">
        <v>0.79</v>
      </c>
      <c r="N567" s="236">
        <v>0.79</v>
      </c>
      <c r="O567" s="236">
        <v>0.79</v>
      </c>
      <c r="P567" s="236">
        <v>0.79</v>
      </c>
      <c r="Q567" s="236">
        <v>0.79</v>
      </c>
      <c r="R567" s="236">
        <v>0.79</v>
      </c>
      <c r="S567" s="581"/>
      <c r="T567" s="236">
        <v>-0.05</v>
      </c>
      <c r="U567" s="94"/>
      <c r="V567" s="74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0.71</v>
      </c>
      <c r="K568" s="236">
        <v>0.71</v>
      </c>
      <c r="L568" s="236">
        <v>0.71</v>
      </c>
      <c r="M568" s="236">
        <v>0.71</v>
      </c>
      <c r="N568" s="236">
        <v>0.71</v>
      </c>
      <c r="O568" s="236">
        <v>0.71</v>
      </c>
      <c r="P568" s="236">
        <v>0.71</v>
      </c>
      <c r="Q568" s="236">
        <v>0.71</v>
      </c>
      <c r="R568" s="236">
        <v>0.71</v>
      </c>
      <c r="S568" s="581"/>
      <c r="T568" s="236">
        <v>-0.15</v>
      </c>
      <c r="U568" s="94"/>
      <c r="V568" s="74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0.7</v>
      </c>
      <c r="K569" s="236">
        <v>0.7</v>
      </c>
      <c r="L569" s="236">
        <v>0.7</v>
      </c>
      <c r="M569" s="236">
        <v>0.7</v>
      </c>
      <c r="N569" s="236">
        <v>0.7</v>
      </c>
      <c r="O569" s="236">
        <v>0.7</v>
      </c>
      <c r="P569" s="236">
        <v>0.7</v>
      </c>
      <c r="Q569" s="236">
        <v>0.7</v>
      </c>
      <c r="R569" s="236">
        <v>0.7</v>
      </c>
      <c r="S569" s="581"/>
      <c r="T569" s="236">
        <v>-0.15</v>
      </c>
      <c r="U569" s="94"/>
      <c r="V569" s="74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0.68</v>
      </c>
      <c r="K570" s="236">
        <v>0.68</v>
      </c>
      <c r="L570" s="236">
        <v>0.68</v>
      </c>
      <c r="M570" s="236">
        <v>0.68</v>
      </c>
      <c r="N570" s="236">
        <v>0.68</v>
      </c>
      <c r="O570" s="236">
        <v>0.68</v>
      </c>
      <c r="P570" s="236">
        <v>0.68</v>
      </c>
      <c r="Q570" s="236">
        <v>0.68</v>
      </c>
      <c r="R570" s="236">
        <v>0.68</v>
      </c>
      <c r="S570" s="581"/>
      <c r="T570" s="236">
        <v>-0.15</v>
      </c>
      <c r="U570" s="94"/>
      <c r="V570" s="74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402</v>
      </c>
      <c r="J571" s="236">
        <v>0.65</v>
      </c>
      <c r="K571" s="236">
        <v>0.65</v>
      </c>
      <c r="L571" s="236">
        <v>0.65</v>
      </c>
      <c r="M571" s="236">
        <v>0.65</v>
      </c>
      <c r="N571" s="236">
        <v>0.65</v>
      </c>
      <c r="O571" s="236">
        <v>0.65</v>
      </c>
      <c r="P571" s="236">
        <v>0.65</v>
      </c>
      <c r="Q571" s="236">
        <v>0.65</v>
      </c>
      <c r="R571" s="236">
        <v>0.65</v>
      </c>
      <c r="S571" s="581"/>
      <c r="T571" s="236">
        <v>-0.15</v>
      </c>
      <c r="U571" s="94"/>
      <c r="V571" s="74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808</v>
      </c>
      <c r="I572" s="106" t="s">
        <v>393</v>
      </c>
      <c r="J572" s="236">
        <v>0.65</v>
      </c>
      <c r="K572" s="236">
        <v>0.65</v>
      </c>
      <c r="L572" s="236">
        <v>0.65</v>
      </c>
      <c r="M572" s="236">
        <v>0.65</v>
      </c>
      <c r="N572" s="236">
        <v>0.65</v>
      </c>
      <c r="O572" s="236">
        <v>0.65</v>
      </c>
      <c r="P572" s="236">
        <v>0.65</v>
      </c>
      <c r="Q572" s="236">
        <v>0.65</v>
      </c>
      <c r="R572" s="236">
        <v>0.65</v>
      </c>
      <c r="S572" s="581"/>
      <c r="T572" s="236">
        <v>-0.15</v>
      </c>
      <c r="U572" s="94"/>
      <c r="V572" s="74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0.65</v>
      </c>
      <c r="K573" s="236">
        <v>0.65</v>
      </c>
      <c r="L573" s="236">
        <v>0.65</v>
      </c>
      <c r="M573" s="236">
        <v>0.65</v>
      </c>
      <c r="N573" s="236">
        <v>0.65</v>
      </c>
      <c r="O573" s="236">
        <v>0.65</v>
      </c>
      <c r="P573" s="236">
        <v>0.65</v>
      </c>
      <c r="Q573" s="236">
        <v>0.65</v>
      </c>
      <c r="R573" s="236">
        <v>0.65</v>
      </c>
      <c r="S573" s="581"/>
      <c r="T573" s="236">
        <v>-0.15</v>
      </c>
      <c r="U573" s="94"/>
      <c r="V573" s="74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0.81</v>
      </c>
      <c r="K574" s="236">
        <v>0.81</v>
      </c>
      <c r="L574" s="236">
        <v>0.81</v>
      </c>
      <c r="M574" s="236">
        <v>0.81</v>
      </c>
      <c r="N574" s="236">
        <v>0.81</v>
      </c>
      <c r="O574" s="236">
        <v>0.81</v>
      </c>
      <c r="P574" s="236">
        <v>0.81</v>
      </c>
      <c r="Q574" s="236">
        <v>0.81</v>
      </c>
      <c r="R574" s="236">
        <v>0.81</v>
      </c>
      <c r="S574" s="581"/>
      <c r="T574" s="236">
        <v>-0.13</v>
      </c>
      <c r="U574" s="94"/>
      <c r="V574" s="74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0.78</v>
      </c>
      <c r="K575" s="236">
        <v>0.8</v>
      </c>
      <c r="L575" s="236">
        <v>0.8</v>
      </c>
      <c r="M575" s="236">
        <v>0.8</v>
      </c>
      <c r="N575" s="236">
        <v>0.8</v>
      </c>
      <c r="O575" s="236">
        <v>0.8</v>
      </c>
      <c r="P575" s="236">
        <v>0.8</v>
      </c>
      <c r="Q575" s="236">
        <v>0.8</v>
      </c>
      <c r="R575" s="236">
        <v>0.8</v>
      </c>
      <c r="S575" s="581"/>
      <c r="T575" s="236">
        <v>-0.1</v>
      </c>
      <c r="U575" s="94"/>
      <c r="V575" s="74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4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398</v>
      </c>
      <c r="J577" s="236">
        <v>0.77</v>
      </c>
      <c r="K577" s="236">
        <v>0.8</v>
      </c>
      <c r="L577" s="236">
        <v>0.8</v>
      </c>
      <c r="M577" s="236">
        <v>0.8</v>
      </c>
      <c r="N577" s="236">
        <v>0.8</v>
      </c>
      <c r="O577" s="236">
        <v>0.8</v>
      </c>
      <c r="P577" s="236">
        <v>0.8</v>
      </c>
      <c r="Q577" s="236">
        <v>0.8</v>
      </c>
      <c r="R577" s="236">
        <v>0.8</v>
      </c>
      <c r="S577" s="581"/>
      <c r="T577" s="236">
        <v>-0.05</v>
      </c>
      <c r="U577" s="94"/>
      <c r="V577" s="74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399</v>
      </c>
      <c r="J578" s="236">
        <v>0.71</v>
      </c>
      <c r="K578" s="236">
        <v>0.71</v>
      </c>
      <c r="L578" s="236">
        <v>0.71</v>
      </c>
      <c r="M578" s="236">
        <v>0.71</v>
      </c>
      <c r="N578" s="236">
        <v>0.71</v>
      </c>
      <c r="O578" s="236">
        <v>0.71</v>
      </c>
      <c r="P578" s="236">
        <v>0.71</v>
      </c>
      <c r="Q578" s="236">
        <v>0.71</v>
      </c>
      <c r="R578" s="236">
        <v>0.71</v>
      </c>
      <c r="S578" s="581"/>
      <c r="T578" s="236">
        <v>-0.15</v>
      </c>
      <c r="U578" s="94"/>
      <c r="V578" s="74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400</v>
      </c>
      <c r="J579" s="236">
        <v>0.7</v>
      </c>
      <c r="K579" s="236">
        <v>0.7</v>
      </c>
      <c r="L579" s="236">
        <v>0.7</v>
      </c>
      <c r="M579" s="236">
        <v>0.7</v>
      </c>
      <c r="N579" s="236">
        <v>0.7</v>
      </c>
      <c r="O579" s="236">
        <v>0.7</v>
      </c>
      <c r="P579" s="236">
        <v>0.7</v>
      </c>
      <c r="Q579" s="236">
        <v>0.7</v>
      </c>
      <c r="R579" s="236">
        <v>0.7</v>
      </c>
      <c r="S579" s="581"/>
      <c r="T579" s="236">
        <v>-0.15</v>
      </c>
      <c r="U579" s="94"/>
      <c r="V579" s="74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401</v>
      </c>
      <c r="J580" s="236">
        <v>0.68</v>
      </c>
      <c r="K580" s="236">
        <v>0.68</v>
      </c>
      <c r="L580" s="236">
        <v>0.68</v>
      </c>
      <c r="M580" s="236">
        <v>0.68</v>
      </c>
      <c r="N580" s="236">
        <v>0.68</v>
      </c>
      <c r="O580" s="236">
        <v>0.68</v>
      </c>
      <c r="P580" s="236">
        <v>0.68</v>
      </c>
      <c r="Q580" s="236">
        <v>0.68</v>
      </c>
      <c r="R580" s="236">
        <v>0.68</v>
      </c>
      <c r="S580" s="581"/>
      <c r="T580" s="236">
        <v>-0.15</v>
      </c>
      <c r="U580" s="94"/>
      <c r="V580" s="74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402</v>
      </c>
      <c r="J581" s="236">
        <v>0.65</v>
      </c>
      <c r="K581" s="236">
        <v>0.65</v>
      </c>
      <c r="L581" s="236">
        <v>0.65</v>
      </c>
      <c r="M581" s="236">
        <v>0.65</v>
      </c>
      <c r="N581" s="236">
        <v>0.65</v>
      </c>
      <c r="O581" s="236">
        <v>0.65</v>
      </c>
      <c r="P581" s="236">
        <v>0.65</v>
      </c>
      <c r="Q581" s="236">
        <v>0.65</v>
      </c>
      <c r="R581" s="236">
        <v>0.65</v>
      </c>
      <c r="S581" s="581"/>
      <c r="T581" s="236">
        <v>-0.15</v>
      </c>
      <c r="U581" s="94"/>
      <c r="V581" s="74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809</v>
      </c>
      <c r="I582" s="106" t="s">
        <v>393</v>
      </c>
      <c r="J582" s="236">
        <v>0.65</v>
      </c>
      <c r="K582" s="236">
        <v>0.65</v>
      </c>
      <c r="L582" s="236">
        <v>0.65</v>
      </c>
      <c r="M582" s="236">
        <v>0.65</v>
      </c>
      <c r="N582" s="236">
        <v>0.65</v>
      </c>
      <c r="O582" s="236">
        <v>0.65</v>
      </c>
      <c r="P582" s="236">
        <v>0.65</v>
      </c>
      <c r="Q582" s="236">
        <v>0.65</v>
      </c>
      <c r="R582" s="236">
        <v>0.65</v>
      </c>
      <c r="S582" s="581"/>
      <c r="T582" s="236">
        <v>-0.15</v>
      </c>
      <c r="U582" s="94"/>
      <c r="V582" s="74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394</v>
      </c>
      <c r="J583" s="236">
        <v>0.65</v>
      </c>
      <c r="K583" s="236">
        <v>0.65</v>
      </c>
      <c r="L583" s="236">
        <v>0.65</v>
      </c>
      <c r="M583" s="236">
        <v>0.65</v>
      </c>
      <c r="N583" s="236">
        <v>0.65</v>
      </c>
      <c r="O583" s="236">
        <v>0.65</v>
      </c>
      <c r="P583" s="236">
        <v>0.65</v>
      </c>
      <c r="Q583" s="236">
        <v>0.65</v>
      </c>
      <c r="R583" s="236">
        <v>0.65</v>
      </c>
      <c r="S583" s="581"/>
      <c r="T583" s="236">
        <v>-0.15</v>
      </c>
      <c r="U583" s="94"/>
      <c r="V583" s="74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395</v>
      </c>
      <c r="J584" s="236">
        <v>0.81</v>
      </c>
      <c r="K584" s="236">
        <v>0.81</v>
      </c>
      <c r="L584" s="236">
        <v>0.81</v>
      </c>
      <c r="M584" s="236">
        <v>0.81</v>
      </c>
      <c r="N584" s="236">
        <v>0.81</v>
      </c>
      <c r="O584" s="236">
        <v>0.81</v>
      </c>
      <c r="P584" s="236">
        <v>0.81</v>
      </c>
      <c r="Q584" s="236">
        <v>0.81</v>
      </c>
      <c r="R584" s="236">
        <v>0.81</v>
      </c>
      <c r="S584" s="581"/>
      <c r="T584" s="236">
        <v>-0.13</v>
      </c>
      <c r="U584" s="94"/>
      <c r="V584" s="74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396</v>
      </c>
      <c r="J585" s="236">
        <v>0.78</v>
      </c>
      <c r="K585" s="236">
        <v>0.8</v>
      </c>
      <c r="L585" s="236">
        <v>0.8</v>
      </c>
      <c r="M585" s="236">
        <v>0.8</v>
      </c>
      <c r="N585" s="236">
        <v>0.8</v>
      </c>
      <c r="O585" s="236">
        <v>0.8</v>
      </c>
      <c r="P585" s="236">
        <v>0.8</v>
      </c>
      <c r="Q585" s="236">
        <v>0.8</v>
      </c>
      <c r="R585" s="236">
        <v>0.8</v>
      </c>
      <c r="S585" s="581"/>
      <c r="T585" s="236">
        <v>-0.1</v>
      </c>
      <c r="U585" s="94"/>
      <c r="V585" s="74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397</v>
      </c>
      <c r="J586" s="236">
        <v>0.77</v>
      </c>
      <c r="K586" s="236">
        <v>0.8</v>
      </c>
      <c r="L586" s="236">
        <v>0.8</v>
      </c>
      <c r="M586" s="236">
        <v>0.8</v>
      </c>
      <c r="N586" s="236">
        <v>0.8</v>
      </c>
      <c r="O586" s="236">
        <v>0.8</v>
      </c>
      <c r="P586" s="236">
        <v>0.8</v>
      </c>
      <c r="Q586" s="236">
        <v>0.8</v>
      </c>
      <c r="R586" s="236">
        <v>0.8</v>
      </c>
      <c r="S586" s="581"/>
      <c r="T586" s="236">
        <v>-0.05</v>
      </c>
      <c r="U586" s="94"/>
      <c r="V586" s="74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398</v>
      </c>
      <c r="J587" s="236">
        <v>0.77</v>
      </c>
      <c r="K587" s="236">
        <v>0.8</v>
      </c>
      <c r="L587" s="236">
        <v>0.8</v>
      </c>
      <c r="M587" s="236">
        <v>0.8</v>
      </c>
      <c r="N587" s="236">
        <v>0.8</v>
      </c>
      <c r="O587" s="236">
        <v>0.8</v>
      </c>
      <c r="P587" s="236">
        <v>0.8</v>
      </c>
      <c r="Q587" s="236">
        <v>0.8</v>
      </c>
      <c r="R587" s="236">
        <v>0.8</v>
      </c>
      <c r="S587" s="581"/>
      <c r="T587" s="236">
        <v>-0.05</v>
      </c>
      <c r="U587" s="94"/>
      <c r="V587" s="74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399</v>
      </c>
      <c r="J588" s="236">
        <v>0.71</v>
      </c>
      <c r="K588" s="236">
        <v>0.71</v>
      </c>
      <c r="L588" s="236">
        <v>0.71</v>
      </c>
      <c r="M588" s="236">
        <v>0.71</v>
      </c>
      <c r="N588" s="236">
        <v>0.71</v>
      </c>
      <c r="O588" s="236">
        <v>0.71</v>
      </c>
      <c r="P588" s="236">
        <v>0.71</v>
      </c>
      <c r="Q588" s="236">
        <v>0.71</v>
      </c>
      <c r="R588" s="236">
        <v>0.71</v>
      </c>
      <c r="S588" s="581"/>
      <c r="T588" s="236">
        <v>-0.15</v>
      </c>
      <c r="U588" s="94"/>
      <c r="V588" s="74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400</v>
      </c>
      <c r="J589" s="236">
        <v>0.7</v>
      </c>
      <c r="K589" s="236">
        <v>0.7</v>
      </c>
      <c r="L589" s="236">
        <v>0.7</v>
      </c>
      <c r="M589" s="236">
        <v>0.7</v>
      </c>
      <c r="N589" s="236">
        <v>0.7</v>
      </c>
      <c r="O589" s="236">
        <v>0.7</v>
      </c>
      <c r="P589" s="236">
        <v>0.7</v>
      </c>
      <c r="Q589" s="236">
        <v>0.7</v>
      </c>
      <c r="R589" s="236">
        <v>0.7</v>
      </c>
      <c r="S589" s="581"/>
      <c r="T589" s="236">
        <v>-0.15</v>
      </c>
      <c r="U589" s="94"/>
      <c r="V589" s="74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401</v>
      </c>
      <c r="J590" s="236">
        <v>0.68</v>
      </c>
      <c r="K590" s="236">
        <v>0.68</v>
      </c>
      <c r="L590" s="236">
        <v>0.68</v>
      </c>
      <c r="M590" s="236">
        <v>0.68</v>
      </c>
      <c r="N590" s="236">
        <v>0.68</v>
      </c>
      <c r="O590" s="236">
        <v>0.68</v>
      </c>
      <c r="P590" s="236">
        <v>0.68</v>
      </c>
      <c r="Q590" s="236">
        <v>0.68</v>
      </c>
      <c r="R590" s="236">
        <v>0.68</v>
      </c>
      <c r="S590" s="581"/>
      <c r="T590" s="236">
        <v>-0.15</v>
      </c>
      <c r="U590" s="94"/>
      <c r="V590" s="74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402</v>
      </c>
      <c r="J591" s="236">
        <v>0.65</v>
      </c>
      <c r="K591" s="236">
        <v>0.65</v>
      </c>
      <c r="L591" s="236">
        <v>0.65</v>
      </c>
      <c r="M591" s="236">
        <v>0.65</v>
      </c>
      <c r="N591" s="236">
        <v>0.65</v>
      </c>
      <c r="O591" s="236">
        <v>0.65</v>
      </c>
      <c r="P591" s="236">
        <v>0.65</v>
      </c>
      <c r="Q591" s="236">
        <v>0.65</v>
      </c>
      <c r="R591" s="236">
        <v>0.65</v>
      </c>
      <c r="S591" s="581"/>
      <c r="T591" s="236">
        <v>-0.15</v>
      </c>
      <c r="U591" s="94"/>
      <c r="V591" s="74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124</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126</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117</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1100</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0" t="s">
        <v>1103</v>
      </c>
      <c r="H599" s="890"/>
      <c r="I599" s="890"/>
      <c r="J599" s="890"/>
      <c r="K599" s="890"/>
      <c r="L599" s="890"/>
      <c r="M599" s="890"/>
      <c r="N599" s="890"/>
      <c r="O599" s="890"/>
      <c r="P599" s="890"/>
      <c r="Q599" s="890"/>
      <c r="R599" s="890"/>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468</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162</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120</v>
      </c>
      <c r="D606" s="18"/>
      <c r="E606" s="18"/>
      <c r="F606" s="18"/>
      <c r="G606" s="24"/>
      <c r="H606" s="24"/>
      <c r="I606" s="24"/>
      <c r="J606" s="87" t="s">
        <v>121</v>
      </c>
      <c r="K606" s="87" t="s">
        <v>121</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1101</v>
      </c>
      <c r="J608" s="89"/>
      <c r="K608" s="89"/>
      <c r="L608" s="89" t="s">
        <v>1122</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1102</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124</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189</v>
      </c>
      <c r="S613" s="40"/>
      <c r="T613" s="96"/>
      <c r="U613" s="96"/>
      <c r="V613" s="97" t="s">
        <v>125</v>
      </c>
      <c r="W613" s="97"/>
      <c r="X613" s="97"/>
      <c r="Y613" s="97"/>
      <c r="Z613" s="97"/>
      <c r="AA613" s="97"/>
      <c r="AB613" s="97"/>
      <c r="AC613" s="97"/>
      <c r="AD613" s="97"/>
      <c r="AE613" s="42" t="s">
        <v>126</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117</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196</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197</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849</v>
      </c>
      <c r="O622" s="144"/>
      <c r="P622" s="47" t="s">
        <v>846</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848</v>
      </c>
      <c r="O623" s="18"/>
      <c r="P623" s="47" t="s">
        <v>847</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820</v>
      </c>
      <c r="O624" s="24"/>
      <c r="P624" s="24" t="s">
        <v>821</v>
      </c>
      <c r="Q624" s="23"/>
      <c r="R624" s="24"/>
      <c r="S624" s="102" t="s">
        <v>200</v>
      </c>
      <c r="T624" s="102"/>
      <c r="U624" s="24"/>
      <c r="V624" s="25" t="s">
        <v>194</v>
      </c>
      <c r="W624" s="25"/>
      <c r="X624" s="25"/>
      <c r="Y624" s="25"/>
      <c r="Z624" s="25"/>
      <c r="AA624" s="25"/>
      <c r="AB624" s="25"/>
      <c r="AC624" s="246" t="s">
        <v>904</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816</v>
      </c>
      <c r="I625" s="24" t="s">
        <v>162</v>
      </c>
      <c r="J625" s="24" t="s">
        <v>201</v>
      </c>
      <c r="K625" s="24" t="s">
        <v>202</v>
      </c>
      <c r="L625" s="24" t="s">
        <v>204</v>
      </c>
      <c r="M625" s="24"/>
      <c r="N625" s="24" t="s">
        <v>203</v>
      </c>
      <c r="O625" s="24"/>
      <c r="P625" s="24" t="s">
        <v>203</v>
      </c>
      <c r="Q625" s="23"/>
      <c r="R625" s="24"/>
      <c r="S625" s="24" t="s">
        <v>206</v>
      </c>
      <c r="T625" s="24" t="s">
        <v>205</v>
      </c>
      <c r="U625" s="24"/>
      <c r="V625" s="25"/>
      <c r="W625" s="25"/>
      <c r="X625" s="25"/>
      <c r="Y625" s="25"/>
      <c r="Z625" s="25"/>
      <c r="AA625" s="25"/>
      <c r="AB625" s="25"/>
      <c r="AC625" s="25" t="s">
        <v>822</v>
      </c>
      <c r="AD625" s="25" t="s">
        <v>905</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120</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833</v>
      </c>
      <c r="I628" s="104" t="s">
        <v>393</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394</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395</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396</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397</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398</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399</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400</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401</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402</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406</v>
      </c>
      <c r="I638" s="104" t="s">
        <v>393</v>
      </c>
      <c r="J638" s="823">
        <f>J$629</f>
        <v>0.68</v>
      </c>
      <c r="K638" s="823">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394</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395</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396</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397</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398</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399</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400</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401</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402</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802</v>
      </c>
      <c r="I648" s="104" t="s">
        <v>393</v>
      </c>
      <c r="J648" s="823">
        <f t="shared" ref="J648:K649" si="114">J$629</f>
        <v>0.68</v>
      </c>
      <c r="K648" s="823">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394</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395</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396</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397</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398</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399</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400</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401</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402</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803</v>
      </c>
      <c r="I658" s="104" t="s">
        <v>393</v>
      </c>
      <c r="J658" s="823">
        <f t="shared" ref="J658:L659" si="122">J$629</f>
        <v>0.68</v>
      </c>
      <c r="K658" s="823">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394</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395</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396</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397</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398</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399</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400</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401</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402</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804</v>
      </c>
      <c r="I668" s="104" t="s">
        <v>393</v>
      </c>
      <c r="J668" s="823">
        <f t="shared" ref="J668:L669" si="134">J$629</f>
        <v>0.68</v>
      </c>
      <c r="K668" s="823">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394</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395</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396</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397</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398</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399</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400</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401</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402</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805</v>
      </c>
      <c r="I678" s="104" t="s">
        <v>393</v>
      </c>
      <c r="J678" s="823">
        <f t="shared" ref="J678:L678" si="142">J$628</f>
        <v>0.5</v>
      </c>
      <c r="K678" s="823">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394</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395</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396</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397</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398</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399</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400</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401</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402</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806</v>
      </c>
      <c r="I688" s="104" t="s">
        <v>393</v>
      </c>
      <c r="J688" s="823">
        <f t="shared" ref="J688:L688" si="151">J$628</f>
        <v>0.5</v>
      </c>
      <c r="K688" s="823">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394</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395</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396</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397</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398</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399</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400</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401</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402</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807</v>
      </c>
      <c r="I698" s="104" t="s">
        <v>393</v>
      </c>
      <c r="J698" s="823">
        <f t="shared" ref="J698:L699" si="164">J$628</f>
        <v>0.5</v>
      </c>
      <c r="K698" s="823">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394</v>
      </c>
      <c r="J699" s="823">
        <f t="shared" si="164"/>
        <v>0.5</v>
      </c>
      <c r="K699" s="823">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395</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396</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397</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398</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399</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400</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401</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402</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808</v>
      </c>
      <c r="I708" s="104" t="s">
        <v>393</v>
      </c>
      <c r="J708" s="823">
        <f t="shared" ref="J708:L709" si="174">J$628</f>
        <v>0.5</v>
      </c>
      <c r="K708" s="823">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394</v>
      </c>
      <c r="J709" s="823">
        <f t="shared" si="174"/>
        <v>0.5</v>
      </c>
      <c r="K709" s="823">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395</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396</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397</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398</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399</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400</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401</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402</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809</v>
      </c>
      <c r="I718" s="104" t="s">
        <v>393</v>
      </c>
      <c r="J718" s="823">
        <f t="shared" ref="J718:L719" si="182">J$628</f>
        <v>0.5</v>
      </c>
      <c r="K718" s="823">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394</v>
      </c>
      <c r="J719" s="823">
        <f t="shared" si="182"/>
        <v>0.5</v>
      </c>
      <c r="K719" s="823">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395</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396</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397</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398</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399</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400</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401</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402</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124</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125</v>
      </c>
      <c r="W732" s="97"/>
      <c r="X732" s="97"/>
      <c r="Y732" s="97"/>
      <c r="Z732" s="97"/>
      <c r="AA732" s="97"/>
      <c r="AB732" s="97"/>
      <c r="AC732" s="97"/>
      <c r="AD732" s="97"/>
      <c r="AE732" s="42" t="s">
        <v>126</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117</v>
      </c>
      <c r="AE736" s="12"/>
      <c r="AF736" s="9"/>
    </row>
    <row r="737" spans="1:32" ht="13.15" hidden="1" customHeight="1" outlineLevel="1" collapsed="1" x14ac:dyDescent="0.25">
      <c r="A737" s="7"/>
      <c r="B737" s="98"/>
      <c r="C737" s="13"/>
      <c r="D737" s="13">
        <v>0</v>
      </c>
      <c r="E737" s="13" t="s">
        <v>1</v>
      </c>
      <c r="F737" s="72"/>
      <c r="G737" s="73" t="s">
        <v>207</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208</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2"/>
      <c r="M743" s="883"/>
      <c r="N743" s="883"/>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209</v>
      </c>
      <c r="H744" s="135"/>
      <c r="I744" s="135"/>
      <c r="J744" s="135"/>
      <c r="K744" s="135"/>
      <c r="L744" s="135"/>
      <c r="M744" s="135" t="s">
        <v>210</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120</v>
      </c>
      <c r="D745" s="18"/>
      <c r="E745" s="18"/>
      <c r="F745" s="18"/>
      <c r="G745" s="18"/>
      <c r="H745" s="18"/>
      <c r="I745" s="24"/>
      <c r="J745" s="149"/>
      <c r="K745" s="149"/>
      <c r="L745" s="113" t="s">
        <v>121</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379</v>
      </c>
      <c r="M747" s="106" t="s">
        <v>392</v>
      </c>
      <c r="N747" s="106" t="s">
        <v>59</v>
      </c>
      <c r="O747" s="106" t="s">
        <v>60</v>
      </c>
      <c r="P747" s="106" t="s">
        <v>61</v>
      </c>
      <c r="Q747" s="106" t="s">
        <v>62</v>
      </c>
      <c r="R747" s="106" t="s">
        <v>895</v>
      </c>
      <c r="S747" s="106" t="s">
        <v>896</v>
      </c>
      <c r="T747" s="106" t="s">
        <v>897</v>
      </c>
      <c r="U747" s="106" t="s">
        <v>1218</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833</v>
      </c>
      <c r="L748" s="104" t="s">
        <v>391</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140</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141</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142</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143</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144</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145</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146</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147</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148</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406</v>
      </c>
      <c r="L758" s="104" t="s">
        <v>391</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148</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802</v>
      </c>
      <c r="L768" s="104" t="s">
        <v>391</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148</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803</v>
      </c>
      <c r="L778" s="104" t="s">
        <v>391</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148</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804</v>
      </c>
      <c r="L788" s="104" t="s">
        <v>391</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148</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805</v>
      </c>
      <c r="L798" s="104" t="s">
        <v>391</v>
      </c>
      <c r="M798" s="783">
        <v>0</v>
      </c>
      <c r="N798" s="783">
        <v>0</v>
      </c>
      <c r="O798" s="783">
        <v>0</v>
      </c>
      <c r="P798" s="783">
        <v>0</v>
      </c>
      <c r="Q798" s="783">
        <v>0</v>
      </c>
      <c r="R798" s="783">
        <v>0</v>
      </c>
      <c r="S798" s="783">
        <v>0</v>
      </c>
      <c r="T798" s="783">
        <v>0</v>
      </c>
      <c r="U798" s="78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148</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806</v>
      </c>
      <c r="L808" s="104" t="s">
        <v>391</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148</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807</v>
      </c>
      <c r="L818" s="104" t="s">
        <v>391</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783">
        <v>0</v>
      </c>
      <c r="N819" s="783">
        <v>0</v>
      </c>
      <c r="O819" s="783">
        <v>0</v>
      </c>
      <c r="P819" s="783">
        <v>0</v>
      </c>
      <c r="Q819" s="783">
        <v>0</v>
      </c>
      <c r="R819" s="783">
        <v>0</v>
      </c>
      <c r="S819" s="783">
        <v>0</v>
      </c>
      <c r="T819" s="783">
        <v>0</v>
      </c>
      <c r="U819" s="78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148</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808</v>
      </c>
      <c r="L828" s="104" t="s">
        <v>391</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783">
        <v>0</v>
      </c>
      <c r="N829" s="783">
        <v>0</v>
      </c>
      <c r="O829" s="783">
        <v>0</v>
      </c>
      <c r="P829" s="783">
        <v>0</v>
      </c>
      <c r="Q829" s="783">
        <v>0</v>
      </c>
      <c r="R829" s="783">
        <v>0</v>
      </c>
      <c r="S829" s="783">
        <v>0</v>
      </c>
      <c r="T829" s="783">
        <v>0</v>
      </c>
      <c r="U829" s="78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144</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145</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146</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147</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148</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809</v>
      </c>
      <c r="L838" s="104" t="s">
        <v>391</v>
      </c>
      <c r="M838" s="783">
        <v>0</v>
      </c>
      <c r="N838" s="783">
        <v>0</v>
      </c>
      <c r="O838" s="783">
        <v>0</v>
      </c>
      <c r="P838" s="783">
        <v>0</v>
      </c>
      <c r="Q838" s="783">
        <v>0</v>
      </c>
      <c r="R838" s="783">
        <v>0</v>
      </c>
      <c r="S838" s="783">
        <v>0</v>
      </c>
      <c r="T838" s="783">
        <v>0</v>
      </c>
      <c r="U838" s="78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140</v>
      </c>
      <c r="M839" s="783">
        <v>0</v>
      </c>
      <c r="N839" s="783">
        <v>0</v>
      </c>
      <c r="O839" s="783">
        <v>0</v>
      </c>
      <c r="P839" s="783">
        <v>0</v>
      </c>
      <c r="Q839" s="783">
        <v>0</v>
      </c>
      <c r="R839" s="783">
        <v>0</v>
      </c>
      <c r="S839" s="783">
        <v>0</v>
      </c>
      <c r="T839" s="783">
        <v>0</v>
      </c>
      <c r="U839" s="78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141</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142</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143</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144</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145</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146</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147</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148</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124</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124</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125</v>
      </c>
      <c r="AE852" s="42" t="s">
        <v>126</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211</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212</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214</v>
      </c>
      <c r="J862" s="18"/>
      <c r="K862" s="23"/>
      <c r="L862" s="23"/>
      <c r="M862" s="23"/>
      <c r="N862" s="23"/>
      <c r="O862" s="23"/>
      <c r="P862" s="23"/>
      <c r="Q862" s="23"/>
      <c r="R862" s="23"/>
      <c r="S862" s="23"/>
      <c r="T862" s="24" t="s">
        <v>215</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213</v>
      </c>
      <c r="H863" s="18"/>
      <c r="I863" s="24" t="s">
        <v>216</v>
      </c>
      <c r="J863" s="24"/>
      <c r="K863" s="24"/>
      <c r="L863" s="24"/>
      <c r="M863" s="24"/>
      <c r="N863" s="24"/>
      <c r="O863" s="24"/>
      <c r="P863" s="24"/>
      <c r="Q863" s="24"/>
      <c r="R863" s="24"/>
      <c r="S863" s="23"/>
      <c r="T863" s="24" t="s">
        <v>217</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121</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393</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394</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395</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396</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397</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398</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399</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400</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401</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402</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124</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126</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909</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218</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213</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219</v>
      </c>
      <c r="K892" s="24" t="s">
        <v>392</v>
      </c>
      <c r="L892" s="24" t="s">
        <v>59</v>
      </c>
      <c r="M892" s="24" t="s">
        <v>60</v>
      </c>
      <c r="N892" s="24" t="s">
        <v>61</v>
      </c>
      <c r="O892" s="24" t="s">
        <v>62</v>
      </c>
      <c r="P892" s="24" t="s">
        <v>895</v>
      </c>
      <c r="Q892" s="24" t="s">
        <v>896</v>
      </c>
      <c r="R892" s="24" t="s">
        <v>897</v>
      </c>
      <c r="S892" s="24" t="s">
        <v>1218</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833</v>
      </c>
      <c r="J893" s="151" t="s">
        <v>393</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394</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395</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396</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397</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398</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399</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400</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401</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402</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406</v>
      </c>
      <c r="J903" s="104" t="s">
        <v>391</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140</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141</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142</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143</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144</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145</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146</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147</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148</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802</v>
      </c>
      <c r="J913" s="104" t="s">
        <v>391</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148</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803</v>
      </c>
      <c r="J923" s="104" t="s">
        <v>391</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148</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804</v>
      </c>
      <c r="J933" s="104" t="s">
        <v>391</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148</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805</v>
      </c>
      <c r="J943" s="104" t="s">
        <v>391</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148</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806</v>
      </c>
      <c r="J953" s="104" t="s">
        <v>391</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148</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807</v>
      </c>
      <c r="J963" s="104" t="s">
        <v>391</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148</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808</v>
      </c>
      <c r="J973" s="104" t="s">
        <v>391</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143</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144</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145</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146</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147</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148</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809</v>
      </c>
      <c r="J983" s="104" t="s">
        <v>391</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140</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141</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142</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143</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144</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145</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146</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147</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148</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124</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126</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117</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756</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760</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957</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758</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757</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927</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220</v>
      </c>
      <c r="M1008" s="102" t="s">
        <v>367</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162</v>
      </c>
      <c r="L1009" s="118" t="s">
        <v>221</v>
      </c>
      <c r="M1009" s="473" t="s">
        <v>199</v>
      </c>
      <c r="N1009" s="473" t="s">
        <v>381</v>
      </c>
      <c r="O1009" s="473" t="s">
        <v>380</v>
      </c>
      <c r="P1009" s="473" t="s">
        <v>198</v>
      </c>
      <c r="Q1009" s="24" t="s">
        <v>755</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393</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394</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395</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396</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397</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398</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399</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400</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401</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402</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928</v>
      </c>
      <c r="H1021" s="88"/>
      <c r="I1021" s="88"/>
      <c r="J1021" s="88"/>
      <c r="K1021" s="88"/>
      <c r="L1021" s="232">
        <v>6.5</v>
      </c>
      <c r="M1021" s="88" t="s">
        <v>761</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124</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125</v>
      </c>
      <c r="AE1024" s="42" t="s">
        <v>126</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940</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254</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321</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249</v>
      </c>
      <c r="I14" s="24"/>
      <c r="J14" s="24" t="s">
        <v>248</v>
      </c>
      <c r="K14" s="24"/>
      <c r="L14" s="24" t="s">
        <v>250</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205</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206</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256</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255</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251</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249</v>
      </c>
      <c r="I34" s="24"/>
      <c r="J34" s="24" t="s">
        <v>248</v>
      </c>
      <c r="K34" s="24"/>
      <c r="L34" s="24" t="s">
        <v>250</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252</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253</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257</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249</v>
      </c>
      <c r="I51" s="24" t="s">
        <v>248</v>
      </c>
      <c r="J51" s="24" t="s">
        <v>250</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258</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259</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260</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261</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369</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248</v>
      </c>
      <c r="J58" s="152" t="s">
        <v>250</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262</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263</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264</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268</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266</v>
      </c>
      <c r="G71" s="587"/>
      <c r="H71" s="102"/>
      <c r="I71" s="23"/>
      <c r="J71" s="102" t="s">
        <v>267</v>
      </c>
      <c r="K71" s="102"/>
      <c r="L71" s="102"/>
      <c r="M71" s="23"/>
      <c r="N71" s="102" t="s">
        <v>370</v>
      </c>
      <c r="O71" s="102"/>
      <c r="P71" s="102"/>
      <c r="Q71" s="23"/>
      <c r="R71" s="102" t="s">
        <v>269</v>
      </c>
      <c r="S71" s="102"/>
      <c r="T71" s="587"/>
      <c r="U71" s="23"/>
      <c r="V71" s="588" t="s">
        <v>270</v>
      </c>
      <c r="W71" s="23"/>
      <c r="X71" s="23"/>
      <c r="Y71" s="23"/>
      <c r="Z71" s="17"/>
      <c r="AA71" s="9"/>
      <c r="AB71" s="9"/>
      <c r="AC71" s="9"/>
    </row>
    <row r="72" spans="1:29" ht="13.9" customHeight="1" outlineLevel="1" x14ac:dyDescent="0.25">
      <c r="A72" s="7"/>
      <c r="B72" s="8"/>
      <c r="C72" s="18"/>
      <c r="D72" s="18"/>
      <c r="E72" s="18"/>
      <c r="F72" s="588" t="s">
        <v>99</v>
      </c>
      <c r="G72" s="24" t="s">
        <v>1151</v>
      </c>
      <c r="H72" s="149" t="s">
        <v>265</v>
      </c>
      <c r="I72" s="23"/>
      <c r="J72" s="24" t="s">
        <v>99</v>
      </c>
      <c r="K72" s="24" t="s">
        <v>1151</v>
      </c>
      <c r="L72" s="24" t="s">
        <v>265</v>
      </c>
      <c r="M72" s="23"/>
      <c r="N72" s="24" t="s">
        <v>99</v>
      </c>
      <c r="O72" s="24" t="s">
        <v>1151</v>
      </c>
      <c r="P72" s="24" t="s">
        <v>265</v>
      </c>
      <c r="Q72" s="23"/>
      <c r="R72" s="24" t="s">
        <v>99</v>
      </c>
      <c r="S72" s="24" t="s">
        <v>1151</v>
      </c>
      <c r="T72" s="24" t="s">
        <v>265</v>
      </c>
      <c r="U72" s="23"/>
      <c r="V72" s="588" t="s">
        <v>265</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271</v>
      </c>
      <c r="G97" s="23"/>
      <c r="H97" s="23"/>
      <c r="I97" s="23"/>
      <c r="J97" s="23"/>
      <c r="K97" s="23"/>
      <c r="L97" s="23"/>
      <c r="M97" s="23"/>
      <c r="N97" s="23"/>
      <c r="O97" s="23" t="s">
        <v>375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6"/>
      <c r="F99" s="891"/>
      <c r="G99" s="24" t="s">
        <v>272</v>
      </c>
      <c r="H99" s="24"/>
      <c r="I99" s="24"/>
      <c r="J99" s="102" t="s">
        <v>371</v>
      </c>
      <c r="K99" s="102"/>
      <c r="L99" s="102"/>
      <c r="M99" s="593"/>
      <c r="N99" s="102" t="s">
        <v>372</v>
      </c>
      <c r="O99" s="102"/>
      <c r="P99" s="246"/>
      <c r="Q99" s="135"/>
      <c r="R99" s="246" t="s">
        <v>373</v>
      </c>
      <c r="S99" s="140"/>
      <c r="T99" s="140"/>
      <c r="U99" s="135"/>
      <c r="V99" s="140" t="s">
        <v>374</v>
      </c>
      <c r="W99" s="140"/>
      <c r="X99" s="140"/>
      <c r="Y99" s="135"/>
      <c r="Z99" s="17"/>
      <c r="AA99" s="9"/>
      <c r="AB99" s="9"/>
      <c r="AC99" s="9"/>
    </row>
    <row r="100" spans="1:29" ht="13.5" customHeight="1" outlineLevel="1" x14ac:dyDescent="0.25">
      <c r="A100" s="7"/>
      <c r="B100" s="8"/>
      <c r="C100" s="18"/>
      <c r="D100" s="18"/>
      <c r="E100" s="18" t="s">
        <v>260</v>
      </c>
      <c r="F100" s="18"/>
      <c r="G100" s="24" t="s">
        <v>106</v>
      </c>
      <c r="H100" s="24" t="s">
        <v>273</v>
      </c>
      <c r="I100" s="24"/>
      <c r="J100" s="24" t="s">
        <v>99</v>
      </c>
      <c r="K100" s="24" t="s">
        <v>1151</v>
      </c>
      <c r="L100" s="24" t="s">
        <v>265</v>
      </c>
      <c r="M100" s="24"/>
      <c r="N100" s="24" t="s">
        <v>99</v>
      </c>
      <c r="O100" s="24" t="s">
        <v>1151</v>
      </c>
      <c r="P100" s="24" t="s">
        <v>265</v>
      </c>
      <c r="Q100" s="24"/>
      <c r="R100" s="24" t="s">
        <v>99</v>
      </c>
      <c r="S100" s="24" t="s">
        <v>1151</v>
      </c>
      <c r="T100" s="24" t="s">
        <v>265</v>
      </c>
      <c r="U100" s="24"/>
      <c r="V100" s="24" t="s">
        <v>99</v>
      </c>
      <c r="W100" s="24" t="s">
        <v>1151</v>
      </c>
      <c r="X100" s="24" t="s">
        <v>265</v>
      </c>
      <c r="Y100" s="25"/>
      <c r="Z100" s="17"/>
      <c r="AA100" s="9"/>
      <c r="AB100" s="9"/>
      <c r="AC100" s="9"/>
    </row>
    <row r="101" spans="1:29" ht="13.5" customHeight="1" outlineLevel="1" x14ac:dyDescent="0.25">
      <c r="A101" s="7"/>
      <c r="B101" s="8"/>
      <c r="C101" s="18"/>
      <c r="D101" s="27"/>
      <c r="E101" s="595">
        <v>0.5</v>
      </c>
      <c r="F101" s="594"/>
      <c r="G101" s="683" t="str">
        <f>General!H17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General!H18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General!H19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General!H20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General!H21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General!H22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General!H23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General!H24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General!H25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General!H26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General!H27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General!H28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General!H29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General!H30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General!H31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General!H32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General!H33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3" t="s">
        <v>750</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3"/>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99</v>
      </c>
      <c r="F125" s="769">
        <f>MIN(364,INT((F124 - DATE(YEAR(F124),1,1))))</f>
        <v>0</v>
      </c>
      <c r="G125" s="769">
        <f t="shared" ref="G125:Q125" si="7">MIN(364,INT((G124 - DATE(YEAR(G124),1,1))))</f>
        <v>31</v>
      </c>
      <c r="H125" s="769">
        <f t="shared" si="7"/>
        <v>59</v>
      </c>
      <c r="I125" s="769">
        <f t="shared" si="7"/>
        <v>90</v>
      </c>
      <c r="J125" s="769">
        <f t="shared" si="7"/>
        <v>120</v>
      </c>
      <c r="K125" s="769">
        <f t="shared" si="7"/>
        <v>151</v>
      </c>
      <c r="L125" s="769">
        <f t="shared" si="7"/>
        <v>181</v>
      </c>
      <c r="M125" s="769">
        <f t="shared" si="7"/>
        <v>212</v>
      </c>
      <c r="N125" s="769">
        <f t="shared" si="7"/>
        <v>243</v>
      </c>
      <c r="O125" s="769">
        <f t="shared" si="7"/>
        <v>273</v>
      </c>
      <c r="P125" s="769">
        <f t="shared" si="7"/>
        <v>304</v>
      </c>
      <c r="Q125" s="769">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751</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3" t="s">
        <v>749</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General!H17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General!H18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General!H19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General!H20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General!H21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General!H22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General!H23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General!H24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General!H25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General!H26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General!H27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General!H28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General!H29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General!H30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General!H31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General!H32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General!H33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117</v>
      </c>
      <c r="AE4" s="12"/>
      <c r="AF4" s="71"/>
    </row>
    <row r="5" spans="1:32" ht="13.15" customHeight="1" outlineLevel="1" collapsed="1" x14ac:dyDescent="0.25">
      <c r="A5" s="7"/>
      <c r="B5" s="69"/>
      <c r="C5" s="13"/>
      <c r="D5" s="13">
        <v>0</v>
      </c>
      <c r="E5" s="13" t="s">
        <v>1</v>
      </c>
      <c r="F5" s="72"/>
      <c r="G5" s="73" t="s">
        <v>118</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119</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120</v>
      </c>
      <c r="D13" s="18"/>
      <c r="E13" s="18"/>
      <c r="F13" s="18"/>
      <c r="G13" s="24"/>
      <c r="H13" s="24"/>
      <c r="I13" s="24"/>
      <c r="J13" s="87" t="s">
        <v>121</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122</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123</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1082</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1270</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1272</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1083</v>
      </c>
      <c r="I23" s="89"/>
      <c r="J23" s="89" t="s">
        <v>393</v>
      </c>
      <c r="K23" s="825">
        <f>MIN(1,(MAX(0, Periods!U22-(K$21+K$20))+MAX(0,K$21-Periods!U21))/(Periods!U22-Periods!U21))</f>
        <v>1</v>
      </c>
      <c r="L23" s="825">
        <f>MIN(1,(MAX(0, Periods!V22-(L$21+L$20))+MAX(0,L$21-Periods!V21))/(Periods!V22-Periods!V21))</f>
        <v>0</v>
      </c>
      <c r="M23" s="825">
        <f>MIN(1,(MAX(0, Periods!W22-(M$21+M$20))+MAX(0,M$21-Periods!W21))/(Periods!W22-Periods!W21))</f>
        <v>0</v>
      </c>
      <c r="N23" s="825">
        <f>MIN(1,(MAX(0, Periods!X22-(N$21+N$20))+MAX(0,N$21-Periods!X21))/(Periods!X22-Periods!X21))</f>
        <v>0</v>
      </c>
      <c r="O23" s="825">
        <f>MIN(1,(MAX(0, Periods!Y22-(O$21+O$20))+MAX(0,O$21-Periods!Y21))/(Periods!Y22-Periods!Y21))</f>
        <v>0</v>
      </c>
      <c r="P23" s="825">
        <f>MIN(1,(MAX(0, Periods!Z22-(P$21+P$20))+MAX(0,P$21-Periods!Z21))/(Periods!Z22-Periods!Z21))</f>
        <v>1</v>
      </c>
      <c r="Q23" s="825">
        <f>MIN(1,(MAX(0, Periods!AA22-(Q$21+Q$20))+MAX(0,Q$21-Periods!AA21))/(Periods!AA22-Periods!AA21))</f>
        <v>1</v>
      </c>
      <c r="R23" s="825">
        <f>MIN(1,(MAX(0, Periods!AB22-(R$21+R$20))+MAX(0,R$21-Periods!AB21))/(Periods!AB22-Periods!AB21))</f>
        <v>1</v>
      </c>
      <c r="S23" s="825">
        <f>MIN(1,(MAX(0, Periods!AC22-(S$21+S$20))+MAX(0,S$21-Periods!AC21))/(Periods!AC22-Periods!AC21))</f>
        <v>1</v>
      </c>
      <c r="T23" s="82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394</v>
      </c>
      <c r="K24" s="825">
        <f>MIN(1,(MAX(0, Periods!U23-(K$21+K$20))+MAX(0,K$21-Periods!U22))/(Periods!U23-Periods!U22))</f>
        <v>0</v>
      </c>
      <c r="L24" s="825">
        <f>MIN(1,(MAX(0, Periods!V23-(L$21+L$20))+MAX(0,L$21-Periods!V22))/(Periods!V23-Periods!V22))</f>
        <v>0.74285714285714288</v>
      </c>
      <c r="M24" s="825">
        <f>MIN(1,(MAX(0, Periods!W23-(M$21+M$20))+MAX(0,M$21-Periods!W22))/(Periods!W23-Periods!W22))</f>
        <v>0.74285714285714288</v>
      </c>
      <c r="N24" s="825">
        <f>MIN(1,(MAX(0, Periods!X23-(N$21+N$20))+MAX(0,N$21-Periods!X22))/(Periods!X23-Periods!X22))</f>
        <v>0.74285714285714288</v>
      </c>
      <c r="O24" s="825">
        <f>MIN(1,(MAX(0, Periods!Y23-(O$21+O$20))+MAX(0,O$21-Periods!Y22))/(Periods!Y23-Periods!Y22))</f>
        <v>0.74285714285714288</v>
      </c>
      <c r="P24" s="825">
        <f>MIN(1,(MAX(0, Periods!Z23-(P$21+P$20))+MAX(0,P$21-Periods!Z22))/(Periods!Z23-Periods!Z22))</f>
        <v>0.14285714285714285</v>
      </c>
      <c r="Q24" s="825">
        <f>MIN(1,(MAX(0, Periods!AA23-(Q$21+Q$20))+MAX(0,Q$21-Periods!AA22))/(Periods!AA23-Periods!AA22))</f>
        <v>0.14285714285714285</v>
      </c>
      <c r="R24" s="825">
        <f>MIN(1,(MAX(0, Periods!AB23-(R$21+R$20))+MAX(0,R$21-Periods!AB22))/(Periods!AB23-Periods!AB22))</f>
        <v>1</v>
      </c>
      <c r="S24" s="825">
        <f>MIN(1,(MAX(0, Periods!AC23-(S$21+S$20))+MAX(0,S$21-Periods!AC22))/(Periods!AC23-Periods!AC22))</f>
        <v>1</v>
      </c>
      <c r="T24" s="82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395</v>
      </c>
      <c r="K25" s="825">
        <f>MIN(1,(MAX(0, Periods!U24-(K$21+K$20))+MAX(0,K$21-Periods!U23))/(Periods!U24-Periods!U23))</f>
        <v>0.5714285714285714</v>
      </c>
      <c r="L25" s="825">
        <f>MIN(1,(MAX(0, Periods!V24-(L$21+L$20))+MAX(0,L$21-Periods!V23))/(Periods!V24-Periods!V23))</f>
        <v>1</v>
      </c>
      <c r="M25" s="825">
        <f>MIN(1,(MAX(0, Periods!W24-(M$21+M$20))+MAX(0,M$21-Periods!W23))/(Periods!W24-Periods!W23))</f>
        <v>1</v>
      </c>
      <c r="N25" s="825">
        <f>MIN(1,(MAX(0, Periods!X24-(N$21+N$20))+MAX(0,N$21-Periods!X23))/(Periods!X24-Periods!X23))</f>
        <v>1</v>
      </c>
      <c r="O25" s="825">
        <f>MIN(1,(MAX(0, Periods!Y24-(O$21+O$20))+MAX(0,O$21-Periods!Y23))/(Periods!Y24-Periods!Y23))</f>
        <v>1</v>
      </c>
      <c r="P25" s="825">
        <f>MIN(1,(MAX(0, Periods!Z24-(P$21+P$20))+MAX(0,P$21-Periods!Z23))/(Periods!Z24-Periods!Z23))</f>
        <v>1</v>
      </c>
      <c r="Q25" s="825">
        <f>MIN(1,(MAX(0, Periods!AA24-(Q$21+Q$20))+MAX(0,Q$21-Periods!AA23))/(Periods!AA24-Periods!AA23))</f>
        <v>1</v>
      </c>
      <c r="R25" s="825">
        <f>MIN(1,(MAX(0, Periods!AB24-(R$21+R$20))+MAX(0,R$21-Periods!AB23))/(Periods!AB24-Periods!AB23))</f>
        <v>0.5714285714285714</v>
      </c>
      <c r="S25" s="825">
        <f>MIN(1,(MAX(0, Periods!AC24-(S$21+S$20))+MAX(0,S$21-Periods!AC23))/(Periods!AC24-Periods!AC23))</f>
        <v>0.5714285714285714</v>
      </c>
      <c r="T25" s="825">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396</v>
      </c>
      <c r="K26" s="825">
        <f>MIN(1,(MAX(0, Periods!U25-(K$21+K$20))+MAX(0,K$21-Periods!U24))/(Periods!U25-Periods!U24))</f>
        <v>1</v>
      </c>
      <c r="L26" s="825">
        <f>MIN(1,(MAX(0, Periods!V25-(L$21+L$20))+MAX(0,L$21-Periods!V24))/(Periods!V25-Periods!V24))</f>
        <v>1</v>
      </c>
      <c r="M26" s="825">
        <f>MIN(1,(MAX(0, Periods!W25-(M$21+M$20))+MAX(0,M$21-Periods!W24))/(Periods!W25-Periods!W24))</f>
        <v>1</v>
      </c>
      <c r="N26" s="825">
        <f>MIN(1,(MAX(0, Periods!X25-(N$21+N$20))+MAX(0,N$21-Periods!X24))/(Periods!X25-Periods!X24))</f>
        <v>1</v>
      </c>
      <c r="O26" s="825">
        <f>MIN(1,(MAX(0, Periods!Y25-(O$21+O$20))+MAX(0,O$21-Periods!Y24))/(Periods!Y25-Periods!Y24))</f>
        <v>1</v>
      </c>
      <c r="P26" s="825">
        <f>MIN(1,(MAX(0, Periods!Z25-(P$21+P$20))+MAX(0,P$21-Periods!Z24))/(Periods!Z25-Periods!Z24))</f>
        <v>1</v>
      </c>
      <c r="Q26" s="825">
        <f>MIN(1,(MAX(0, Periods!AA25-(Q$21+Q$20))+MAX(0,Q$21-Periods!AA24))/(Periods!AA25-Periods!AA24))</f>
        <v>1</v>
      </c>
      <c r="R26" s="825">
        <f>MIN(1,(MAX(0, Periods!AB25-(R$21+R$20))+MAX(0,R$21-Periods!AB24))/(Periods!AB25-Periods!AB24))</f>
        <v>1</v>
      </c>
      <c r="S26" s="825">
        <f>MIN(1,(MAX(0, Periods!AC25-(S$21+S$20))+MAX(0,S$21-Periods!AC24))/(Periods!AC25-Periods!AC24))</f>
        <v>1</v>
      </c>
      <c r="T26" s="82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397</v>
      </c>
      <c r="K27" s="825">
        <f>MIN(1,(MAX(0, Periods!U26-(K$21+K$20))+MAX(0,K$21-Periods!U25))/(Periods!U26-Periods!U25))</f>
        <v>1</v>
      </c>
      <c r="L27" s="825">
        <f>MIN(1,(MAX(0, Periods!V26-(L$21+L$20))+MAX(0,L$21-Periods!V25))/(Periods!V26-Periods!V25))</f>
        <v>1</v>
      </c>
      <c r="M27" s="825">
        <f>MIN(1,(MAX(0, Periods!W26-(M$21+M$20))+MAX(0,M$21-Periods!W25))/(Periods!W26-Periods!W25))</f>
        <v>1</v>
      </c>
      <c r="N27" s="825">
        <f>MIN(1,(MAX(0, Periods!X26-(N$21+N$20))+MAX(0,N$21-Periods!X25))/(Periods!X26-Periods!X25))</f>
        <v>1</v>
      </c>
      <c r="O27" s="825">
        <f>MIN(1,(MAX(0, Periods!Y26-(O$21+O$20))+MAX(0,O$21-Periods!Y25))/(Periods!Y26-Periods!Y25))</f>
        <v>1</v>
      </c>
      <c r="P27" s="825">
        <f>MIN(1,(MAX(0, Periods!Z26-(P$21+P$20))+MAX(0,P$21-Periods!Z25))/(Periods!Z26-Periods!Z25))</f>
        <v>1</v>
      </c>
      <c r="Q27" s="825">
        <f>MIN(1,(MAX(0, Periods!AA26-(Q$21+Q$20))+MAX(0,Q$21-Periods!AA25))/(Periods!AA26-Periods!AA25))</f>
        <v>1</v>
      </c>
      <c r="R27" s="825">
        <f>MIN(1,(MAX(0, Periods!AB26-(R$21+R$20))+MAX(0,R$21-Periods!AB25))/(Periods!AB26-Periods!AB25))</f>
        <v>1</v>
      </c>
      <c r="S27" s="825">
        <f>MIN(1,(MAX(0, Periods!AC26-(S$21+S$20))+MAX(0,S$21-Periods!AC25))/(Periods!AC26-Periods!AC25))</f>
        <v>1</v>
      </c>
      <c r="T27" s="82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398</v>
      </c>
      <c r="K28" s="825">
        <f>MIN(1,(MAX(0, Periods!U27-(K$21+K$20))+MAX(0,K$21-Periods!U26))/(Periods!U27-Periods!U26))</f>
        <v>1</v>
      </c>
      <c r="L28" s="825">
        <f>MIN(1,(MAX(0, Periods!V27-(L$21+L$20))+MAX(0,L$21-Periods!V26))/(Periods!V27-Periods!V26))</f>
        <v>1</v>
      </c>
      <c r="M28" s="825">
        <f>MIN(1,(MAX(0, Periods!W27-(M$21+M$20))+MAX(0,M$21-Periods!W26))/(Periods!W27-Periods!W26))</f>
        <v>1</v>
      </c>
      <c r="N28" s="825">
        <f>MIN(1,(MAX(0, Periods!X27-(N$21+N$20))+MAX(0,N$21-Periods!X26))/(Periods!X27-Periods!X26))</f>
        <v>1</v>
      </c>
      <c r="O28" s="825">
        <f>MIN(1,(MAX(0, Periods!Y27-(O$21+O$20))+MAX(0,O$21-Periods!Y26))/(Periods!Y27-Periods!Y26))</f>
        <v>1</v>
      </c>
      <c r="P28" s="825">
        <f>MIN(1,(MAX(0, Periods!Z27-(P$21+P$20))+MAX(0,P$21-Periods!Z26))/(Periods!Z27-Periods!Z26))</f>
        <v>1</v>
      </c>
      <c r="Q28" s="825">
        <f>MIN(1,(MAX(0, Periods!AA27-(Q$21+Q$20))+MAX(0,Q$21-Periods!AA26))/(Periods!AA27-Periods!AA26))</f>
        <v>1</v>
      </c>
      <c r="R28" s="825">
        <f>MIN(1,(MAX(0, Periods!AB27-(R$21+R$20))+MAX(0,R$21-Periods!AB26))/(Periods!AB27-Periods!AB26))</f>
        <v>1</v>
      </c>
      <c r="S28" s="825">
        <f>MIN(1,(MAX(0, Periods!AC27-(S$21+S$20))+MAX(0,S$21-Periods!AC26))/(Periods!AC27-Periods!AC26))</f>
        <v>1</v>
      </c>
      <c r="T28" s="82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399</v>
      </c>
      <c r="K29" s="825">
        <f>MIN(1,(MAX(0, Periods!U28-(K$21+K$20))+MAX(0,K$21-Periods!U27))/(Periods!U28-Periods!U27))</f>
        <v>1</v>
      </c>
      <c r="L29" s="825">
        <f>MIN(1,(MAX(0, Periods!V28-(L$21+L$20))+MAX(0,L$21-Periods!V27))/(Periods!V28-Periods!V27))</f>
        <v>1</v>
      </c>
      <c r="M29" s="825">
        <f>MIN(1,(MAX(0, Periods!W28-(M$21+M$20))+MAX(0,M$21-Periods!W27))/(Periods!W28-Periods!W27))</f>
        <v>1</v>
      </c>
      <c r="N29" s="825">
        <f>MIN(1,(MAX(0, Periods!X28-(N$21+N$20))+MAX(0,N$21-Periods!X27))/(Periods!X28-Periods!X27))</f>
        <v>1</v>
      </c>
      <c r="O29" s="825">
        <f>MIN(1,(MAX(0, Periods!Y28-(O$21+O$20))+MAX(0,O$21-Periods!Y27))/(Periods!Y28-Periods!Y27))</f>
        <v>1</v>
      </c>
      <c r="P29" s="825">
        <f>MIN(1,(MAX(0, Periods!Z28-(P$21+P$20))+MAX(0,P$21-Periods!Z27))/(Periods!Z28-Periods!Z27))</f>
        <v>1</v>
      </c>
      <c r="Q29" s="825">
        <f>MIN(1,(MAX(0, Periods!AA28-(Q$21+Q$20))+MAX(0,Q$21-Periods!AA27))/(Periods!AA28-Periods!AA27))</f>
        <v>1</v>
      </c>
      <c r="R29" s="825">
        <f>MIN(1,(MAX(0, Periods!AB28-(R$21+R$20))+MAX(0,R$21-Periods!AB27))/(Periods!AB28-Periods!AB27))</f>
        <v>1</v>
      </c>
      <c r="S29" s="825">
        <f>MIN(1,(MAX(0, Periods!AC28-(S$21+S$20))+MAX(0,S$21-Periods!AC27))/(Periods!AC28-Periods!AC27))</f>
        <v>1</v>
      </c>
      <c r="T29" s="82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400</v>
      </c>
      <c r="K30" s="825">
        <f>MIN(1,(MAX(0, Periods!U29-(K$21+K$20))+MAX(0,K$21-Periods!U28))/(Periods!U29-Periods!U28))</f>
        <v>1</v>
      </c>
      <c r="L30" s="825">
        <f>MIN(1,(MAX(0, Periods!V29-(L$21+L$20))+MAX(0,L$21-Periods!V28))/(Periods!V29-Periods!V28))</f>
        <v>1</v>
      </c>
      <c r="M30" s="825">
        <f>MIN(1,(MAX(0, Periods!W29-(M$21+M$20))+MAX(0,M$21-Periods!W28))/(Periods!W29-Periods!W28))</f>
        <v>1</v>
      </c>
      <c r="N30" s="825">
        <f>MIN(1,(MAX(0, Periods!X29-(N$21+N$20))+MAX(0,N$21-Periods!X28))/(Periods!X29-Periods!X28))</f>
        <v>1</v>
      </c>
      <c r="O30" s="825">
        <f>MIN(1,(MAX(0, Periods!Y29-(O$21+O$20))+MAX(0,O$21-Periods!Y28))/(Periods!Y29-Periods!Y28))</f>
        <v>1</v>
      </c>
      <c r="P30" s="825">
        <f>MIN(1,(MAX(0, Periods!Z29-(P$21+P$20))+MAX(0,P$21-Periods!Z28))/(Periods!Z29-Periods!Z28))</f>
        <v>1</v>
      </c>
      <c r="Q30" s="825">
        <f>MIN(1,(MAX(0, Periods!AA29-(Q$21+Q$20))+MAX(0,Q$21-Periods!AA28))/(Periods!AA29-Periods!AA28))</f>
        <v>1</v>
      </c>
      <c r="R30" s="825">
        <f>MIN(1,(MAX(0, Periods!AB29-(R$21+R$20))+MAX(0,R$21-Periods!AB28))/(Periods!AB29-Periods!AB28))</f>
        <v>1</v>
      </c>
      <c r="S30" s="825">
        <f>MIN(1,(MAX(0, Periods!AC29-(S$21+S$20))+MAX(0,S$21-Periods!AC28))/(Periods!AC29-Periods!AC28))</f>
        <v>1</v>
      </c>
      <c r="T30" s="82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401</v>
      </c>
      <c r="K31" s="825">
        <f>MIN(1,(MAX(0, Periods!U30-(K$21+K$20))+MAX(0,K$21-Periods!U29))/(Periods!U30-Periods!U29))</f>
        <v>1</v>
      </c>
      <c r="L31" s="825">
        <f>MIN(1,(MAX(0, Periods!V30-(L$21+L$20))+MAX(0,L$21-Periods!V29))/(Periods!V30-Periods!V29))</f>
        <v>1</v>
      </c>
      <c r="M31" s="825">
        <f>MIN(1,(MAX(0, Periods!W30-(M$21+M$20))+MAX(0,M$21-Periods!W29))/(Periods!W30-Periods!W29))</f>
        <v>1</v>
      </c>
      <c r="N31" s="825">
        <f>MIN(1,(MAX(0, Periods!X30-(N$21+N$20))+MAX(0,N$21-Periods!X29))/(Periods!X30-Periods!X29))</f>
        <v>1</v>
      </c>
      <c r="O31" s="825">
        <f>MIN(1,(MAX(0, Periods!Y30-(O$21+O$20))+MAX(0,O$21-Periods!Y29))/(Periods!Y30-Periods!Y29))</f>
        <v>1</v>
      </c>
      <c r="P31" s="825">
        <f>MIN(1,(MAX(0, Periods!Z30-(P$21+P$20))+MAX(0,P$21-Periods!Z29))/(Periods!Z30-Periods!Z29))</f>
        <v>1</v>
      </c>
      <c r="Q31" s="825">
        <f>MIN(1,(MAX(0, Periods!AA30-(Q$21+Q$20))+MAX(0,Q$21-Periods!AA29))/(Periods!AA30-Periods!AA29))</f>
        <v>1</v>
      </c>
      <c r="R31" s="825">
        <f>MIN(1,(MAX(0, Periods!AB30-(R$21+R$20))+MAX(0,R$21-Periods!AB29))/(Periods!AB30-Periods!AB29))</f>
        <v>1</v>
      </c>
      <c r="S31" s="825">
        <f>MIN(1,(MAX(0, Periods!AC30-(S$21+S$20))+MAX(0,S$21-Periods!AC29))/(Periods!AC30-Periods!AC29))</f>
        <v>1</v>
      </c>
      <c r="T31" s="82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402</v>
      </c>
      <c r="K32" s="825">
        <f>MIN(1,(MAX(0, Periods!U31-(K$21+K$20))+MAX(0,K$21-Periods!U30))/(Periods!U31-Periods!U30))</f>
        <v>1</v>
      </c>
      <c r="L32" s="825">
        <f>MIN(1,(MAX(0, Periods!V31-(L$21+L$20))+MAX(0,L$21-Periods!V30))/(Periods!V31-Periods!V30))</f>
        <v>1</v>
      </c>
      <c r="M32" s="825">
        <f>MIN(1,(MAX(0, Periods!W31-(M$21+M$20))+MAX(0,M$21-Periods!W30))/(Periods!W31-Periods!W30))</f>
        <v>1</v>
      </c>
      <c r="N32" s="825">
        <f>MIN(1,(MAX(0, Periods!X31-(N$21+N$20))+MAX(0,N$21-Periods!X30))/(Periods!X31-Periods!X30))</f>
        <v>1</v>
      </c>
      <c r="O32" s="825">
        <f>MIN(1,(MAX(0, Periods!Y31-(O$21+O$20))+MAX(0,O$21-Periods!Y30))/(Periods!Y31-Periods!Y30))</f>
        <v>1</v>
      </c>
      <c r="P32" s="825">
        <f>MIN(1,(MAX(0, Periods!Z31-(P$21+P$20))+MAX(0,P$21-Periods!Z30))/(Periods!Z31-Periods!Z30))</f>
        <v>1</v>
      </c>
      <c r="Q32" s="825">
        <f>MIN(1,(MAX(0, Periods!AA31-(Q$21+Q$20))+MAX(0,Q$21-Periods!AA30))/(Periods!AA31-Periods!AA30))</f>
        <v>1</v>
      </c>
      <c r="R32" s="825">
        <f>MIN(1,(MAX(0, Periods!AB31-(R$21+R$20))+MAX(0,R$21-Periods!AB30))/(Periods!AB31-Periods!AB30))</f>
        <v>1</v>
      </c>
      <c r="S32" s="825">
        <f>MIN(1,(MAX(0, Periods!AC31-(S$21+S$20))+MAX(0,S$21-Periods!AC30))/(Periods!AC31-Periods!AC30))</f>
        <v>1</v>
      </c>
      <c r="T32" s="82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124</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118</v>
      </c>
      <c r="H34" s="40"/>
      <c r="I34" s="40"/>
      <c r="J34" s="40"/>
      <c r="K34" s="40"/>
      <c r="L34" s="40"/>
      <c r="M34" s="40"/>
      <c r="N34" s="40"/>
      <c r="O34" s="40"/>
      <c r="P34" s="40"/>
      <c r="Q34" s="40"/>
      <c r="R34" s="40"/>
      <c r="S34" s="40"/>
      <c r="T34" s="96"/>
      <c r="U34" s="96"/>
      <c r="V34" s="96"/>
      <c r="W34" s="96"/>
      <c r="X34" s="96"/>
      <c r="Y34" s="96"/>
      <c r="Z34" s="96"/>
      <c r="AA34" s="96"/>
      <c r="AB34" s="96"/>
      <c r="AC34" s="96"/>
      <c r="AD34" s="97" t="s">
        <v>125</v>
      </c>
      <c r="AE34" s="42" t="s">
        <v>126</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117</v>
      </c>
      <c r="AE39" s="12"/>
      <c r="AF39" s="9"/>
    </row>
    <row r="40" spans="1:32" ht="13.15" customHeight="1" outlineLevel="1" collapsed="1" x14ac:dyDescent="0.25">
      <c r="A40" s="7"/>
      <c r="B40" s="98"/>
      <c r="C40" s="13"/>
      <c r="D40" s="13">
        <v>0</v>
      </c>
      <c r="E40" s="13" t="s">
        <v>1</v>
      </c>
      <c r="F40" s="72"/>
      <c r="G40" s="73" t="s">
        <v>127</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128</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120</v>
      </c>
      <c r="D48" s="18"/>
      <c r="E48" s="18"/>
      <c r="F48" s="18"/>
      <c r="G48" s="24"/>
      <c r="H48" s="24"/>
      <c r="I48" s="24"/>
      <c r="J48" s="87" t="s">
        <v>121</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1236</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839</v>
      </c>
      <c r="I54" s="93"/>
      <c r="J54" s="91"/>
      <c r="K54" s="223" t="s">
        <v>1094</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131</v>
      </c>
      <c r="I55" s="93"/>
      <c r="J55" s="91"/>
      <c r="K55" s="223" t="s">
        <v>1093</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132</v>
      </c>
      <c r="I56" s="93"/>
      <c r="J56" s="91"/>
      <c r="K56" s="223" t="s">
        <v>133</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134</v>
      </c>
      <c r="I57" s="93"/>
      <c r="J57" s="91"/>
      <c r="K57" s="224" t="s">
        <v>1095</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382</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7" t="s">
        <v>1154</v>
      </c>
      <c r="I60" s="888"/>
      <c r="J60" s="888"/>
      <c r="K60" s="888"/>
      <c r="L60" s="888"/>
      <c r="M60" s="888"/>
      <c r="N60" s="888"/>
      <c r="O60" s="888"/>
      <c r="P60" s="888"/>
      <c r="Q60" s="888"/>
      <c r="R60" s="888"/>
      <c r="S60" s="888"/>
      <c r="T60" s="889"/>
      <c r="U60" s="515"/>
      <c r="V60" s="515"/>
      <c r="W60" s="515"/>
      <c r="X60" s="515"/>
      <c r="Y60" s="515"/>
      <c r="Z60" s="89"/>
      <c r="AA60" s="14"/>
      <c r="AB60" s="14"/>
      <c r="AC60" s="14"/>
      <c r="AD60" s="14"/>
      <c r="AE60" s="17"/>
      <c r="AF60" s="9"/>
    </row>
    <row r="61" spans="1:32" ht="5.0999999999999996" customHeight="1" outlineLevel="1" x14ac:dyDescent="0.25">
      <c r="A61" s="7"/>
      <c r="B61" s="98"/>
      <c r="C61" s="13" t="s">
        <v>124</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127</v>
      </c>
      <c r="H62" s="40"/>
      <c r="I62" s="40"/>
      <c r="J62" s="40"/>
      <c r="K62" s="40"/>
      <c r="L62" s="40"/>
      <c r="M62" s="40"/>
      <c r="N62" s="40"/>
      <c r="O62" s="40"/>
      <c r="P62" s="40"/>
      <c r="Q62" s="40"/>
      <c r="R62" s="40"/>
      <c r="S62" s="40"/>
      <c r="T62" s="96"/>
      <c r="U62" s="96"/>
      <c r="V62" s="96"/>
      <c r="W62" s="96"/>
      <c r="X62" s="96"/>
      <c r="Y62" s="96"/>
      <c r="Z62" s="96"/>
      <c r="AA62" s="96"/>
      <c r="AB62" s="96"/>
      <c r="AC62" s="96"/>
      <c r="AD62" s="97" t="s">
        <v>125</v>
      </c>
      <c r="AE62" s="42" t="s">
        <v>126</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117</v>
      </c>
      <c r="AE66" s="12"/>
      <c r="AF66" s="9"/>
    </row>
    <row r="67" spans="1:32" ht="13.15" customHeight="1" outlineLevel="1" collapsed="1" x14ac:dyDescent="0.25">
      <c r="A67" s="7"/>
      <c r="B67" s="98"/>
      <c r="C67" s="13"/>
      <c r="D67" s="13">
        <v>0</v>
      </c>
      <c r="E67" s="13" t="s">
        <v>1</v>
      </c>
      <c r="F67" s="72"/>
      <c r="G67" s="73" t="s">
        <v>135</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136</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137</v>
      </c>
      <c r="H74" s="24" t="s">
        <v>138</v>
      </c>
      <c r="I74" s="24"/>
      <c r="J74" s="24" t="s">
        <v>833</v>
      </c>
      <c r="K74" s="24" t="s">
        <v>406</v>
      </c>
      <c r="L74" s="24" t="s">
        <v>802</v>
      </c>
      <c r="M74" s="24" t="s">
        <v>803</v>
      </c>
      <c r="N74" s="24" t="s">
        <v>804</v>
      </c>
      <c r="O74" s="24" t="s">
        <v>805</v>
      </c>
      <c r="P74" s="24" t="s">
        <v>806</v>
      </c>
      <c r="Q74" s="24" t="s">
        <v>807</v>
      </c>
      <c r="R74" s="24" t="s">
        <v>808</v>
      </c>
      <c r="S74" s="24" t="s">
        <v>809</v>
      </c>
      <c r="T74" s="24"/>
      <c r="U74" s="24"/>
      <c r="V74" s="24"/>
      <c r="W74" s="24"/>
      <c r="X74" s="24"/>
      <c r="Y74" s="24"/>
      <c r="Z74" s="24"/>
      <c r="AA74" s="25"/>
      <c r="AB74" s="25"/>
      <c r="AC74" s="25"/>
      <c r="AD74" s="25"/>
      <c r="AE74" s="17"/>
      <c r="AF74" s="9"/>
    </row>
    <row r="75" spans="1:32" ht="5.0999999999999996" customHeight="1" outlineLevel="1" x14ac:dyDescent="0.25">
      <c r="A75" s="7"/>
      <c r="B75" s="98"/>
      <c r="C75" s="13" t="s">
        <v>120</v>
      </c>
      <c r="D75" s="18"/>
      <c r="E75" s="18"/>
      <c r="F75" s="18"/>
      <c r="G75" s="24"/>
      <c r="H75" s="24"/>
      <c r="I75" s="24"/>
      <c r="J75" s="87" t="s">
        <v>121</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831</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139</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903</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832</v>
      </c>
      <c r="H80" s="94"/>
      <c r="I80" s="94"/>
      <c r="J80" s="101">
        <v>4.0000000000000001E-3</v>
      </c>
      <c r="K80" s="94" t="s">
        <v>1099</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124</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125</v>
      </c>
      <c r="AE85" s="42" t="s">
        <v>126</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117</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1212</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1213</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383</v>
      </c>
      <c r="K97" s="24" t="s">
        <v>384</v>
      </c>
      <c r="L97" s="24" t="s">
        <v>386</v>
      </c>
      <c r="M97" s="24" t="s">
        <v>387</v>
      </c>
      <c r="N97" s="24" t="s">
        <v>388</v>
      </c>
      <c r="O97" s="24" t="s">
        <v>390</v>
      </c>
      <c r="P97" s="24" t="s">
        <v>898</v>
      </c>
      <c r="Q97" s="24" t="s">
        <v>899</v>
      </c>
      <c r="R97" s="24" t="s">
        <v>1219</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120</v>
      </c>
      <c r="D98" s="18"/>
      <c r="E98" s="18"/>
      <c r="F98" s="18"/>
      <c r="G98" s="24"/>
      <c r="H98" s="24"/>
      <c r="I98" s="24"/>
      <c r="J98" s="87" t="s">
        <v>121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1214</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124</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125</v>
      </c>
      <c r="AE104" s="42" t="s">
        <v>126</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987</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988</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385</v>
      </c>
      <c r="J116" s="102" t="s">
        <v>990</v>
      </c>
      <c r="K116" s="102"/>
      <c r="L116" s="102"/>
      <c r="M116" s="102"/>
      <c r="N116" s="102"/>
      <c r="O116" s="102"/>
      <c r="P116" s="102"/>
      <c r="Q116" s="102"/>
      <c r="R116" s="102"/>
      <c r="S116" s="24"/>
      <c r="T116" s="102" t="s">
        <v>1223</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468</v>
      </c>
      <c r="I117" s="24" t="s">
        <v>38</v>
      </c>
      <c r="J117" s="24" t="s">
        <v>383</v>
      </c>
      <c r="K117" s="24" t="s">
        <v>384</v>
      </c>
      <c r="L117" s="24" t="s">
        <v>386</v>
      </c>
      <c r="M117" s="24" t="s">
        <v>387</v>
      </c>
      <c r="N117" s="24" t="s">
        <v>388</v>
      </c>
      <c r="O117" s="24" t="s">
        <v>390</v>
      </c>
      <c r="P117" s="24" t="s">
        <v>898</v>
      </c>
      <c r="Q117" s="24" t="s">
        <v>899</v>
      </c>
      <c r="R117" s="24" t="s">
        <v>1219</v>
      </c>
      <c r="S117" s="24"/>
      <c r="T117" s="24" t="s">
        <v>391</v>
      </c>
      <c r="U117" s="24" t="s">
        <v>140</v>
      </c>
      <c r="V117" s="24" t="s">
        <v>141</v>
      </c>
      <c r="W117" s="24" t="s">
        <v>142</v>
      </c>
      <c r="X117" s="24" t="s">
        <v>143</v>
      </c>
      <c r="Y117" s="24" t="s">
        <v>144</v>
      </c>
      <c r="Z117" s="24" t="s">
        <v>145</v>
      </c>
      <c r="AA117" s="24" t="s">
        <v>146</v>
      </c>
      <c r="AB117" s="24" t="s">
        <v>147</v>
      </c>
      <c r="AC117" s="24" t="s">
        <v>148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833</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406</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802</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803</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804</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805</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806</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807</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808</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809</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126</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159</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160</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120</v>
      </c>
      <c r="D145" s="18"/>
      <c r="E145" s="18"/>
      <c r="F145" s="18"/>
      <c r="G145" s="24"/>
      <c r="H145" s="24"/>
      <c r="I145" s="24"/>
      <c r="J145" s="87" t="s">
        <v>121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163</v>
      </c>
      <c r="I147" s="89"/>
      <c r="J147" s="770">
        <v>43570</v>
      </c>
      <c r="K147" s="770">
        <v>43570</v>
      </c>
      <c r="L147" s="770">
        <v>43570</v>
      </c>
      <c r="M147" s="770">
        <v>43570</v>
      </c>
      <c r="N147" s="770">
        <v>43570</v>
      </c>
      <c r="O147" s="770">
        <v>43570</v>
      </c>
      <c r="P147" s="770">
        <v>43570</v>
      </c>
      <c r="Q147" s="770">
        <v>43570</v>
      </c>
      <c r="R147" s="770">
        <v>43570</v>
      </c>
      <c r="S147" s="77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1146</v>
      </c>
      <c r="J148" s="769">
        <f>MIN(364,INT((J147 - DATE(YEAR(J147),1,1))))</f>
        <v>104</v>
      </c>
      <c r="K148" s="769">
        <f t="shared" ref="K148:S148" si="3">MIN(364,INT((K147 - DATE(YEAR(K147),1,1))))</f>
        <v>104</v>
      </c>
      <c r="L148" s="769">
        <f t="shared" si="3"/>
        <v>104</v>
      </c>
      <c r="M148" s="769">
        <f t="shared" si="3"/>
        <v>104</v>
      </c>
      <c r="N148" s="769">
        <f t="shared" si="3"/>
        <v>104</v>
      </c>
      <c r="O148" s="769">
        <f t="shared" si="3"/>
        <v>104</v>
      </c>
      <c r="P148" s="769">
        <f t="shared" si="3"/>
        <v>104</v>
      </c>
      <c r="Q148" s="769">
        <f t="shared" si="3"/>
        <v>104</v>
      </c>
      <c r="R148" s="769">
        <f t="shared" si="3"/>
        <v>104</v>
      </c>
      <c r="S148" s="76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164</v>
      </c>
      <c r="I149" s="89"/>
      <c r="J149" s="770">
        <v>43580</v>
      </c>
      <c r="K149" s="770">
        <v>43580</v>
      </c>
      <c r="L149" s="770">
        <v>43580</v>
      </c>
      <c r="M149" s="770">
        <v>43580</v>
      </c>
      <c r="N149" s="770">
        <v>43610</v>
      </c>
      <c r="O149" s="770">
        <v>43580</v>
      </c>
      <c r="P149" s="770">
        <v>43580</v>
      </c>
      <c r="Q149" s="770">
        <v>43580</v>
      </c>
      <c r="R149" s="770">
        <v>43580</v>
      </c>
      <c r="S149" s="77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1146</v>
      </c>
      <c r="J150" s="769">
        <f>MIN(364,INT((J149 - DATE(YEAR(J149),1,1))))</f>
        <v>114</v>
      </c>
      <c r="K150" s="769">
        <f t="shared" ref="K150:S150" si="4">MIN(364,INT((K149 - DATE(YEAR(K149),1,1))))</f>
        <v>114</v>
      </c>
      <c r="L150" s="769">
        <f t="shared" si="4"/>
        <v>114</v>
      </c>
      <c r="M150" s="769">
        <f t="shared" si="4"/>
        <v>114</v>
      </c>
      <c r="N150" s="769">
        <f t="shared" si="4"/>
        <v>144</v>
      </c>
      <c r="O150" s="769">
        <f t="shared" si="4"/>
        <v>114</v>
      </c>
      <c r="P150" s="769">
        <f t="shared" si="4"/>
        <v>114</v>
      </c>
      <c r="Q150" s="769">
        <f t="shared" si="4"/>
        <v>114</v>
      </c>
      <c r="R150" s="769">
        <f t="shared" si="4"/>
        <v>114</v>
      </c>
      <c r="S150" s="76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275</v>
      </c>
      <c r="I151" s="89"/>
      <c r="J151" s="770">
        <v>43615</v>
      </c>
      <c r="K151" s="770">
        <v>43615</v>
      </c>
      <c r="L151" s="770">
        <v>43615</v>
      </c>
      <c r="M151" s="770">
        <v>43615</v>
      </c>
      <c r="N151" s="770">
        <v>43615</v>
      </c>
      <c r="O151" s="770">
        <v>43615</v>
      </c>
      <c r="P151" s="770">
        <v>43615</v>
      </c>
      <c r="Q151" s="770">
        <v>43615</v>
      </c>
      <c r="R151" s="770">
        <v>43615</v>
      </c>
      <c r="S151" s="77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1146</v>
      </c>
      <c r="J152" s="769">
        <f>MIN(364,INT((J151 - DATE(YEAR(J151),1,1))))</f>
        <v>149</v>
      </c>
      <c r="K152" s="769">
        <f t="shared" ref="K152:S152" si="5">MIN(364,INT((K151 - DATE(YEAR(K151),1,1))))</f>
        <v>149</v>
      </c>
      <c r="L152" s="769">
        <f t="shared" si="5"/>
        <v>149</v>
      </c>
      <c r="M152" s="769">
        <f t="shared" si="5"/>
        <v>149</v>
      </c>
      <c r="N152" s="769">
        <f t="shared" si="5"/>
        <v>149</v>
      </c>
      <c r="O152" s="769">
        <f t="shared" si="5"/>
        <v>149</v>
      </c>
      <c r="P152" s="769">
        <f t="shared" si="5"/>
        <v>149</v>
      </c>
      <c r="Q152" s="769">
        <f t="shared" si="5"/>
        <v>149</v>
      </c>
      <c r="R152" s="769">
        <f t="shared" si="5"/>
        <v>149</v>
      </c>
      <c r="S152" s="76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165</v>
      </c>
      <c r="I153" s="89"/>
      <c r="J153" s="770">
        <v>43658</v>
      </c>
      <c r="K153" s="770">
        <v>43658</v>
      </c>
      <c r="L153" s="770">
        <v>43658</v>
      </c>
      <c r="M153" s="770">
        <v>43658</v>
      </c>
      <c r="N153" s="770">
        <v>43658</v>
      </c>
      <c r="O153" s="770">
        <v>43658</v>
      </c>
      <c r="P153" s="770">
        <v>43658</v>
      </c>
      <c r="Q153" s="770">
        <v>43658</v>
      </c>
      <c r="R153" s="770">
        <v>43658</v>
      </c>
      <c r="S153" s="77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1146</v>
      </c>
      <c r="J154" s="769">
        <f>MIN(364,INT((J153 - DATE(YEAR(J153),1,1))))</f>
        <v>192</v>
      </c>
      <c r="K154" s="769">
        <f t="shared" ref="K154:S154" si="6">MIN(364,INT((K153 - DATE(YEAR(K153),1,1))))</f>
        <v>192</v>
      </c>
      <c r="L154" s="769">
        <f t="shared" si="6"/>
        <v>192</v>
      </c>
      <c r="M154" s="769">
        <f t="shared" si="6"/>
        <v>192</v>
      </c>
      <c r="N154" s="769">
        <f t="shared" si="6"/>
        <v>192</v>
      </c>
      <c r="O154" s="769">
        <f t="shared" si="6"/>
        <v>192</v>
      </c>
      <c r="P154" s="769">
        <f t="shared" si="6"/>
        <v>192</v>
      </c>
      <c r="Q154" s="769">
        <f t="shared" si="6"/>
        <v>192</v>
      </c>
      <c r="R154" s="769">
        <f t="shared" si="6"/>
        <v>192</v>
      </c>
      <c r="S154" s="76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326</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327</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166</v>
      </c>
      <c r="H158" s="89" t="s">
        <v>167</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168</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268</v>
      </c>
      <c r="I161" s="125"/>
      <c r="J161" s="125"/>
      <c r="K161" s="125"/>
      <c r="L161" s="126" t="s">
        <v>385</v>
      </c>
      <c r="M161" s="127" t="s">
        <v>169</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383</v>
      </c>
      <c r="N162" s="129" t="s">
        <v>384</v>
      </c>
      <c r="O162" s="129" t="s">
        <v>386</v>
      </c>
      <c r="P162" s="129" t="s">
        <v>387</v>
      </c>
      <c r="Q162" s="129" t="s">
        <v>388</v>
      </c>
      <c r="R162" s="129" t="s">
        <v>390</v>
      </c>
      <c r="S162" s="129" t="s">
        <v>898</v>
      </c>
      <c r="T162" s="129" t="s">
        <v>899</v>
      </c>
      <c r="U162" s="129" t="s">
        <v>1219</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170</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171</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172</v>
      </c>
      <c r="I165" s="94"/>
      <c r="J165" s="94"/>
      <c r="K165" s="94"/>
      <c r="L165" s="99">
        <v>1</v>
      </c>
      <c r="M165" s="89"/>
      <c r="N165" s="89"/>
      <c r="O165" s="89"/>
      <c r="P165" s="89"/>
      <c r="Q165" s="89"/>
      <c r="R165" s="89"/>
      <c r="S165" s="89"/>
      <c r="T165" s="89"/>
      <c r="U165" s="132" t="s">
        <v>173</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276</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124</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125</v>
      </c>
      <c r="AE168" s="42" t="s">
        <v>126</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117</v>
      </c>
      <c r="AE172" s="12"/>
      <c r="AF172" s="9"/>
    </row>
    <row r="173" spans="1:62" ht="13.15" customHeight="1" outlineLevel="1" collapsed="1" x14ac:dyDescent="0.25">
      <c r="A173" s="7"/>
      <c r="B173" s="98"/>
      <c r="C173" s="13"/>
      <c r="D173" s="13">
        <v>0</v>
      </c>
      <c r="E173" s="13" t="s">
        <v>1</v>
      </c>
      <c r="F173" s="72"/>
      <c r="G173" s="73" t="s">
        <v>989</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991</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992</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333</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150</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151</v>
      </c>
      <c r="I180" s="118" t="s">
        <v>152</v>
      </c>
      <c r="J180" s="118" t="s">
        <v>153</v>
      </c>
      <c r="K180" s="118" t="s">
        <v>154</v>
      </c>
      <c r="L180" s="118" t="s">
        <v>155</v>
      </c>
      <c r="M180" s="118" t="s">
        <v>332</v>
      </c>
      <c r="N180" s="118" t="s">
        <v>156</v>
      </c>
      <c r="O180" s="24"/>
      <c r="P180" s="118" t="s">
        <v>156</v>
      </c>
      <c r="Q180" s="24" t="s">
        <v>1149</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7"/>
      <c r="H181" s="120" t="s">
        <v>1216</v>
      </c>
      <c r="I181" s="120" t="s">
        <v>1216</v>
      </c>
      <c r="J181" s="120" t="s">
        <v>1216</v>
      </c>
      <c r="K181" s="120" t="s">
        <v>1216</v>
      </c>
      <c r="L181" s="120" t="s">
        <v>1216</v>
      </c>
      <c r="M181" s="120" t="s">
        <v>1160</v>
      </c>
      <c r="N181" s="194">
        <f>IF(AND(Q181=1,(Date_Destocking&lt;Periods!$K$96)),0,$P181)</f>
        <v>1</v>
      </c>
      <c r="O181" s="89"/>
      <c r="P181" s="115">
        <v>1</v>
      </c>
      <c r="Q181" s="78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124</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125</v>
      </c>
      <c r="AE183" s="42" t="s">
        <v>126</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328</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174</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1121</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468</v>
      </c>
      <c r="J194" s="24" t="s">
        <v>763</v>
      </c>
      <c r="K194" s="102" t="s">
        <v>175</v>
      </c>
      <c r="L194" s="102"/>
      <c r="M194" s="24"/>
      <c r="N194" s="24"/>
      <c r="O194" s="24"/>
      <c r="P194" s="24"/>
      <c r="Q194" s="24"/>
      <c r="R194" s="24"/>
      <c r="S194" s="24"/>
      <c r="T194" s="24"/>
      <c r="U194" s="24"/>
      <c r="V194" s="102" t="s">
        <v>176</v>
      </c>
      <c r="W194" s="102"/>
      <c r="X194" s="24"/>
      <c r="Y194" s="24"/>
      <c r="Z194" s="24"/>
      <c r="AA194" s="24"/>
      <c r="AB194" s="24"/>
      <c r="AC194" s="24"/>
      <c r="AD194" s="24"/>
      <c r="AE194" s="102" t="s">
        <v>389</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383</v>
      </c>
      <c r="L195" s="24" t="s">
        <v>384</v>
      </c>
      <c r="M195" s="24" t="s">
        <v>386</v>
      </c>
      <c r="N195" s="24" t="s">
        <v>387</v>
      </c>
      <c r="O195" s="24" t="s">
        <v>388</v>
      </c>
      <c r="P195" s="24" t="s">
        <v>390</v>
      </c>
      <c r="Q195" s="24" t="s">
        <v>898</v>
      </c>
      <c r="R195" s="24" t="s">
        <v>899</v>
      </c>
      <c r="S195" s="24" t="s">
        <v>1219</v>
      </c>
      <c r="T195" s="24"/>
      <c r="U195" s="24"/>
      <c r="V195" s="24" t="s">
        <v>383</v>
      </c>
      <c r="W195" s="24" t="s">
        <v>384</v>
      </c>
      <c r="X195" s="24" t="s">
        <v>386</v>
      </c>
      <c r="Y195" s="24" t="s">
        <v>387</v>
      </c>
      <c r="Z195" s="24" t="s">
        <v>388</v>
      </c>
      <c r="AA195" s="24" t="s">
        <v>390</v>
      </c>
      <c r="AB195" s="24" t="s">
        <v>898</v>
      </c>
      <c r="AC195" s="24" t="s">
        <v>899</v>
      </c>
      <c r="AD195" s="24" t="s">
        <v>1219</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833</v>
      </c>
      <c r="J196" s="104" t="s">
        <v>393</v>
      </c>
      <c r="K196" s="250">
        <f>$O196</f>
        <v>80</v>
      </c>
      <c r="L196" s="250">
        <f t="shared" ref="L196:N212" si="7">$O196</f>
        <v>80</v>
      </c>
      <c r="M196" s="250">
        <f t="shared" si="7"/>
        <v>80</v>
      </c>
      <c r="N196" s="250">
        <f t="shared" si="7"/>
        <v>80</v>
      </c>
      <c r="O196" s="137">
        <v>80</v>
      </c>
      <c r="P196" s="137">
        <v>0</v>
      </c>
      <c r="Q196" s="137">
        <v>0</v>
      </c>
      <c r="R196" s="137">
        <v>0</v>
      </c>
      <c r="S196" s="137">
        <v>0</v>
      </c>
      <c r="T196" s="89"/>
      <c r="U196" s="104" t="s">
        <v>391</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394</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140</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395</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141</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396</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142</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397</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143</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398</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144</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399</v>
      </c>
      <c r="K202" s="250">
        <f t="shared" si="12"/>
        <v>80</v>
      </c>
      <c r="L202" s="250">
        <f t="shared" si="7"/>
        <v>80</v>
      </c>
      <c r="M202" s="250">
        <f t="shared" si="7"/>
        <v>80</v>
      </c>
      <c r="N202" s="250">
        <f t="shared" si="7"/>
        <v>80</v>
      </c>
      <c r="O202" s="137">
        <v>80</v>
      </c>
      <c r="P202" s="137">
        <v>0</v>
      </c>
      <c r="Q202" s="137">
        <v>0</v>
      </c>
      <c r="R202" s="137">
        <v>0</v>
      </c>
      <c r="S202" s="137">
        <v>0</v>
      </c>
      <c r="T202" s="89"/>
      <c r="U202" s="104" t="s">
        <v>145</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400</v>
      </c>
      <c r="K203" s="250">
        <f t="shared" si="12"/>
        <v>80</v>
      </c>
      <c r="L203" s="250">
        <f t="shared" si="7"/>
        <v>80</v>
      </c>
      <c r="M203" s="250">
        <f t="shared" si="7"/>
        <v>80</v>
      </c>
      <c r="N203" s="250">
        <f t="shared" si="7"/>
        <v>80</v>
      </c>
      <c r="O203" s="137">
        <v>80</v>
      </c>
      <c r="P203" s="137">
        <v>0</v>
      </c>
      <c r="Q203" s="137">
        <v>0</v>
      </c>
      <c r="R203" s="137">
        <v>0</v>
      </c>
      <c r="S203" s="137">
        <v>0</v>
      </c>
      <c r="T203" s="89"/>
      <c r="U203" s="104" t="s">
        <v>146</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401</v>
      </c>
      <c r="K204" s="250">
        <f t="shared" si="12"/>
        <v>80</v>
      </c>
      <c r="L204" s="250">
        <f t="shared" si="7"/>
        <v>80</v>
      </c>
      <c r="M204" s="250">
        <f t="shared" si="7"/>
        <v>80</v>
      </c>
      <c r="N204" s="250">
        <f t="shared" si="7"/>
        <v>80</v>
      </c>
      <c r="O204" s="137">
        <v>80</v>
      </c>
      <c r="P204" s="137">
        <v>0</v>
      </c>
      <c r="Q204" s="137">
        <v>0</v>
      </c>
      <c r="R204" s="137">
        <v>0</v>
      </c>
      <c r="S204" s="137">
        <v>0</v>
      </c>
      <c r="T204" s="89"/>
      <c r="U204" s="104" t="s">
        <v>147</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402</v>
      </c>
      <c r="K205" s="250">
        <f t="shared" si="12"/>
        <v>80</v>
      </c>
      <c r="L205" s="250">
        <f t="shared" si="7"/>
        <v>80</v>
      </c>
      <c r="M205" s="250">
        <f t="shared" si="7"/>
        <v>80</v>
      </c>
      <c r="N205" s="250">
        <f t="shared" si="7"/>
        <v>80</v>
      </c>
      <c r="O205" s="137">
        <v>80</v>
      </c>
      <c r="P205" s="137">
        <v>0</v>
      </c>
      <c r="Q205" s="137">
        <v>0</v>
      </c>
      <c r="R205" s="137">
        <v>0</v>
      </c>
      <c r="S205" s="137">
        <v>0</v>
      </c>
      <c r="T205" s="89"/>
      <c r="U205" s="104" t="s">
        <v>148</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406</v>
      </c>
      <c r="J206" s="104" t="s">
        <v>393</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391</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394</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140</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395</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141</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396</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142</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397</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143</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398</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144</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399</v>
      </c>
      <c r="K212" s="250">
        <f t="shared" si="12"/>
        <v>80</v>
      </c>
      <c r="L212" s="250">
        <f t="shared" si="7"/>
        <v>80</v>
      </c>
      <c r="M212" s="250">
        <f t="shared" si="7"/>
        <v>80</v>
      </c>
      <c r="N212" s="250">
        <f t="shared" si="7"/>
        <v>80</v>
      </c>
      <c r="O212" s="137">
        <v>80</v>
      </c>
      <c r="P212" s="137">
        <v>0</v>
      </c>
      <c r="Q212" s="137">
        <v>0</v>
      </c>
      <c r="R212" s="137">
        <v>0</v>
      </c>
      <c r="S212" s="137">
        <v>0</v>
      </c>
      <c r="T212" s="89"/>
      <c r="U212" s="104" t="s">
        <v>145</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400</v>
      </c>
      <c r="K213" s="250">
        <f t="shared" si="12"/>
        <v>80</v>
      </c>
      <c r="L213" s="250">
        <f t="shared" si="12"/>
        <v>80</v>
      </c>
      <c r="M213" s="250">
        <f t="shared" si="12"/>
        <v>80</v>
      </c>
      <c r="N213" s="250">
        <f t="shared" si="12"/>
        <v>80</v>
      </c>
      <c r="O213" s="137">
        <v>80</v>
      </c>
      <c r="P213" s="137">
        <v>0</v>
      </c>
      <c r="Q213" s="137">
        <v>0</v>
      </c>
      <c r="R213" s="137">
        <v>0</v>
      </c>
      <c r="S213" s="137">
        <v>0</v>
      </c>
      <c r="T213" s="89"/>
      <c r="U213" s="104" t="s">
        <v>146</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401</v>
      </c>
      <c r="K214" s="250">
        <f t="shared" si="12"/>
        <v>80</v>
      </c>
      <c r="L214" s="250">
        <f t="shared" si="12"/>
        <v>80</v>
      </c>
      <c r="M214" s="250">
        <f t="shared" si="12"/>
        <v>80</v>
      </c>
      <c r="N214" s="250">
        <f t="shared" si="12"/>
        <v>80</v>
      </c>
      <c r="O214" s="137">
        <v>80</v>
      </c>
      <c r="P214" s="137">
        <v>0</v>
      </c>
      <c r="Q214" s="137">
        <v>0</v>
      </c>
      <c r="R214" s="137">
        <v>0</v>
      </c>
      <c r="S214" s="137">
        <v>0</v>
      </c>
      <c r="T214" s="89"/>
      <c r="U214" s="104" t="s">
        <v>147</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402</v>
      </c>
      <c r="K215" s="250">
        <f t="shared" si="12"/>
        <v>80</v>
      </c>
      <c r="L215" s="250">
        <f t="shared" si="12"/>
        <v>80</v>
      </c>
      <c r="M215" s="250">
        <f t="shared" si="12"/>
        <v>80</v>
      </c>
      <c r="N215" s="250">
        <f t="shared" si="12"/>
        <v>80</v>
      </c>
      <c r="O215" s="137">
        <v>80</v>
      </c>
      <c r="P215" s="137">
        <v>0</v>
      </c>
      <c r="Q215" s="137">
        <v>0</v>
      </c>
      <c r="R215" s="137">
        <v>0</v>
      </c>
      <c r="S215" s="137">
        <v>0</v>
      </c>
      <c r="T215" s="89"/>
      <c r="U215" s="104" t="s">
        <v>148</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802</v>
      </c>
      <c r="J216" s="104" t="s">
        <v>393</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391</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394</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140</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395</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141</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396</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142</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397</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143</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398</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144</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399</v>
      </c>
      <c r="K222" s="250">
        <f t="shared" si="12"/>
        <v>80</v>
      </c>
      <c r="L222" s="250">
        <f t="shared" si="12"/>
        <v>80</v>
      </c>
      <c r="M222" s="250">
        <f t="shared" si="12"/>
        <v>80</v>
      </c>
      <c r="N222" s="250">
        <f t="shared" si="12"/>
        <v>80</v>
      </c>
      <c r="O222" s="137">
        <v>80</v>
      </c>
      <c r="P222" s="137">
        <v>0</v>
      </c>
      <c r="Q222" s="137">
        <v>0</v>
      </c>
      <c r="R222" s="137">
        <v>0</v>
      </c>
      <c r="S222" s="137">
        <v>0</v>
      </c>
      <c r="T222" s="89"/>
      <c r="U222" s="104" t="s">
        <v>145</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400</v>
      </c>
      <c r="K223" s="250">
        <f t="shared" si="12"/>
        <v>80</v>
      </c>
      <c r="L223" s="250">
        <f t="shared" si="12"/>
        <v>80</v>
      </c>
      <c r="M223" s="250">
        <f t="shared" si="12"/>
        <v>80</v>
      </c>
      <c r="N223" s="250">
        <f t="shared" si="12"/>
        <v>80</v>
      </c>
      <c r="O223" s="137">
        <v>80</v>
      </c>
      <c r="P223" s="137">
        <v>0</v>
      </c>
      <c r="Q223" s="137">
        <v>0</v>
      </c>
      <c r="R223" s="137">
        <v>0</v>
      </c>
      <c r="S223" s="137">
        <v>0</v>
      </c>
      <c r="T223" s="89"/>
      <c r="U223" s="104" t="s">
        <v>146</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401</v>
      </c>
      <c r="K224" s="250">
        <f t="shared" si="12"/>
        <v>80</v>
      </c>
      <c r="L224" s="250">
        <f t="shared" si="12"/>
        <v>80</v>
      </c>
      <c r="M224" s="250">
        <f t="shared" si="12"/>
        <v>80</v>
      </c>
      <c r="N224" s="250">
        <f t="shared" si="12"/>
        <v>80</v>
      </c>
      <c r="O224" s="137">
        <v>80</v>
      </c>
      <c r="P224" s="137">
        <v>0</v>
      </c>
      <c r="Q224" s="137">
        <v>0</v>
      </c>
      <c r="R224" s="137">
        <v>0</v>
      </c>
      <c r="S224" s="137">
        <v>0</v>
      </c>
      <c r="T224" s="89"/>
      <c r="U224" s="104" t="s">
        <v>147</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402</v>
      </c>
      <c r="K225" s="250">
        <f t="shared" si="12"/>
        <v>80</v>
      </c>
      <c r="L225" s="250">
        <f t="shared" si="12"/>
        <v>80</v>
      </c>
      <c r="M225" s="250">
        <f t="shared" si="12"/>
        <v>80</v>
      </c>
      <c r="N225" s="250">
        <f t="shared" si="12"/>
        <v>80</v>
      </c>
      <c r="O225" s="137">
        <v>80</v>
      </c>
      <c r="P225" s="137">
        <v>0</v>
      </c>
      <c r="Q225" s="137">
        <v>0</v>
      </c>
      <c r="R225" s="137">
        <v>0</v>
      </c>
      <c r="S225" s="137">
        <v>0</v>
      </c>
      <c r="T225" s="89"/>
      <c r="U225" s="104" t="s">
        <v>148</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803</v>
      </c>
      <c r="J226" s="104" t="s">
        <v>393</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391</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394</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140</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395</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141</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396</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142</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397</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143</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398</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144</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399</v>
      </c>
      <c r="K232" s="250">
        <f t="shared" si="13"/>
        <v>80</v>
      </c>
      <c r="L232" s="250">
        <f t="shared" si="13"/>
        <v>80</v>
      </c>
      <c r="M232" s="250">
        <f t="shared" si="13"/>
        <v>80</v>
      </c>
      <c r="N232" s="250">
        <f t="shared" si="13"/>
        <v>80</v>
      </c>
      <c r="O232" s="137">
        <v>80</v>
      </c>
      <c r="P232" s="137">
        <v>0</v>
      </c>
      <c r="Q232" s="137">
        <v>0</v>
      </c>
      <c r="R232" s="137">
        <v>0</v>
      </c>
      <c r="S232" s="137">
        <v>0</v>
      </c>
      <c r="T232" s="89"/>
      <c r="U232" s="104" t="s">
        <v>145</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400</v>
      </c>
      <c r="K233" s="250">
        <f t="shared" si="13"/>
        <v>80</v>
      </c>
      <c r="L233" s="250">
        <f t="shared" si="13"/>
        <v>80</v>
      </c>
      <c r="M233" s="250">
        <f t="shared" si="13"/>
        <v>80</v>
      </c>
      <c r="N233" s="250">
        <f t="shared" si="13"/>
        <v>80</v>
      </c>
      <c r="O233" s="137">
        <v>80</v>
      </c>
      <c r="P233" s="137">
        <v>0</v>
      </c>
      <c r="Q233" s="137">
        <v>0</v>
      </c>
      <c r="R233" s="137">
        <v>0</v>
      </c>
      <c r="S233" s="137">
        <v>0</v>
      </c>
      <c r="T233" s="89"/>
      <c r="U233" s="104" t="s">
        <v>146</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401</v>
      </c>
      <c r="K234" s="250">
        <f t="shared" si="13"/>
        <v>80</v>
      </c>
      <c r="L234" s="250">
        <f t="shared" si="13"/>
        <v>80</v>
      </c>
      <c r="M234" s="250">
        <f t="shared" si="13"/>
        <v>80</v>
      </c>
      <c r="N234" s="250">
        <f t="shared" si="13"/>
        <v>80</v>
      </c>
      <c r="O234" s="137">
        <v>80</v>
      </c>
      <c r="P234" s="137">
        <v>0</v>
      </c>
      <c r="Q234" s="137">
        <v>0</v>
      </c>
      <c r="R234" s="137">
        <v>0</v>
      </c>
      <c r="S234" s="137">
        <v>0</v>
      </c>
      <c r="T234" s="89"/>
      <c r="U234" s="104" t="s">
        <v>147</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402</v>
      </c>
      <c r="K235" s="250">
        <f t="shared" si="13"/>
        <v>80</v>
      </c>
      <c r="L235" s="250">
        <f t="shared" si="13"/>
        <v>80</v>
      </c>
      <c r="M235" s="250">
        <f t="shared" si="13"/>
        <v>80</v>
      </c>
      <c r="N235" s="250">
        <f t="shared" si="13"/>
        <v>80</v>
      </c>
      <c r="O235" s="137">
        <v>80</v>
      </c>
      <c r="P235" s="137">
        <v>0</v>
      </c>
      <c r="Q235" s="137">
        <v>0</v>
      </c>
      <c r="R235" s="137">
        <v>0</v>
      </c>
      <c r="S235" s="137">
        <v>0</v>
      </c>
      <c r="T235" s="89"/>
      <c r="U235" s="104" t="s">
        <v>148</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804</v>
      </c>
      <c r="J236" s="104" t="s">
        <v>393</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391</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394</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140</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395</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141</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396</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142</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397</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143</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398</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144</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399</v>
      </c>
      <c r="K242" s="250">
        <f t="shared" si="13"/>
        <v>80</v>
      </c>
      <c r="L242" s="250">
        <f t="shared" si="13"/>
        <v>80</v>
      </c>
      <c r="M242" s="250">
        <f t="shared" si="13"/>
        <v>80</v>
      </c>
      <c r="N242" s="250">
        <f t="shared" si="13"/>
        <v>80</v>
      </c>
      <c r="O242" s="137">
        <v>80</v>
      </c>
      <c r="P242" s="137">
        <v>0</v>
      </c>
      <c r="Q242" s="137">
        <v>0</v>
      </c>
      <c r="R242" s="137">
        <v>0</v>
      </c>
      <c r="S242" s="137">
        <v>0</v>
      </c>
      <c r="T242" s="89"/>
      <c r="U242" s="104" t="s">
        <v>145</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400</v>
      </c>
      <c r="K243" s="250">
        <f t="shared" si="13"/>
        <v>80</v>
      </c>
      <c r="L243" s="250">
        <f t="shared" si="13"/>
        <v>80</v>
      </c>
      <c r="M243" s="250">
        <f t="shared" si="13"/>
        <v>80</v>
      </c>
      <c r="N243" s="250">
        <f t="shared" si="13"/>
        <v>80</v>
      </c>
      <c r="O243" s="137">
        <v>80</v>
      </c>
      <c r="P243" s="137">
        <v>0</v>
      </c>
      <c r="Q243" s="137">
        <v>0</v>
      </c>
      <c r="R243" s="137">
        <v>0</v>
      </c>
      <c r="S243" s="137">
        <v>0</v>
      </c>
      <c r="T243" s="89"/>
      <c r="U243" s="104" t="s">
        <v>146</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401</v>
      </c>
      <c r="K244" s="250">
        <f t="shared" si="13"/>
        <v>80</v>
      </c>
      <c r="L244" s="250">
        <f t="shared" si="13"/>
        <v>80</v>
      </c>
      <c r="M244" s="250">
        <f t="shared" si="13"/>
        <v>80</v>
      </c>
      <c r="N244" s="250">
        <f t="shared" si="13"/>
        <v>80</v>
      </c>
      <c r="O244" s="137">
        <v>80</v>
      </c>
      <c r="P244" s="137">
        <v>0</v>
      </c>
      <c r="Q244" s="137">
        <v>0</v>
      </c>
      <c r="R244" s="137">
        <v>0</v>
      </c>
      <c r="S244" s="137">
        <v>0</v>
      </c>
      <c r="T244" s="89"/>
      <c r="U244" s="104" t="s">
        <v>147</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402</v>
      </c>
      <c r="K245" s="250">
        <f t="shared" si="13"/>
        <v>80</v>
      </c>
      <c r="L245" s="250">
        <f t="shared" si="13"/>
        <v>80</v>
      </c>
      <c r="M245" s="250">
        <f t="shared" si="13"/>
        <v>80</v>
      </c>
      <c r="N245" s="250">
        <f t="shared" si="13"/>
        <v>80</v>
      </c>
      <c r="O245" s="137">
        <v>80</v>
      </c>
      <c r="P245" s="137">
        <v>0</v>
      </c>
      <c r="Q245" s="137">
        <v>0</v>
      </c>
      <c r="R245" s="137">
        <v>0</v>
      </c>
      <c r="S245" s="137">
        <v>0</v>
      </c>
      <c r="T245" s="89"/>
      <c r="U245" s="104" t="s">
        <v>148</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805</v>
      </c>
      <c r="J246" s="104" t="s">
        <v>393</v>
      </c>
      <c r="K246" s="250">
        <f t="shared" si="13"/>
        <v>80</v>
      </c>
      <c r="L246" s="250">
        <f t="shared" si="13"/>
        <v>80</v>
      </c>
      <c r="M246" s="250">
        <f t="shared" si="13"/>
        <v>80</v>
      </c>
      <c r="N246" s="250">
        <f t="shared" si="13"/>
        <v>80</v>
      </c>
      <c r="O246" s="137">
        <v>80</v>
      </c>
      <c r="P246" s="137">
        <v>0</v>
      </c>
      <c r="Q246" s="137">
        <v>0</v>
      </c>
      <c r="R246" s="137">
        <v>0</v>
      </c>
      <c r="S246" s="137">
        <v>0</v>
      </c>
      <c r="T246" s="89"/>
      <c r="U246" s="104" t="s">
        <v>391</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394</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140</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395</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141</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396</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142</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397</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143</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398</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144</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399</v>
      </c>
      <c r="K252" s="250">
        <f t="shared" si="13"/>
        <v>80</v>
      </c>
      <c r="L252" s="250">
        <f t="shared" si="13"/>
        <v>80</v>
      </c>
      <c r="M252" s="250">
        <f t="shared" si="13"/>
        <v>80</v>
      </c>
      <c r="N252" s="250">
        <f t="shared" si="13"/>
        <v>80</v>
      </c>
      <c r="O252" s="137">
        <v>80</v>
      </c>
      <c r="P252" s="137">
        <v>0</v>
      </c>
      <c r="Q252" s="137">
        <v>0</v>
      </c>
      <c r="R252" s="137">
        <v>0</v>
      </c>
      <c r="S252" s="137">
        <v>0</v>
      </c>
      <c r="T252" s="89"/>
      <c r="U252" s="104" t="s">
        <v>145</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400</v>
      </c>
      <c r="K253" s="250">
        <f t="shared" si="13"/>
        <v>80</v>
      </c>
      <c r="L253" s="250">
        <f t="shared" si="13"/>
        <v>80</v>
      </c>
      <c r="M253" s="250">
        <f t="shared" si="13"/>
        <v>80</v>
      </c>
      <c r="N253" s="250">
        <f t="shared" si="13"/>
        <v>80</v>
      </c>
      <c r="O253" s="137">
        <v>80</v>
      </c>
      <c r="P253" s="137">
        <v>0</v>
      </c>
      <c r="Q253" s="137">
        <v>0</v>
      </c>
      <c r="R253" s="137">
        <v>0</v>
      </c>
      <c r="S253" s="137">
        <v>0</v>
      </c>
      <c r="T253" s="89"/>
      <c r="U253" s="104" t="s">
        <v>146</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401</v>
      </c>
      <c r="K254" s="250">
        <f t="shared" si="13"/>
        <v>80</v>
      </c>
      <c r="L254" s="250">
        <f t="shared" si="13"/>
        <v>80</v>
      </c>
      <c r="M254" s="250">
        <f t="shared" si="13"/>
        <v>80</v>
      </c>
      <c r="N254" s="250">
        <f t="shared" si="13"/>
        <v>80</v>
      </c>
      <c r="O254" s="137">
        <v>80</v>
      </c>
      <c r="P254" s="137">
        <v>0</v>
      </c>
      <c r="Q254" s="137">
        <v>0</v>
      </c>
      <c r="R254" s="137">
        <v>0</v>
      </c>
      <c r="S254" s="137">
        <v>0</v>
      </c>
      <c r="T254" s="89"/>
      <c r="U254" s="104" t="s">
        <v>147</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402</v>
      </c>
      <c r="K255" s="250">
        <f t="shared" si="13"/>
        <v>80</v>
      </c>
      <c r="L255" s="250">
        <f t="shared" si="13"/>
        <v>80</v>
      </c>
      <c r="M255" s="250">
        <f t="shared" si="13"/>
        <v>80</v>
      </c>
      <c r="N255" s="250">
        <f t="shared" si="13"/>
        <v>80</v>
      </c>
      <c r="O255" s="137">
        <v>80</v>
      </c>
      <c r="P255" s="137">
        <v>0</v>
      </c>
      <c r="Q255" s="137">
        <v>0</v>
      </c>
      <c r="R255" s="137">
        <v>0</v>
      </c>
      <c r="S255" s="137">
        <v>0</v>
      </c>
      <c r="T255" s="89"/>
      <c r="U255" s="104" t="s">
        <v>148</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806</v>
      </c>
      <c r="J256" s="104" t="s">
        <v>393</v>
      </c>
      <c r="K256" s="250">
        <f t="shared" si="13"/>
        <v>80</v>
      </c>
      <c r="L256" s="250">
        <f t="shared" si="13"/>
        <v>80</v>
      </c>
      <c r="M256" s="250">
        <f t="shared" si="13"/>
        <v>80</v>
      </c>
      <c r="N256" s="250">
        <f t="shared" si="13"/>
        <v>80</v>
      </c>
      <c r="O256" s="137">
        <v>80</v>
      </c>
      <c r="P256" s="137">
        <v>0</v>
      </c>
      <c r="Q256" s="137">
        <v>0</v>
      </c>
      <c r="R256" s="137">
        <v>0</v>
      </c>
      <c r="S256" s="137">
        <v>0</v>
      </c>
      <c r="T256" s="89"/>
      <c r="U256" s="104" t="s">
        <v>391</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394</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140</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395</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141</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396</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142</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397</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143</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398</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144</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399</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145</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400</v>
      </c>
      <c r="K263" s="250">
        <f t="shared" si="18"/>
        <v>80</v>
      </c>
      <c r="L263" s="250">
        <f t="shared" si="18"/>
        <v>80</v>
      </c>
      <c r="M263" s="250">
        <f t="shared" si="18"/>
        <v>80</v>
      </c>
      <c r="N263" s="250">
        <f t="shared" si="18"/>
        <v>80</v>
      </c>
      <c r="O263" s="137">
        <v>80</v>
      </c>
      <c r="P263" s="137">
        <v>0</v>
      </c>
      <c r="Q263" s="137">
        <v>0</v>
      </c>
      <c r="R263" s="137">
        <v>0</v>
      </c>
      <c r="S263" s="137">
        <v>0</v>
      </c>
      <c r="T263" s="89"/>
      <c r="U263" s="104" t="s">
        <v>146</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401</v>
      </c>
      <c r="K264" s="250">
        <f t="shared" si="18"/>
        <v>80</v>
      </c>
      <c r="L264" s="250">
        <f t="shared" si="18"/>
        <v>80</v>
      </c>
      <c r="M264" s="250">
        <f t="shared" si="18"/>
        <v>80</v>
      </c>
      <c r="N264" s="250">
        <f t="shared" si="18"/>
        <v>80</v>
      </c>
      <c r="O264" s="137">
        <v>80</v>
      </c>
      <c r="P264" s="137">
        <v>0</v>
      </c>
      <c r="Q264" s="137">
        <v>0</v>
      </c>
      <c r="R264" s="137">
        <v>0</v>
      </c>
      <c r="S264" s="137">
        <v>0</v>
      </c>
      <c r="T264" s="89"/>
      <c r="U264" s="104" t="s">
        <v>147</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402</v>
      </c>
      <c r="K265" s="250">
        <f t="shared" si="18"/>
        <v>80</v>
      </c>
      <c r="L265" s="250">
        <f t="shared" si="18"/>
        <v>80</v>
      </c>
      <c r="M265" s="250">
        <f t="shared" si="18"/>
        <v>80</v>
      </c>
      <c r="N265" s="250">
        <f t="shared" si="18"/>
        <v>80</v>
      </c>
      <c r="O265" s="137">
        <v>80</v>
      </c>
      <c r="P265" s="137">
        <v>0</v>
      </c>
      <c r="Q265" s="137">
        <v>0</v>
      </c>
      <c r="R265" s="137">
        <v>0</v>
      </c>
      <c r="S265" s="137">
        <v>0</v>
      </c>
      <c r="T265" s="89"/>
      <c r="U265" s="104" t="s">
        <v>148</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807</v>
      </c>
      <c r="J266" s="104" t="s">
        <v>393</v>
      </c>
      <c r="K266" s="250">
        <f t="shared" si="18"/>
        <v>80</v>
      </c>
      <c r="L266" s="250">
        <f t="shared" si="18"/>
        <v>80</v>
      </c>
      <c r="M266" s="250">
        <f t="shared" si="18"/>
        <v>80</v>
      </c>
      <c r="N266" s="250">
        <f t="shared" si="18"/>
        <v>80</v>
      </c>
      <c r="O266" s="137">
        <v>80</v>
      </c>
      <c r="P266" s="137">
        <v>0</v>
      </c>
      <c r="Q266" s="137">
        <v>0</v>
      </c>
      <c r="R266" s="137">
        <v>0</v>
      </c>
      <c r="S266" s="137">
        <v>0</v>
      </c>
      <c r="T266" s="89"/>
      <c r="U266" s="104" t="s">
        <v>391</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394</v>
      </c>
      <c r="K267" s="250">
        <f t="shared" si="18"/>
        <v>80</v>
      </c>
      <c r="L267" s="250">
        <f t="shared" si="18"/>
        <v>80</v>
      </c>
      <c r="M267" s="250">
        <f t="shared" si="18"/>
        <v>80</v>
      </c>
      <c r="N267" s="250">
        <f t="shared" si="18"/>
        <v>80</v>
      </c>
      <c r="O267" s="137">
        <v>80</v>
      </c>
      <c r="P267" s="137">
        <v>0</v>
      </c>
      <c r="Q267" s="137">
        <v>0</v>
      </c>
      <c r="R267" s="137">
        <v>0</v>
      </c>
      <c r="S267" s="137">
        <v>0</v>
      </c>
      <c r="T267" s="89"/>
      <c r="U267" s="104" t="s">
        <v>140</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395</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141</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396</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142</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397</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143</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398</v>
      </c>
      <c r="K271" s="250">
        <f t="shared" si="18"/>
        <v>468</v>
      </c>
      <c r="L271" s="250">
        <f t="shared" si="18"/>
        <v>468</v>
      </c>
      <c r="M271" s="250">
        <f t="shared" si="18"/>
        <v>468</v>
      </c>
      <c r="N271" s="250">
        <f t="shared" si="18"/>
        <v>468</v>
      </c>
      <c r="O271" s="137">
        <v>468</v>
      </c>
      <c r="P271" s="137">
        <v>0</v>
      </c>
      <c r="Q271" s="137">
        <v>0</v>
      </c>
      <c r="R271" s="137">
        <v>0</v>
      </c>
      <c r="S271" s="137">
        <v>0</v>
      </c>
      <c r="T271" s="89"/>
      <c r="U271" s="104" t="s">
        <v>144</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399</v>
      </c>
      <c r="K272" s="250">
        <f t="shared" si="18"/>
        <v>80</v>
      </c>
      <c r="L272" s="250">
        <f t="shared" si="18"/>
        <v>80</v>
      </c>
      <c r="M272" s="250">
        <f t="shared" si="18"/>
        <v>80</v>
      </c>
      <c r="N272" s="250">
        <f t="shared" si="18"/>
        <v>80</v>
      </c>
      <c r="O272" s="137">
        <v>80</v>
      </c>
      <c r="P272" s="137">
        <v>0</v>
      </c>
      <c r="Q272" s="137">
        <v>0</v>
      </c>
      <c r="R272" s="137">
        <v>0</v>
      </c>
      <c r="S272" s="137">
        <v>0</v>
      </c>
      <c r="T272" s="89"/>
      <c r="U272" s="104" t="s">
        <v>145</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400</v>
      </c>
      <c r="K273" s="250">
        <f t="shared" si="18"/>
        <v>80</v>
      </c>
      <c r="L273" s="250">
        <f t="shared" si="18"/>
        <v>80</v>
      </c>
      <c r="M273" s="250">
        <f t="shared" si="18"/>
        <v>80</v>
      </c>
      <c r="N273" s="250">
        <f t="shared" si="18"/>
        <v>80</v>
      </c>
      <c r="O273" s="137">
        <v>80</v>
      </c>
      <c r="P273" s="137">
        <v>0</v>
      </c>
      <c r="Q273" s="137">
        <v>0</v>
      </c>
      <c r="R273" s="137">
        <v>0</v>
      </c>
      <c r="S273" s="137">
        <v>0</v>
      </c>
      <c r="T273" s="89"/>
      <c r="U273" s="104" t="s">
        <v>146</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401</v>
      </c>
      <c r="K274" s="250">
        <f t="shared" si="18"/>
        <v>80</v>
      </c>
      <c r="L274" s="250">
        <f t="shared" si="18"/>
        <v>80</v>
      </c>
      <c r="M274" s="250">
        <f t="shared" si="18"/>
        <v>80</v>
      </c>
      <c r="N274" s="250">
        <f t="shared" si="18"/>
        <v>80</v>
      </c>
      <c r="O274" s="137">
        <v>80</v>
      </c>
      <c r="P274" s="137">
        <v>0</v>
      </c>
      <c r="Q274" s="137">
        <v>0</v>
      </c>
      <c r="R274" s="137">
        <v>0</v>
      </c>
      <c r="S274" s="137">
        <v>0</v>
      </c>
      <c r="T274" s="89"/>
      <c r="U274" s="104" t="s">
        <v>147</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402</v>
      </c>
      <c r="K275" s="250">
        <f t="shared" si="18"/>
        <v>80</v>
      </c>
      <c r="L275" s="250">
        <f t="shared" si="18"/>
        <v>80</v>
      </c>
      <c r="M275" s="250">
        <f t="shared" si="18"/>
        <v>80</v>
      </c>
      <c r="N275" s="250">
        <f t="shared" si="18"/>
        <v>80</v>
      </c>
      <c r="O275" s="137">
        <v>80</v>
      </c>
      <c r="P275" s="137">
        <v>0</v>
      </c>
      <c r="Q275" s="137">
        <v>0</v>
      </c>
      <c r="R275" s="137">
        <v>0</v>
      </c>
      <c r="S275" s="137">
        <v>0</v>
      </c>
      <c r="T275" s="89"/>
      <c r="U275" s="104" t="s">
        <v>148</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808</v>
      </c>
      <c r="J276" s="104" t="s">
        <v>393</v>
      </c>
      <c r="K276" s="250">
        <f t="shared" si="18"/>
        <v>80</v>
      </c>
      <c r="L276" s="250">
        <f t="shared" si="18"/>
        <v>80</v>
      </c>
      <c r="M276" s="250">
        <f t="shared" si="18"/>
        <v>80</v>
      </c>
      <c r="N276" s="250">
        <f t="shared" si="18"/>
        <v>80</v>
      </c>
      <c r="O276" s="137">
        <v>80</v>
      </c>
      <c r="P276" s="137">
        <v>0</v>
      </c>
      <c r="Q276" s="137">
        <v>0</v>
      </c>
      <c r="R276" s="137">
        <v>0</v>
      </c>
      <c r="S276" s="137">
        <v>0</v>
      </c>
      <c r="T276" s="89"/>
      <c r="U276" s="104" t="s">
        <v>391</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394</v>
      </c>
      <c r="K277" s="250">
        <f t="shared" si="18"/>
        <v>80</v>
      </c>
      <c r="L277" s="250">
        <f t="shared" si="18"/>
        <v>80</v>
      </c>
      <c r="M277" s="250">
        <f t="shared" si="18"/>
        <v>80</v>
      </c>
      <c r="N277" s="250">
        <f t="shared" si="18"/>
        <v>80</v>
      </c>
      <c r="O277" s="137">
        <v>80</v>
      </c>
      <c r="P277" s="137">
        <v>0</v>
      </c>
      <c r="Q277" s="137">
        <v>0</v>
      </c>
      <c r="R277" s="137">
        <v>0</v>
      </c>
      <c r="S277" s="137">
        <v>0</v>
      </c>
      <c r="T277" s="89"/>
      <c r="U277" s="104" t="s">
        <v>140</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395</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141</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396</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142</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397</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143</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398</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144</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399</v>
      </c>
      <c r="K282" s="250">
        <f t="shared" si="18"/>
        <v>80</v>
      </c>
      <c r="L282" s="250">
        <f t="shared" si="18"/>
        <v>80</v>
      </c>
      <c r="M282" s="250">
        <f t="shared" si="18"/>
        <v>80</v>
      </c>
      <c r="N282" s="250">
        <f t="shared" si="18"/>
        <v>80</v>
      </c>
      <c r="O282" s="137">
        <v>80</v>
      </c>
      <c r="P282" s="137">
        <v>0</v>
      </c>
      <c r="Q282" s="137">
        <v>0</v>
      </c>
      <c r="R282" s="137">
        <v>0</v>
      </c>
      <c r="S282" s="137">
        <v>0</v>
      </c>
      <c r="T282" s="89"/>
      <c r="U282" s="104" t="s">
        <v>145</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400</v>
      </c>
      <c r="K283" s="250">
        <f t="shared" si="18"/>
        <v>80</v>
      </c>
      <c r="L283" s="250">
        <f t="shared" si="18"/>
        <v>80</v>
      </c>
      <c r="M283" s="250">
        <f t="shared" si="18"/>
        <v>80</v>
      </c>
      <c r="N283" s="250">
        <f t="shared" si="18"/>
        <v>80</v>
      </c>
      <c r="O283" s="137">
        <v>80</v>
      </c>
      <c r="P283" s="137">
        <v>0</v>
      </c>
      <c r="Q283" s="137">
        <v>0</v>
      </c>
      <c r="R283" s="137">
        <v>0</v>
      </c>
      <c r="S283" s="137">
        <v>0</v>
      </c>
      <c r="T283" s="89"/>
      <c r="U283" s="104" t="s">
        <v>146</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401</v>
      </c>
      <c r="K284" s="250">
        <f t="shared" si="18"/>
        <v>80</v>
      </c>
      <c r="L284" s="250">
        <f t="shared" si="18"/>
        <v>80</v>
      </c>
      <c r="M284" s="250">
        <f t="shared" si="18"/>
        <v>80</v>
      </c>
      <c r="N284" s="250">
        <f t="shared" si="18"/>
        <v>80</v>
      </c>
      <c r="O284" s="137">
        <v>80</v>
      </c>
      <c r="P284" s="137">
        <v>0</v>
      </c>
      <c r="Q284" s="137">
        <v>0</v>
      </c>
      <c r="R284" s="137">
        <v>0</v>
      </c>
      <c r="S284" s="137">
        <v>0</v>
      </c>
      <c r="T284" s="89"/>
      <c r="U284" s="104" t="s">
        <v>147</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402</v>
      </c>
      <c r="K285" s="250">
        <f t="shared" si="18"/>
        <v>80</v>
      </c>
      <c r="L285" s="250">
        <f t="shared" si="18"/>
        <v>80</v>
      </c>
      <c r="M285" s="250">
        <f t="shared" si="18"/>
        <v>80</v>
      </c>
      <c r="N285" s="250">
        <f t="shared" si="18"/>
        <v>80</v>
      </c>
      <c r="O285" s="137">
        <v>80</v>
      </c>
      <c r="P285" s="137">
        <v>0</v>
      </c>
      <c r="Q285" s="137">
        <v>0</v>
      </c>
      <c r="R285" s="137">
        <v>0</v>
      </c>
      <c r="S285" s="137">
        <v>0</v>
      </c>
      <c r="T285" s="89"/>
      <c r="U285" s="104" t="s">
        <v>148</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809</v>
      </c>
      <c r="J286" s="104" t="s">
        <v>393</v>
      </c>
      <c r="K286" s="250">
        <f t="shared" si="18"/>
        <v>80</v>
      </c>
      <c r="L286" s="250">
        <f t="shared" si="18"/>
        <v>80</v>
      </c>
      <c r="M286" s="250">
        <f t="shared" si="18"/>
        <v>80</v>
      </c>
      <c r="N286" s="250">
        <f t="shared" si="18"/>
        <v>80</v>
      </c>
      <c r="O286" s="137">
        <v>80</v>
      </c>
      <c r="P286" s="137">
        <v>0</v>
      </c>
      <c r="Q286" s="137">
        <v>0</v>
      </c>
      <c r="R286" s="137">
        <v>0</v>
      </c>
      <c r="S286" s="137">
        <v>0</v>
      </c>
      <c r="T286" s="89"/>
      <c r="U286" s="104" t="s">
        <v>391</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394</v>
      </c>
      <c r="K287" s="250">
        <f t="shared" si="18"/>
        <v>80</v>
      </c>
      <c r="L287" s="250">
        <f t="shared" si="18"/>
        <v>80</v>
      </c>
      <c r="M287" s="250">
        <f t="shared" si="18"/>
        <v>80</v>
      </c>
      <c r="N287" s="250">
        <f t="shared" si="18"/>
        <v>80</v>
      </c>
      <c r="O287" s="137">
        <v>80</v>
      </c>
      <c r="P287" s="137">
        <v>0</v>
      </c>
      <c r="Q287" s="137">
        <v>0</v>
      </c>
      <c r="R287" s="137">
        <v>0</v>
      </c>
      <c r="S287" s="137">
        <v>0</v>
      </c>
      <c r="T287" s="89"/>
      <c r="U287" s="104" t="s">
        <v>140</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395</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141</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396</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142</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397</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143</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398</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144</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399</v>
      </c>
      <c r="K292" s="250">
        <f t="shared" si="18"/>
        <v>80</v>
      </c>
      <c r="L292" s="250">
        <f t="shared" si="18"/>
        <v>80</v>
      </c>
      <c r="M292" s="250">
        <f t="shared" si="18"/>
        <v>80</v>
      </c>
      <c r="N292" s="250">
        <f t="shared" si="18"/>
        <v>80</v>
      </c>
      <c r="O292" s="137">
        <v>80</v>
      </c>
      <c r="P292" s="137">
        <v>0</v>
      </c>
      <c r="Q292" s="137">
        <v>0</v>
      </c>
      <c r="R292" s="137">
        <v>0</v>
      </c>
      <c r="S292" s="137">
        <v>0</v>
      </c>
      <c r="T292" s="89"/>
      <c r="U292" s="104" t="s">
        <v>145</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400</v>
      </c>
      <c r="K293" s="250">
        <f t="shared" si="18"/>
        <v>80</v>
      </c>
      <c r="L293" s="250">
        <f t="shared" si="18"/>
        <v>80</v>
      </c>
      <c r="M293" s="250">
        <f t="shared" si="18"/>
        <v>80</v>
      </c>
      <c r="N293" s="250">
        <f t="shared" si="18"/>
        <v>80</v>
      </c>
      <c r="O293" s="137">
        <v>80</v>
      </c>
      <c r="P293" s="137">
        <v>0</v>
      </c>
      <c r="Q293" s="137">
        <v>0</v>
      </c>
      <c r="R293" s="137">
        <v>0</v>
      </c>
      <c r="S293" s="137">
        <v>0</v>
      </c>
      <c r="T293" s="89"/>
      <c r="U293" s="104" t="s">
        <v>146</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401</v>
      </c>
      <c r="K294" s="250">
        <f t="shared" si="18"/>
        <v>80</v>
      </c>
      <c r="L294" s="250">
        <f t="shared" si="18"/>
        <v>80</v>
      </c>
      <c r="M294" s="250">
        <f t="shared" si="18"/>
        <v>80</v>
      </c>
      <c r="N294" s="250">
        <f t="shared" si="18"/>
        <v>80</v>
      </c>
      <c r="O294" s="137">
        <v>80</v>
      </c>
      <c r="P294" s="137">
        <v>0</v>
      </c>
      <c r="Q294" s="137">
        <v>0</v>
      </c>
      <c r="R294" s="137">
        <v>0</v>
      </c>
      <c r="S294" s="137">
        <v>0</v>
      </c>
      <c r="T294" s="89"/>
      <c r="U294" s="104" t="s">
        <v>147</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402</v>
      </c>
      <c r="K295" s="250">
        <f t="shared" si="18"/>
        <v>80</v>
      </c>
      <c r="L295" s="250">
        <f t="shared" si="18"/>
        <v>80</v>
      </c>
      <c r="M295" s="250">
        <f t="shared" si="18"/>
        <v>80</v>
      </c>
      <c r="N295" s="250">
        <f t="shared" si="18"/>
        <v>80</v>
      </c>
      <c r="O295" s="137">
        <v>80</v>
      </c>
      <c r="P295" s="137">
        <v>0</v>
      </c>
      <c r="Q295" s="137">
        <v>0</v>
      </c>
      <c r="R295" s="137">
        <v>0</v>
      </c>
      <c r="S295" s="137">
        <v>0</v>
      </c>
      <c r="T295" s="89"/>
      <c r="U295" s="104" t="s">
        <v>148</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124</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126</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329</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174</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1121</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468</v>
      </c>
      <c r="J308" s="24"/>
      <c r="K308" s="102" t="s">
        <v>177</v>
      </c>
      <c r="L308" s="102"/>
      <c r="M308" s="24"/>
      <c r="N308" s="24"/>
      <c r="O308" s="24"/>
      <c r="P308" s="24"/>
      <c r="Q308" s="24"/>
      <c r="R308" s="24"/>
      <c r="S308" s="24"/>
      <c r="T308" s="24"/>
      <c r="U308" s="24"/>
      <c r="V308" s="102" t="s">
        <v>178</v>
      </c>
      <c r="W308" s="102"/>
      <c r="X308" s="24"/>
      <c r="Y308" s="24"/>
      <c r="Z308" s="24"/>
      <c r="AA308" s="24"/>
      <c r="AB308" s="24"/>
      <c r="AC308" s="24"/>
      <c r="AD308" s="24"/>
      <c r="AE308" s="102" t="s">
        <v>389</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383</v>
      </c>
      <c r="L309" s="24" t="s">
        <v>384</v>
      </c>
      <c r="M309" s="24" t="s">
        <v>386</v>
      </c>
      <c r="N309" s="24" t="s">
        <v>387</v>
      </c>
      <c r="O309" s="24" t="s">
        <v>388</v>
      </c>
      <c r="P309" s="24" t="s">
        <v>390</v>
      </c>
      <c r="Q309" s="24" t="s">
        <v>898</v>
      </c>
      <c r="R309" s="24" t="s">
        <v>899</v>
      </c>
      <c r="S309" s="24" t="s">
        <v>1219</v>
      </c>
      <c r="T309" s="24"/>
      <c r="U309" s="24"/>
      <c r="V309" s="24" t="s">
        <v>383</v>
      </c>
      <c r="W309" s="24" t="s">
        <v>384</v>
      </c>
      <c r="X309" s="24" t="s">
        <v>386</v>
      </c>
      <c r="Y309" s="24" t="s">
        <v>387</v>
      </c>
      <c r="Z309" s="24" t="s">
        <v>388</v>
      </c>
      <c r="AA309" s="24" t="s">
        <v>390</v>
      </c>
      <c r="AB309" s="24" t="s">
        <v>898</v>
      </c>
      <c r="AC309" s="24" t="s">
        <v>899</v>
      </c>
      <c r="AD309" s="24" t="s">
        <v>1219</v>
      </c>
      <c r="AE309" s="24" t="s">
        <v>388</v>
      </c>
      <c r="AF309" s="24" t="s">
        <v>388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833</v>
      </c>
      <c r="J310" s="104" t="s">
        <v>391</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391</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140</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140</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141</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141</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142</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142</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143</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143</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144</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144</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145</v>
      </c>
      <c r="K316" s="250">
        <f t="shared" si="19"/>
        <v>100</v>
      </c>
      <c r="L316" s="250">
        <f t="shared" si="19"/>
        <v>100</v>
      </c>
      <c r="M316" s="250">
        <f t="shared" si="19"/>
        <v>100</v>
      </c>
      <c r="N316" s="250">
        <f t="shared" si="19"/>
        <v>100</v>
      </c>
      <c r="O316" s="137">
        <v>100</v>
      </c>
      <c r="P316" s="137">
        <v>0</v>
      </c>
      <c r="Q316" s="137">
        <v>0</v>
      </c>
      <c r="R316" s="137">
        <v>0</v>
      </c>
      <c r="S316" s="137">
        <v>0</v>
      </c>
      <c r="T316" s="89"/>
      <c r="U316" s="104" t="s">
        <v>145</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146</v>
      </c>
      <c r="K317" s="250">
        <f t="shared" si="19"/>
        <v>100</v>
      </c>
      <c r="L317" s="250">
        <f t="shared" si="19"/>
        <v>100</v>
      </c>
      <c r="M317" s="250">
        <f t="shared" si="19"/>
        <v>100</v>
      </c>
      <c r="N317" s="250">
        <f t="shared" si="19"/>
        <v>100</v>
      </c>
      <c r="O317" s="137">
        <v>100</v>
      </c>
      <c r="P317" s="137">
        <v>0</v>
      </c>
      <c r="Q317" s="137">
        <v>0</v>
      </c>
      <c r="R317" s="137">
        <v>0</v>
      </c>
      <c r="S317" s="137">
        <v>0</v>
      </c>
      <c r="T317" s="89"/>
      <c r="U317" s="104" t="s">
        <v>146</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147</v>
      </c>
      <c r="K318" s="250">
        <f t="shared" si="19"/>
        <v>100</v>
      </c>
      <c r="L318" s="250">
        <f t="shared" si="19"/>
        <v>100</v>
      </c>
      <c r="M318" s="250">
        <f t="shared" si="19"/>
        <v>100</v>
      </c>
      <c r="N318" s="250">
        <f t="shared" si="19"/>
        <v>100</v>
      </c>
      <c r="O318" s="137">
        <v>100</v>
      </c>
      <c r="P318" s="137">
        <v>0</v>
      </c>
      <c r="Q318" s="137">
        <v>0</v>
      </c>
      <c r="R318" s="137">
        <v>0</v>
      </c>
      <c r="S318" s="137">
        <v>0</v>
      </c>
      <c r="T318" s="89"/>
      <c r="U318" s="104" t="s">
        <v>147</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148</v>
      </c>
      <c r="K319" s="250">
        <f t="shared" si="19"/>
        <v>100</v>
      </c>
      <c r="L319" s="250">
        <f t="shared" si="19"/>
        <v>100</v>
      </c>
      <c r="M319" s="250">
        <f t="shared" si="19"/>
        <v>100</v>
      </c>
      <c r="N319" s="250">
        <f t="shared" si="19"/>
        <v>100</v>
      </c>
      <c r="O319" s="137">
        <v>100</v>
      </c>
      <c r="P319" s="137">
        <v>0</v>
      </c>
      <c r="Q319" s="137">
        <v>0</v>
      </c>
      <c r="R319" s="137">
        <v>0</v>
      </c>
      <c r="S319" s="137">
        <v>0</v>
      </c>
      <c r="T319" s="89"/>
      <c r="U319" s="104" t="s">
        <v>148</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406</v>
      </c>
      <c r="J320" s="104" t="s">
        <v>391</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391</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140</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140</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141</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141</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142</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142</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143</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143</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144</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144</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145</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145</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146</v>
      </c>
      <c r="K327" s="250">
        <f t="shared" si="26"/>
        <v>100</v>
      </c>
      <c r="L327" s="250">
        <f t="shared" si="26"/>
        <v>100</v>
      </c>
      <c r="M327" s="250">
        <f t="shared" si="26"/>
        <v>100</v>
      </c>
      <c r="N327" s="250">
        <f t="shared" si="26"/>
        <v>100</v>
      </c>
      <c r="O327" s="137">
        <v>100</v>
      </c>
      <c r="P327" s="137">
        <v>0</v>
      </c>
      <c r="Q327" s="137">
        <v>0</v>
      </c>
      <c r="R327" s="137">
        <v>0</v>
      </c>
      <c r="S327" s="137">
        <v>0</v>
      </c>
      <c r="T327" s="89"/>
      <c r="U327" s="104" t="s">
        <v>146</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147</v>
      </c>
      <c r="K328" s="250">
        <f t="shared" si="26"/>
        <v>100</v>
      </c>
      <c r="L328" s="250">
        <f t="shared" si="26"/>
        <v>100</v>
      </c>
      <c r="M328" s="250">
        <f t="shared" si="26"/>
        <v>100</v>
      </c>
      <c r="N328" s="250">
        <f t="shared" si="26"/>
        <v>100</v>
      </c>
      <c r="O328" s="137">
        <v>100</v>
      </c>
      <c r="P328" s="137">
        <v>0</v>
      </c>
      <c r="Q328" s="137">
        <v>0</v>
      </c>
      <c r="R328" s="137">
        <v>0</v>
      </c>
      <c r="S328" s="137">
        <v>0</v>
      </c>
      <c r="T328" s="89"/>
      <c r="U328" s="104" t="s">
        <v>147</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148</v>
      </c>
      <c r="K329" s="250">
        <f t="shared" si="26"/>
        <v>100</v>
      </c>
      <c r="L329" s="250">
        <f t="shared" si="26"/>
        <v>100</v>
      </c>
      <c r="M329" s="250">
        <f t="shared" si="26"/>
        <v>100</v>
      </c>
      <c r="N329" s="250">
        <f t="shared" si="26"/>
        <v>100</v>
      </c>
      <c r="O329" s="137">
        <v>100</v>
      </c>
      <c r="P329" s="137">
        <v>0</v>
      </c>
      <c r="Q329" s="137">
        <v>0</v>
      </c>
      <c r="R329" s="137">
        <v>0</v>
      </c>
      <c r="S329" s="137">
        <v>0</v>
      </c>
      <c r="T329" s="89"/>
      <c r="U329" s="104" t="s">
        <v>148</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802</v>
      </c>
      <c r="J330" s="104" t="s">
        <v>391</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391</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140</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140</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141</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141</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142</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142</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143</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143</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144</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144</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145</v>
      </c>
      <c r="K336" s="250">
        <f t="shared" si="26"/>
        <v>100</v>
      </c>
      <c r="L336" s="250">
        <f t="shared" si="26"/>
        <v>100</v>
      </c>
      <c r="M336" s="250">
        <f t="shared" si="26"/>
        <v>100</v>
      </c>
      <c r="N336" s="250">
        <f t="shared" si="26"/>
        <v>100</v>
      </c>
      <c r="O336" s="137">
        <v>100</v>
      </c>
      <c r="P336" s="137">
        <v>0</v>
      </c>
      <c r="Q336" s="137">
        <v>0</v>
      </c>
      <c r="R336" s="137">
        <v>0</v>
      </c>
      <c r="S336" s="137">
        <v>0</v>
      </c>
      <c r="T336" s="89"/>
      <c r="U336" s="104" t="s">
        <v>145</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146</v>
      </c>
      <c r="K337" s="250">
        <f t="shared" si="26"/>
        <v>100</v>
      </c>
      <c r="L337" s="250">
        <f t="shared" si="26"/>
        <v>100</v>
      </c>
      <c r="M337" s="250">
        <f t="shared" si="26"/>
        <v>100</v>
      </c>
      <c r="N337" s="250">
        <f t="shared" si="26"/>
        <v>100</v>
      </c>
      <c r="O337" s="137">
        <v>100</v>
      </c>
      <c r="P337" s="137">
        <v>0</v>
      </c>
      <c r="Q337" s="137">
        <v>0</v>
      </c>
      <c r="R337" s="137">
        <v>0</v>
      </c>
      <c r="S337" s="137">
        <v>0</v>
      </c>
      <c r="T337" s="89"/>
      <c r="U337" s="104" t="s">
        <v>146</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147</v>
      </c>
      <c r="K338" s="250">
        <f t="shared" si="26"/>
        <v>100</v>
      </c>
      <c r="L338" s="250">
        <f t="shared" si="26"/>
        <v>100</v>
      </c>
      <c r="M338" s="250">
        <f t="shared" si="26"/>
        <v>100</v>
      </c>
      <c r="N338" s="250">
        <f t="shared" si="26"/>
        <v>100</v>
      </c>
      <c r="O338" s="137">
        <v>100</v>
      </c>
      <c r="P338" s="137">
        <v>0</v>
      </c>
      <c r="Q338" s="137">
        <v>0</v>
      </c>
      <c r="R338" s="137">
        <v>0</v>
      </c>
      <c r="S338" s="137">
        <v>0</v>
      </c>
      <c r="T338" s="89"/>
      <c r="U338" s="104" t="s">
        <v>147</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148</v>
      </c>
      <c r="K339" s="250">
        <f t="shared" si="26"/>
        <v>100</v>
      </c>
      <c r="L339" s="250">
        <f t="shared" si="26"/>
        <v>100</v>
      </c>
      <c r="M339" s="250">
        <f t="shared" si="26"/>
        <v>100</v>
      </c>
      <c r="N339" s="250">
        <f t="shared" si="26"/>
        <v>100</v>
      </c>
      <c r="O339" s="137">
        <v>100</v>
      </c>
      <c r="P339" s="137">
        <v>0</v>
      </c>
      <c r="Q339" s="137">
        <v>0</v>
      </c>
      <c r="R339" s="137">
        <v>0</v>
      </c>
      <c r="S339" s="137">
        <v>0</v>
      </c>
      <c r="T339" s="89"/>
      <c r="U339" s="104" t="s">
        <v>148</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803</v>
      </c>
      <c r="J340" s="104" t="s">
        <v>391</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391</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140</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140</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141</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141</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142</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142</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143</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143</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144</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144</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145</v>
      </c>
      <c r="K346" s="250">
        <f t="shared" si="26"/>
        <v>100</v>
      </c>
      <c r="L346" s="250">
        <f t="shared" si="26"/>
        <v>100</v>
      </c>
      <c r="M346" s="250">
        <f t="shared" si="26"/>
        <v>100</v>
      </c>
      <c r="N346" s="250">
        <f t="shared" si="26"/>
        <v>100</v>
      </c>
      <c r="O346" s="137">
        <v>100</v>
      </c>
      <c r="P346" s="137">
        <v>0</v>
      </c>
      <c r="Q346" s="137">
        <v>0</v>
      </c>
      <c r="R346" s="137">
        <v>0</v>
      </c>
      <c r="S346" s="137">
        <v>0</v>
      </c>
      <c r="T346" s="89"/>
      <c r="U346" s="104" t="s">
        <v>145</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146</v>
      </c>
      <c r="K347" s="250">
        <f t="shared" si="26"/>
        <v>100</v>
      </c>
      <c r="L347" s="250">
        <f t="shared" si="26"/>
        <v>100</v>
      </c>
      <c r="M347" s="250">
        <f t="shared" si="26"/>
        <v>100</v>
      </c>
      <c r="N347" s="250">
        <f t="shared" si="26"/>
        <v>100</v>
      </c>
      <c r="O347" s="137">
        <v>100</v>
      </c>
      <c r="P347" s="137">
        <v>0</v>
      </c>
      <c r="Q347" s="137">
        <v>0</v>
      </c>
      <c r="R347" s="137">
        <v>0</v>
      </c>
      <c r="S347" s="137">
        <v>0</v>
      </c>
      <c r="T347" s="89"/>
      <c r="U347" s="104" t="s">
        <v>146</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147</v>
      </c>
      <c r="K348" s="250">
        <f t="shared" si="26"/>
        <v>100</v>
      </c>
      <c r="L348" s="250">
        <f t="shared" si="26"/>
        <v>100</v>
      </c>
      <c r="M348" s="250">
        <f t="shared" si="26"/>
        <v>100</v>
      </c>
      <c r="N348" s="250">
        <f t="shared" si="26"/>
        <v>100</v>
      </c>
      <c r="O348" s="137">
        <v>100</v>
      </c>
      <c r="P348" s="137">
        <v>0</v>
      </c>
      <c r="Q348" s="137">
        <v>0</v>
      </c>
      <c r="R348" s="137">
        <v>0</v>
      </c>
      <c r="S348" s="137">
        <v>0</v>
      </c>
      <c r="T348" s="89"/>
      <c r="U348" s="104" t="s">
        <v>147</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148</v>
      </c>
      <c r="K349" s="250">
        <f t="shared" si="26"/>
        <v>100</v>
      </c>
      <c r="L349" s="250">
        <f t="shared" si="26"/>
        <v>100</v>
      </c>
      <c r="M349" s="250">
        <f t="shared" si="26"/>
        <v>100</v>
      </c>
      <c r="N349" s="250">
        <f t="shared" si="26"/>
        <v>100</v>
      </c>
      <c r="O349" s="137">
        <v>100</v>
      </c>
      <c r="P349" s="137">
        <v>0</v>
      </c>
      <c r="Q349" s="137">
        <v>0</v>
      </c>
      <c r="R349" s="137">
        <v>0</v>
      </c>
      <c r="S349" s="137">
        <v>0</v>
      </c>
      <c r="T349" s="89"/>
      <c r="U349" s="104" t="s">
        <v>148</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804</v>
      </c>
      <c r="J350" s="104" t="s">
        <v>391</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391</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140</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140</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141</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141</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142</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142</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143</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143</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144</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144</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145</v>
      </c>
      <c r="K356" s="250">
        <f t="shared" si="26"/>
        <v>100</v>
      </c>
      <c r="L356" s="250">
        <f t="shared" si="26"/>
        <v>100</v>
      </c>
      <c r="M356" s="250">
        <f t="shared" si="26"/>
        <v>100</v>
      </c>
      <c r="N356" s="250">
        <f t="shared" si="26"/>
        <v>100</v>
      </c>
      <c r="O356" s="137">
        <v>100</v>
      </c>
      <c r="P356" s="137">
        <v>0</v>
      </c>
      <c r="Q356" s="137">
        <v>0</v>
      </c>
      <c r="R356" s="137">
        <v>0</v>
      </c>
      <c r="S356" s="137">
        <v>0</v>
      </c>
      <c r="T356" s="89"/>
      <c r="U356" s="104" t="s">
        <v>145</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146</v>
      </c>
      <c r="K357" s="250">
        <f t="shared" si="26"/>
        <v>100</v>
      </c>
      <c r="L357" s="250">
        <f t="shared" si="26"/>
        <v>100</v>
      </c>
      <c r="M357" s="250">
        <f t="shared" si="26"/>
        <v>100</v>
      </c>
      <c r="N357" s="250">
        <f t="shared" si="26"/>
        <v>100</v>
      </c>
      <c r="O357" s="137">
        <v>100</v>
      </c>
      <c r="P357" s="137">
        <v>0</v>
      </c>
      <c r="Q357" s="137">
        <v>0</v>
      </c>
      <c r="R357" s="137">
        <v>0</v>
      </c>
      <c r="S357" s="137">
        <v>0</v>
      </c>
      <c r="T357" s="89"/>
      <c r="U357" s="104" t="s">
        <v>146</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147</v>
      </c>
      <c r="K358" s="250">
        <f t="shared" si="26"/>
        <v>100</v>
      </c>
      <c r="L358" s="250">
        <f t="shared" si="26"/>
        <v>100</v>
      </c>
      <c r="M358" s="250">
        <f t="shared" si="26"/>
        <v>100</v>
      </c>
      <c r="N358" s="250">
        <f t="shared" si="26"/>
        <v>100</v>
      </c>
      <c r="O358" s="137">
        <v>100</v>
      </c>
      <c r="P358" s="137">
        <v>0</v>
      </c>
      <c r="Q358" s="137">
        <v>0</v>
      </c>
      <c r="R358" s="137">
        <v>0</v>
      </c>
      <c r="S358" s="137">
        <v>0</v>
      </c>
      <c r="T358" s="89"/>
      <c r="U358" s="104" t="s">
        <v>147</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148</v>
      </c>
      <c r="K359" s="250">
        <f t="shared" si="26"/>
        <v>100</v>
      </c>
      <c r="L359" s="250">
        <f t="shared" si="26"/>
        <v>100</v>
      </c>
      <c r="M359" s="250">
        <f t="shared" si="26"/>
        <v>100</v>
      </c>
      <c r="N359" s="250">
        <f t="shared" si="26"/>
        <v>100</v>
      </c>
      <c r="O359" s="137">
        <v>100</v>
      </c>
      <c r="P359" s="137">
        <v>0</v>
      </c>
      <c r="Q359" s="137">
        <v>0</v>
      </c>
      <c r="R359" s="137">
        <v>0</v>
      </c>
      <c r="S359" s="137">
        <v>0</v>
      </c>
      <c r="T359" s="89"/>
      <c r="U359" s="104" t="s">
        <v>148</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805</v>
      </c>
      <c r="J360" s="104" t="s">
        <v>391</v>
      </c>
      <c r="K360" s="250">
        <f t="shared" si="26"/>
        <v>100</v>
      </c>
      <c r="L360" s="250">
        <f t="shared" si="26"/>
        <v>100</v>
      </c>
      <c r="M360" s="250">
        <f t="shared" si="26"/>
        <v>100</v>
      </c>
      <c r="N360" s="250">
        <f t="shared" si="26"/>
        <v>100</v>
      </c>
      <c r="O360" s="137">
        <v>100</v>
      </c>
      <c r="P360" s="137">
        <v>0</v>
      </c>
      <c r="Q360" s="137">
        <v>0</v>
      </c>
      <c r="R360" s="137">
        <v>0</v>
      </c>
      <c r="S360" s="137">
        <v>0</v>
      </c>
      <c r="T360" s="89"/>
      <c r="U360" s="104" t="s">
        <v>391</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140</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140</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141</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141</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142</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142</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143</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143</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144</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144</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145</v>
      </c>
      <c r="K366" s="250">
        <f t="shared" si="26"/>
        <v>100</v>
      </c>
      <c r="L366" s="250">
        <f t="shared" si="26"/>
        <v>100</v>
      </c>
      <c r="M366" s="250">
        <f t="shared" si="26"/>
        <v>100</v>
      </c>
      <c r="N366" s="250">
        <f t="shared" si="26"/>
        <v>100</v>
      </c>
      <c r="O366" s="137">
        <v>100</v>
      </c>
      <c r="P366" s="137">
        <v>0</v>
      </c>
      <c r="Q366" s="137">
        <v>0</v>
      </c>
      <c r="R366" s="137">
        <v>0</v>
      </c>
      <c r="S366" s="137">
        <v>0</v>
      </c>
      <c r="T366" s="89"/>
      <c r="U366" s="104" t="s">
        <v>145</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146</v>
      </c>
      <c r="K367" s="250">
        <f t="shared" si="26"/>
        <v>100</v>
      </c>
      <c r="L367" s="250">
        <f t="shared" si="26"/>
        <v>100</v>
      </c>
      <c r="M367" s="250">
        <f t="shared" si="26"/>
        <v>100</v>
      </c>
      <c r="N367" s="250">
        <f t="shared" si="26"/>
        <v>100</v>
      </c>
      <c r="O367" s="137">
        <v>100</v>
      </c>
      <c r="P367" s="137">
        <v>0</v>
      </c>
      <c r="Q367" s="137">
        <v>0</v>
      </c>
      <c r="R367" s="137">
        <v>0</v>
      </c>
      <c r="S367" s="137">
        <v>0</v>
      </c>
      <c r="T367" s="89"/>
      <c r="U367" s="104" t="s">
        <v>146</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147</v>
      </c>
      <c r="K368" s="250">
        <f t="shared" si="26"/>
        <v>100</v>
      </c>
      <c r="L368" s="250">
        <f t="shared" si="26"/>
        <v>100</v>
      </c>
      <c r="M368" s="250">
        <f t="shared" si="26"/>
        <v>100</v>
      </c>
      <c r="N368" s="250">
        <f t="shared" si="26"/>
        <v>100</v>
      </c>
      <c r="O368" s="137">
        <v>100</v>
      </c>
      <c r="P368" s="137">
        <v>0</v>
      </c>
      <c r="Q368" s="137">
        <v>0</v>
      </c>
      <c r="R368" s="137">
        <v>0</v>
      </c>
      <c r="S368" s="137">
        <v>0</v>
      </c>
      <c r="T368" s="89"/>
      <c r="U368" s="104" t="s">
        <v>147</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148</v>
      </c>
      <c r="K369" s="250">
        <f t="shared" si="26"/>
        <v>100</v>
      </c>
      <c r="L369" s="250">
        <f t="shared" si="26"/>
        <v>100</v>
      </c>
      <c r="M369" s="250">
        <f t="shared" si="26"/>
        <v>100</v>
      </c>
      <c r="N369" s="250">
        <f t="shared" si="26"/>
        <v>100</v>
      </c>
      <c r="O369" s="137">
        <v>100</v>
      </c>
      <c r="P369" s="137">
        <v>0</v>
      </c>
      <c r="Q369" s="137">
        <v>0</v>
      </c>
      <c r="R369" s="137">
        <v>0</v>
      </c>
      <c r="S369" s="137">
        <v>0</v>
      </c>
      <c r="T369" s="89"/>
      <c r="U369" s="104" t="s">
        <v>148</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806</v>
      </c>
      <c r="J370" s="104" t="s">
        <v>391</v>
      </c>
      <c r="K370" s="250">
        <f t="shared" si="26"/>
        <v>100</v>
      </c>
      <c r="L370" s="250">
        <f t="shared" si="26"/>
        <v>100</v>
      </c>
      <c r="M370" s="250">
        <f t="shared" si="26"/>
        <v>100</v>
      </c>
      <c r="N370" s="250">
        <f t="shared" si="26"/>
        <v>100</v>
      </c>
      <c r="O370" s="137">
        <v>100</v>
      </c>
      <c r="P370" s="137">
        <v>0</v>
      </c>
      <c r="Q370" s="137">
        <v>0</v>
      </c>
      <c r="R370" s="137">
        <v>0</v>
      </c>
      <c r="S370" s="137">
        <v>0</v>
      </c>
      <c r="T370" s="89"/>
      <c r="U370" s="104" t="s">
        <v>391</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140</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140</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141</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141</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142</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142</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143</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143</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144</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144</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145</v>
      </c>
      <c r="K376" s="250">
        <f t="shared" si="26"/>
        <v>100</v>
      </c>
      <c r="L376" s="250">
        <f t="shared" si="26"/>
        <v>100</v>
      </c>
      <c r="M376" s="250">
        <f t="shared" si="26"/>
        <v>100</v>
      </c>
      <c r="N376" s="250">
        <f t="shared" si="26"/>
        <v>100</v>
      </c>
      <c r="O376" s="137">
        <v>100</v>
      </c>
      <c r="P376" s="137">
        <v>0</v>
      </c>
      <c r="Q376" s="137">
        <v>0</v>
      </c>
      <c r="R376" s="137">
        <v>0</v>
      </c>
      <c r="S376" s="137">
        <v>0</v>
      </c>
      <c r="T376" s="89"/>
      <c r="U376" s="104" t="s">
        <v>145</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146</v>
      </c>
      <c r="K377" s="250">
        <f t="shared" si="26"/>
        <v>100</v>
      </c>
      <c r="L377" s="250">
        <f t="shared" si="26"/>
        <v>100</v>
      </c>
      <c r="M377" s="250">
        <f t="shared" si="26"/>
        <v>100</v>
      </c>
      <c r="N377" s="250">
        <f t="shared" si="26"/>
        <v>100</v>
      </c>
      <c r="O377" s="137">
        <v>100</v>
      </c>
      <c r="P377" s="137">
        <v>0</v>
      </c>
      <c r="Q377" s="137">
        <v>0</v>
      </c>
      <c r="R377" s="137">
        <v>0</v>
      </c>
      <c r="S377" s="137">
        <v>0</v>
      </c>
      <c r="T377" s="89"/>
      <c r="U377" s="104" t="s">
        <v>146</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147</v>
      </c>
      <c r="K378" s="250">
        <f t="shared" si="26"/>
        <v>100</v>
      </c>
      <c r="L378" s="250">
        <f t="shared" si="26"/>
        <v>100</v>
      </c>
      <c r="M378" s="250">
        <f t="shared" si="26"/>
        <v>100</v>
      </c>
      <c r="N378" s="250">
        <f t="shared" si="26"/>
        <v>100</v>
      </c>
      <c r="O378" s="137">
        <v>100</v>
      </c>
      <c r="P378" s="137">
        <v>0</v>
      </c>
      <c r="Q378" s="137">
        <v>0</v>
      </c>
      <c r="R378" s="137">
        <v>0</v>
      </c>
      <c r="S378" s="137">
        <v>0</v>
      </c>
      <c r="T378" s="89"/>
      <c r="U378" s="104" t="s">
        <v>147</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148</v>
      </c>
      <c r="K379" s="250">
        <f t="shared" si="26"/>
        <v>100</v>
      </c>
      <c r="L379" s="250">
        <f t="shared" si="26"/>
        <v>100</v>
      </c>
      <c r="M379" s="250">
        <f t="shared" si="26"/>
        <v>100</v>
      </c>
      <c r="N379" s="250">
        <f t="shared" si="26"/>
        <v>100</v>
      </c>
      <c r="O379" s="137">
        <v>100</v>
      </c>
      <c r="P379" s="137">
        <v>0</v>
      </c>
      <c r="Q379" s="137">
        <v>0</v>
      </c>
      <c r="R379" s="137">
        <v>0</v>
      </c>
      <c r="S379" s="137">
        <v>0</v>
      </c>
      <c r="T379" s="89"/>
      <c r="U379" s="104" t="s">
        <v>148</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807</v>
      </c>
      <c r="J380" s="104" t="s">
        <v>391</v>
      </c>
      <c r="K380" s="250">
        <f t="shared" si="26"/>
        <v>100</v>
      </c>
      <c r="L380" s="250">
        <f t="shared" si="26"/>
        <v>100</v>
      </c>
      <c r="M380" s="250">
        <f t="shared" si="26"/>
        <v>100</v>
      </c>
      <c r="N380" s="250">
        <f t="shared" si="26"/>
        <v>100</v>
      </c>
      <c r="O380" s="137">
        <v>100</v>
      </c>
      <c r="P380" s="137">
        <v>0</v>
      </c>
      <c r="Q380" s="137">
        <v>0</v>
      </c>
      <c r="R380" s="137">
        <v>0</v>
      </c>
      <c r="S380" s="137">
        <v>0</v>
      </c>
      <c r="T380" s="89"/>
      <c r="U380" s="104" t="s">
        <v>391</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140</v>
      </c>
      <c r="K381" s="250">
        <f t="shared" si="26"/>
        <v>100</v>
      </c>
      <c r="L381" s="250">
        <f t="shared" si="26"/>
        <v>100</v>
      </c>
      <c r="M381" s="250">
        <f t="shared" si="26"/>
        <v>100</v>
      </c>
      <c r="N381" s="250">
        <f t="shared" si="26"/>
        <v>100</v>
      </c>
      <c r="O381" s="137">
        <v>100</v>
      </c>
      <c r="P381" s="137">
        <v>0</v>
      </c>
      <c r="Q381" s="137">
        <v>0</v>
      </c>
      <c r="R381" s="137">
        <v>0</v>
      </c>
      <c r="S381" s="137">
        <v>0</v>
      </c>
      <c r="T381" s="89"/>
      <c r="U381" s="104" t="s">
        <v>140</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141</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141</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142</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142</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143</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143</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144</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144</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145</v>
      </c>
      <c r="K386" s="250">
        <f t="shared" si="26"/>
        <v>100</v>
      </c>
      <c r="L386" s="250">
        <f t="shared" si="26"/>
        <v>100</v>
      </c>
      <c r="M386" s="250">
        <f t="shared" si="26"/>
        <v>100</v>
      </c>
      <c r="N386" s="250">
        <f t="shared" si="26"/>
        <v>100</v>
      </c>
      <c r="O386" s="137">
        <v>100</v>
      </c>
      <c r="P386" s="137">
        <v>0</v>
      </c>
      <c r="Q386" s="137">
        <v>0</v>
      </c>
      <c r="R386" s="137">
        <v>0</v>
      </c>
      <c r="S386" s="137">
        <v>0</v>
      </c>
      <c r="T386" s="89"/>
      <c r="U386" s="104" t="s">
        <v>145</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146</v>
      </c>
      <c r="K387" s="250">
        <f t="shared" si="26"/>
        <v>100</v>
      </c>
      <c r="L387" s="250">
        <f t="shared" si="26"/>
        <v>100</v>
      </c>
      <c r="M387" s="250">
        <f t="shared" si="26"/>
        <v>100</v>
      </c>
      <c r="N387" s="250">
        <f t="shared" si="26"/>
        <v>100</v>
      </c>
      <c r="O387" s="137">
        <v>100</v>
      </c>
      <c r="P387" s="137">
        <v>0</v>
      </c>
      <c r="Q387" s="137">
        <v>0</v>
      </c>
      <c r="R387" s="137">
        <v>0</v>
      </c>
      <c r="S387" s="137">
        <v>0</v>
      </c>
      <c r="T387" s="89"/>
      <c r="U387" s="104" t="s">
        <v>146</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147</v>
      </c>
      <c r="K388" s="250">
        <f t="shared" si="26"/>
        <v>100</v>
      </c>
      <c r="L388" s="250">
        <f t="shared" si="26"/>
        <v>100</v>
      </c>
      <c r="M388" s="250">
        <f t="shared" si="26"/>
        <v>100</v>
      </c>
      <c r="N388" s="250">
        <f t="shared" si="26"/>
        <v>100</v>
      </c>
      <c r="O388" s="137">
        <v>100</v>
      </c>
      <c r="P388" s="137">
        <v>0</v>
      </c>
      <c r="Q388" s="137">
        <v>0</v>
      </c>
      <c r="R388" s="137">
        <v>0</v>
      </c>
      <c r="S388" s="137">
        <v>0</v>
      </c>
      <c r="T388" s="89"/>
      <c r="U388" s="104" t="s">
        <v>147</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148</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148</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808</v>
      </c>
      <c r="J390" s="104" t="s">
        <v>391</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391</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140</v>
      </c>
      <c r="K391" s="250">
        <f t="shared" si="42"/>
        <v>100</v>
      </c>
      <c r="L391" s="250">
        <f t="shared" si="42"/>
        <v>100</v>
      </c>
      <c r="M391" s="250">
        <f t="shared" si="42"/>
        <v>100</v>
      </c>
      <c r="N391" s="250">
        <f t="shared" si="41"/>
        <v>100</v>
      </c>
      <c r="O391" s="137">
        <v>100</v>
      </c>
      <c r="P391" s="137">
        <v>0</v>
      </c>
      <c r="Q391" s="137">
        <v>0</v>
      </c>
      <c r="R391" s="137">
        <v>0</v>
      </c>
      <c r="S391" s="137">
        <v>0</v>
      </c>
      <c r="T391" s="89"/>
      <c r="U391" s="104" t="s">
        <v>140</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141</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141</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142</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142</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143</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143</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144</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144</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145</v>
      </c>
      <c r="K396" s="250">
        <f t="shared" si="42"/>
        <v>100</v>
      </c>
      <c r="L396" s="250">
        <f t="shared" si="42"/>
        <v>100</v>
      </c>
      <c r="M396" s="250">
        <f t="shared" si="42"/>
        <v>100</v>
      </c>
      <c r="N396" s="250">
        <f t="shared" si="41"/>
        <v>100</v>
      </c>
      <c r="O396" s="137">
        <v>100</v>
      </c>
      <c r="P396" s="137">
        <v>0</v>
      </c>
      <c r="Q396" s="137">
        <v>0</v>
      </c>
      <c r="R396" s="137">
        <v>0</v>
      </c>
      <c r="S396" s="137">
        <v>0</v>
      </c>
      <c r="T396" s="89"/>
      <c r="U396" s="104" t="s">
        <v>145</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146</v>
      </c>
      <c r="K397" s="250">
        <f t="shared" si="42"/>
        <v>100</v>
      </c>
      <c r="L397" s="250">
        <f t="shared" si="42"/>
        <v>100</v>
      </c>
      <c r="M397" s="250">
        <f t="shared" si="42"/>
        <v>100</v>
      </c>
      <c r="N397" s="250">
        <f t="shared" si="41"/>
        <v>100</v>
      </c>
      <c r="O397" s="137">
        <v>100</v>
      </c>
      <c r="P397" s="137">
        <v>0</v>
      </c>
      <c r="Q397" s="137">
        <v>0</v>
      </c>
      <c r="R397" s="137">
        <v>0</v>
      </c>
      <c r="S397" s="137">
        <v>0</v>
      </c>
      <c r="T397" s="89"/>
      <c r="U397" s="104" t="s">
        <v>146</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147</v>
      </c>
      <c r="K398" s="250">
        <f t="shared" si="42"/>
        <v>100</v>
      </c>
      <c r="L398" s="250">
        <f t="shared" si="42"/>
        <v>100</v>
      </c>
      <c r="M398" s="250">
        <f t="shared" si="42"/>
        <v>100</v>
      </c>
      <c r="N398" s="250">
        <f t="shared" si="41"/>
        <v>100</v>
      </c>
      <c r="O398" s="137">
        <v>100</v>
      </c>
      <c r="P398" s="137">
        <v>0</v>
      </c>
      <c r="Q398" s="137">
        <v>0</v>
      </c>
      <c r="R398" s="137">
        <v>0</v>
      </c>
      <c r="S398" s="137">
        <v>0</v>
      </c>
      <c r="T398" s="89"/>
      <c r="U398" s="104" t="s">
        <v>147</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148</v>
      </c>
      <c r="K399" s="250">
        <f t="shared" si="42"/>
        <v>100</v>
      </c>
      <c r="L399" s="250">
        <f t="shared" si="42"/>
        <v>100</v>
      </c>
      <c r="M399" s="250">
        <f t="shared" si="42"/>
        <v>100</v>
      </c>
      <c r="N399" s="250">
        <f t="shared" si="41"/>
        <v>100</v>
      </c>
      <c r="O399" s="137">
        <v>100</v>
      </c>
      <c r="P399" s="137">
        <v>0</v>
      </c>
      <c r="Q399" s="137">
        <v>0</v>
      </c>
      <c r="R399" s="137">
        <v>0</v>
      </c>
      <c r="S399" s="137">
        <v>0</v>
      </c>
      <c r="T399" s="89"/>
      <c r="U399" s="104" t="s">
        <v>148</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809</v>
      </c>
      <c r="J400" s="104" t="s">
        <v>391</v>
      </c>
      <c r="K400" s="250">
        <f t="shared" si="42"/>
        <v>100</v>
      </c>
      <c r="L400" s="250">
        <f t="shared" si="42"/>
        <v>100</v>
      </c>
      <c r="M400" s="250">
        <f t="shared" si="42"/>
        <v>100</v>
      </c>
      <c r="N400" s="250">
        <f t="shared" si="41"/>
        <v>100</v>
      </c>
      <c r="O400" s="137">
        <v>100</v>
      </c>
      <c r="P400" s="137">
        <v>0</v>
      </c>
      <c r="Q400" s="137">
        <v>0</v>
      </c>
      <c r="R400" s="137">
        <v>0</v>
      </c>
      <c r="S400" s="137">
        <v>0</v>
      </c>
      <c r="T400" s="89"/>
      <c r="U400" s="104" t="s">
        <v>391</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140</v>
      </c>
      <c r="K401" s="250">
        <f t="shared" si="42"/>
        <v>100</v>
      </c>
      <c r="L401" s="250">
        <f t="shared" si="42"/>
        <v>100</v>
      </c>
      <c r="M401" s="250">
        <f t="shared" si="42"/>
        <v>100</v>
      </c>
      <c r="N401" s="250">
        <f t="shared" si="41"/>
        <v>100</v>
      </c>
      <c r="O401" s="137">
        <v>100</v>
      </c>
      <c r="P401" s="137">
        <v>0</v>
      </c>
      <c r="Q401" s="137">
        <v>0</v>
      </c>
      <c r="R401" s="137">
        <v>0</v>
      </c>
      <c r="S401" s="137">
        <v>0</v>
      </c>
      <c r="T401" s="89"/>
      <c r="U401" s="104" t="s">
        <v>140</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141</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141</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142</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142</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143</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143</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144</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144</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145</v>
      </c>
      <c r="K406" s="250">
        <f t="shared" si="42"/>
        <v>100</v>
      </c>
      <c r="L406" s="250">
        <f t="shared" si="42"/>
        <v>100</v>
      </c>
      <c r="M406" s="250">
        <f t="shared" si="42"/>
        <v>100</v>
      </c>
      <c r="N406" s="250">
        <f t="shared" si="41"/>
        <v>100</v>
      </c>
      <c r="O406" s="137">
        <v>100</v>
      </c>
      <c r="P406" s="137">
        <v>0</v>
      </c>
      <c r="Q406" s="137">
        <v>0</v>
      </c>
      <c r="R406" s="137">
        <v>0</v>
      </c>
      <c r="S406" s="137">
        <v>0</v>
      </c>
      <c r="T406" s="89"/>
      <c r="U406" s="104" t="s">
        <v>145</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146</v>
      </c>
      <c r="K407" s="250">
        <f t="shared" si="42"/>
        <v>100</v>
      </c>
      <c r="L407" s="250">
        <f t="shared" si="42"/>
        <v>100</v>
      </c>
      <c r="M407" s="250">
        <f t="shared" si="42"/>
        <v>100</v>
      </c>
      <c r="N407" s="250">
        <f t="shared" si="41"/>
        <v>100</v>
      </c>
      <c r="O407" s="137">
        <v>100</v>
      </c>
      <c r="P407" s="137">
        <v>0</v>
      </c>
      <c r="Q407" s="137">
        <v>0</v>
      </c>
      <c r="R407" s="137">
        <v>0</v>
      </c>
      <c r="S407" s="137">
        <v>0</v>
      </c>
      <c r="T407" s="89"/>
      <c r="U407" s="104" t="s">
        <v>146</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147</v>
      </c>
      <c r="K408" s="250">
        <f t="shared" si="42"/>
        <v>100</v>
      </c>
      <c r="L408" s="250">
        <f t="shared" si="42"/>
        <v>100</v>
      </c>
      <c r="M408" s="250">
        <f t="shared" si="42"/>
        <v>100</v>
      </c>
      <c r="N408" s="250">
        <f t="shared" si="41"/>
        <v>100</v>
      </c>
      <c r="O408" s="137">
        <v>100</v>
      </c>
      <c r="P408" s="137">
        <v>0</v>
      </c>
      <c r="Q408" s="137">
        <v>0</v>
      </c>
      <c r="R408" s="137">
        <v>0</v>
      </c>
      <c r="S408" s="137">
        <v>0</v>
      </c>
      <c r="T408" s="89"/>
      <c r="U408" s="104" t="s">
        <v>147</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148</v>
      </c>
      <c r="K409" s="250">
        <f t="shared" si="42"/>
        <v>100</v>
      </c>
      <c r="L409" s="250">
        <f t="shared" si="42"/>
        <v>100</v>
      </c>
      <c r="M409" s="250">
        <f t="shared" si="42"/>
        <v>100</v>
      </c>
      <c r="N409" s="250">
        <f t="shared" si="41"/>
        <v>100</v>
      </c>
      <c r="O409" s="137">
        <v>100</v>
      </c>
      <c r="P409" s="137">
        <v>0</v>
      </c>
      <c r="Q409" s="137">
        <v>0</v>
      </c>
      <c r="R409" s="137">
        <v>0</v>
      </c>
      <c r="S409" s="137">
        <v>0</v>
      </c>
      <c r="T409" s="89"/>
      <c r="U409" s="104" t="s">
        <v>148</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124</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126</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117</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179</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180</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181</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183</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182</v>
      </c>
      <c r="L422" s="24"/>
      <c r="M422" s="24" t="s">
        <v>845</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184</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120</v>
      </c>
      <c r="D424" s="18"/>
      <c r="E424" s="18"/>
      <c r="F424" s="18"/>
      <c r="G424" s="24"/>
      <c r="H424" s="24"/>
      <c r="I424" s="24"/>
      <c r="J424" s="87" t="s">
        <v>121</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391</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140</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141</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142</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143</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144</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145</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146</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147</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148</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224</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185</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225</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226</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186</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124</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125</v>
      </c>
      <c r="AE443" s="42" t="s">
        <v>126</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117</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187</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188</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1235</v>
      </c>
      <c r="K453" s="593"/>
      <c r="L453" s="102"/>
      <c r="M453" s="102"/>
      <c r="N453" s="102"/>
      <c r="O453" s="593"/>
      <c r="P453" s="102"/>
      <c r="Q453" s="102"/>
      <c r="R453" s="102"/>
      <c r="S453" s="102"/>
      <c r="T453" s="23"/>
      <c r="U453" s="135" t="s">
        <v>819</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162</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120</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393</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394</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395</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396</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397</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398</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399</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400</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401</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402</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124</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125</v>
      </c>
      <c r="W469" s="97"/>
      <c r="X469" s="97"/>
      <c r="Y469" s="97"/>
      <c r="Z469" s="97"/>
      <c r="AA469" s="97"/>
      <c r="AB469" s="97"/>
      <c r="AC469" s="97"/>
      <c r="AD469" s="97"/>
      <c r="AE469" s="42" t="s">
        <v>126</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190</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842</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192</v>
      </c>
      <c r="U478" s="23"/>
      <c r="V478" s="23" t="s">
        <v>191</v>
      </c>
      <c r="W478" s="23"/>
      <c r="X478" s="23"/>
      <c r="Y478" s="23"/>
      <c r="Z478" s="23"/>
      <c r="AA478" s="23"/>
      <c r="AB478" s="23"/>
      <c r="AC478" s="246" t="s">
        <v>904</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841</v>
      </c>
      <c r="K479" s="18"/>
      <c r="L479" s="23"/>
      <c r="M479" s="23"/>
      <c r="N479" s="23"/>
      <c r="O479" s="23"/>
      <c r="P479" s="23"/>
      <c r="Q479" s="23"/>
      <c r="R479" s="23"/>
      <c r="S479" s="23"/>
      <c r="T479" s="24" t="s">
        <v>193</v>
      </c>
      <c r="U479" s="23"/>
      <c r="V479" s="23" t="s">
        <v>844</v>
      </c>
      <c r="W479" s="23"/>
      <c r="X479" s="24" t="s">
        <v>194</v>
      </c>
      <c r="Y479" s="24"/>
      <c r="Z479" s="25"/>
      <c r="AA479" s="25"/>
      <c r="AB479" s="25"/>
      <c r="AC479" s="579" t="s">
        <v>822</v>
      </c>
      <c r="AD479" s="579" t="s">
        <v>905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822</v>
      </c>
      <c r="I480" s="580" t="s">
        <v>162</v>
      </c>
      <c r="J480" s="580" t="s">
        <v>392</v>
      </c>
      <c r="K480" s="580" t="s">
        <v>59</v>
      </c>
      <c r="L480" s="580" t="s">
        <v>60</v>
      </c>
      <c r="M480" s="580" t="s">
        <v>61</v>
      </c>
      <c r="N480" s="580" t="s">
        <v>62</v>
      </c>
      <c r="O480" s="580" t="s">
        <v>895</v>
      </c>
      <c r="P480" s="580" t="s">
        <v>896</v>
      </c>
      <c r="Q480" s="580" t="s">
        <v>897</v>
      </c>
      <c r="R480" s="580" t="s">
        <v>1218</v>
      </c>
      <c r="S480" s="579"/>
      <c r="T480" s="579" t="s">
        <v>195</v>
      </c>
      <c r="U480" s="579"/>
      <c r="V480" s="579" t="s">
        <v>843</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833</v>
      </c>
      <c r="I481" s="106" t="s">
        <v>393</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394</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395</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396</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397</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398</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399</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400</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401</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402</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406</v>
      </c>
      <c r="I491" s="106" t="s">
        <v>393</v>
      </c>
      <c r="J491" s="236">
        <v>0.81</v>
      </c>
      <c r="K491" s="236">
        <v>0.81</v>
      </c>
      <c r="L491" s="236">
        <v>0.81</v>
      </c>
      <c r="M491" s="236">
        <v>0.81</v>
      </c>
      <c r="N491" s="236">
        <v>0.81</v>
      </c>
      <c r="O491" s="236">
        <v>0.81</v>
      </c>
      <c r="P491" s="236">
        <v>0.81</v>
      </c>
      <c r="Q491" s="236">
        <v>0.81</v>
      </c>
      <c r="R491" s="236">
        <v>0.81</v>
      </c>
      <c r="S491" s="581"/>
      <c r="T491" s="236">
        <v>-0.13</v>
      </c>
      <c r="U491" s="94"/>
      <c r="V491" s="74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394</v>
      </c>
      <c r="J492" s="236">
        <v>0.81</v>
      </c>
      <c r="K492" s="236">
        <v>0.81</v>
      </c>
      <c r="L492" s="236">
        <v>0.81</v>
      </c>
      <c r="M492" s="236">
        <v>0.81</v>
      </c>
      <c r="N492" s="236">
        <v>0.81</v>
      </c>
      <c r="O492" s="236">
        <v>0.81</v>
      </c>
      <c r="P492" s="236">
        <v>0.81</v>
      </c>
      <c r="Q492" s="236">
        <v>0.81</v>
      </c>
      <c r="R492" s="236">
        <v>0.81</v>
      </c>
      <c r="S492" s="581"/>
      <c r="T492" s="236">
        <v>-0.13</v>
      </c>
      <c r="U492" s="94"/>
      <c r="V492" s="74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395</v>
      </c>
      <c r="J493" s="236">
        <v>0.81</v>
      </c>
      <c r="K493" s="236">
        <v>0.81</v>
      </c>
      <c r="L493" s="236">
        <v>0.81</v>
      </c>
      <c r="M493" s="236">
        <v>0.81</v>
      </c>
      <c r="N493" s="236">
        <v>0.81</v>
      </c>
      <c r="O493" s="236">
        <v>0.81</v>
      </c>
      <c r="P493" s="236">
        <v>0.81</v>
      </c>
      <c r="Q493" s="236">
        <v>0.81</v>
      </c>
      <c r="R493" s="236">
        <v>0.81</v>
      </c>
      <c r="S493" s="581"/>
      <c r="T493" s="236">
        <v>-0.13</v>
      </c>
      <c r="U493" s="94"/>
      <c r="V493" s="74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396</v>
      </c>
      <c r="J494" s="236">
        <v>0.78</v>
      </c>
      <c r="K494" s="236">
        <v>0.8</v>
      </c>
      <c r="L494" s="236">
        <v>0.8</v>
      </c>
      <c r="M494" s="236">
        <v>0.8</v>
      </c>
      <c r="N494" s="236">
        <v>0.8</v>
      </c>
      <c r="O494" s="236">
        <v>0.8</v>
      </c>
      <c r="P494" s="236">
        <v>0.8</v>
      </c>
      <c r="Q494" s="236">
        <v>0.8</v>
      </c>
      <c r="R494" s="236">
        <v>0.8</v>
      </c>
      <c r="S494" s="581"/>
      <c r="T494" s="236">
        <v>-0.1</v>
      </c>
      <c r="U494" s="94"/>
      <c r="V494" s="74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397</v>
      </c>
      <c r="J495" s="236">
        <v>0.75</v>
      </c>
      <c r="K495" s="236">
        <v>0.78</v>
      </c>
      <c r="L495" s="236">
        <v>0.78</v>
      </c>
      <c r="M495" s="236">
        <v>0.78</v>
      </c>
      <c r="N495" s="236">
        <v>0.78</v>
      </c>
      <c r="O495" s="236">
        <v>0.78</v>
      </c>
      <c r="P495" s="236">
        <v>0.78</v>
      </c>
      <c r="Q495" s="236">
        <v>0.78</v>
      </c>
      <c r="R495" s="236">
        <v>0.78</v>
      </c>
      <c r="S495" s="581"/>
      <c r="T495" s="236">
        <v>-0.05</v>
      </c>
      <c r="U495" s="94"/>
      <c r="V495" s="74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398</v>
      </c>
      <c r="J496" s="236">
        <v>0.75</v>
      </c>
      <c r="K496" s="236">
        <v>0.78</v>
      </c>
      <c r="L496" s="236">
        <v>0.78</v>
      </c>
      <c r="M496" s="236">
        <v>0.78</v>
      </c>
      <c r="N496" s="236">
        <v>0.78</v>
      </c>
      <c r="O496" s="236">
        <v>0.78</v>
      </c>
      <c r="P496" s="236">
        <v>0.78</v>
      </c>
      <c r="Q496" s="236">
        <v>0.78</v>
      </c>
      <c r="R496" s="236">
        <v>0.78</v>
      </c>
      <c r="S496" s="581"/>
      <c r="T496" s="236">
        <v>-0.05</v>
      </c>
      <c r="U496" s="94"/>
      <c r="V496" s="74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399</v>
      </c>
      <c r="J497" s="236">
        <v>0.71</v>
      </c>
      <c r="K497" s="236">
        <v>0.71</v>
      </c>
      <c r="L497" s="236">
        <v>0.71</v>
      </c>
      <c r="M497" s="236">
        <v>0.71</v>
      </c>
      <c r="N497" s="236">
        <v>0.71</v>
      </c>
      <c r="O497" s="236">
        <v>0.71</v>
      </c>
      <c r="P497" s="236">
        <v>0.71</v>
      </c>
      <c r="Q497" s="236">
        <v>0.71</v>
      </c>
      <c r="R497" s="236">
        <v>0.71</v>
      </c>
      <c r="S497" s="581"/>
      <c r="T497" s="236">
        <v>-0.15</v>
      </c>
      <c r="U497" s="94"/>
      <c r="V497" s="74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400</v>
      </c>
      <c r="J498" s="236">
        <v>0.7</v>
      </c>
      <c r="K498" s="236">
        <v>0.7</v>
      </c>
      <c r="L498" s="236">
        <v>0.7</v>
      </c>
      <c r="M498" s="236">
        <v>0.7</v>
      </c>
      <c r="N498" s="236">
        <v>0.7</v>
      </c>
      <c r="O498" s="236">
        <v>0.7</v>
      </c>
      <c r="P498" s="236">
        <v>0.7</v>
      </c>
      <c r="Q498" s="236">
        <v>0.7</v>
      </c>
      <c r="R498" s="236">
        <v>0.7</v>
      </c>
      <c r="S498" s="581"/>
      <c r="T498" s="236">
        <v>-0.15</v>
      </c>
      <c r="U498" s="94"/>
      <c r="V498" s="74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401</v>
      </c>
      <c r="J499" s="236">
        <v>0.68</v>
      </c>
      <c r="K499" s="236">
        <v>0.68</v>
      </c>
      <c r="L499" s="236">
        <v>0.68</v>
      </c>
      <c r="M499" s="236">
        <v>0.68</v>
      </c>
      <c r="N499" s="236">
        <v>0.68</v>
      </c>
      <c r="O499" s="236">
        <v>0.68</v>
      </c>
      <c r="P499" s="236">
        <v>0.68</v>
      </c>
      <c r="Q499" s="236">
        <v>0.68</v>
      </c>
      <c r="R499" s="236">
        <v>0.68</v>
      </c>
      <c r="S499" s="581"/>
      <c r="T499" s="236">
        <v>-0.15</v>
      </c>
      <c r="U499" s="94"/>
      <c r="V499" s="74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402</v>
      </c>
      <c r="J500" s="236">
        <v>0.65</v>
      </c>
      <c r="K500" s="236">
        <v>0.65</v>
      </c>
      <c r="L500" s="236">
        <v>0.65</v>
      </c>
      <c r="M500" s="236">
        <v>0.65</v>
      </c>
      <c r="N500" s="236">
        <v>0.65</v>
      </c>
      <c r="O500" s="236">
        <v>0.65</v>
      </c>
      <c r="P500" s="236">
        <v>0.65</v>
      </c>
      <c r="Q500" s="236">
        <v>0.65</v>
      </c>
      <c r="R500" s="236">
        <v>0.65</v>
      </c>
      <c r="S500" s="581"/>
      <c r="T500" s="236">
        <v>-0.15</v>
      </c>
      <c r="U500" s="94"/>
      <c r="V500" s="74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802</v>
      </c>
      <c r="I501" s="106" t="s">
        <v>393</v>
      </c>
      <c r="J501" s="236">
        <v>0.81</v>
      </c>
      <c r="K501" s="236">
        <v>0.81</v>
      </c>
      <c r="L501" s="236">
        <v>0.81</v>
      </c>
      <c r="M501" s="236">
        <v>0.81</v>
      </c>
      <c r="N501" s="236">
        <v>0.81</v>
      </c>
      <c r="O501" s="236">
        <v>0.81</v>
      </c>
      <c r="P501" s="236">
        <v>0.81</v>
      </c>
      <c r="Q501" s="236">
        <v>0.81</v>
      </c>
      <c r="R501" s="236">
        <v>0.81</v>
      </c>
      <c r="S501" s="581"/>
      <c r="T501" s="236">
        <v>-0.13</v>
      </c>
      <c r="U501" s="94"/>
      <c r="V501" s="74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394</v>
      </c>
      <c r="J502" s="236">
        <v>0.81</v>
      </c>
      <c r="K502" s="236">
        <v>0.81</v>
      </c>
      <c r="L502" s="236">
        <v>0.81</v>
      </c>
      <c r="M502" s="236">
        <v>0.81</v>
      </c>
      <c r="N502" s="236">
        <v>0.81</v>
      </c>
      <c r="O502" s="236">
        <v>0.81</v>
      </c>
      <c r="P502" s="236">
        <v>0.81</v>
      </c>
      <c r="Q502" s="236">
        <v>0.81</v>
      </c>
      <c r="R502" s="236">
        <v>0.81</v>
      </c>
      <c r="S502" s="581"/>
      <c r="T502" s="236">
        <v>-0.13</v>
      </c>
      <c r="U502" s="94"/>
      <c r="V502" s="74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395</v>
      </c>
      <c r="J503" s="236">
        <v>0.81</v>
      </c>
      <c r="K503" s="236">
        <v>0.81</v>
      </c>
      <c r="L503" s="236">
        <v>0.81</v>
      </c>
      <c r="M503" s="236">
        <v>0.81</v>
      </c>
      <c r="N503" s="236">
        <v>0.81</v>
      </c>
      <c r="O503" s="236">
        <v>0.81</v>
      </c>
      <c r="P503" s="236">
        <v>0.81</v>
      </c>
      <c r="Q503" s="236">
        <v>0.81</v>
      </c>
      <c r="R503" s="236">
        <v>0.81</v>
      </c>
      <c r="S503" s="581"/>
      <c r="T503" s="236">
        <v>-0.13</v>
      </c>
      <c r="U503" s="94"/>
      <c r="V503" s="74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396</v>
      </c>
      <c r="J504" s="236">
        <v>0.78</v>
      </c>
      <c r="K504" s="236">
        <v>0.8</v>
      </c>
      <c r="L504" s="236">
        <v>0.8</v>
      </c>
      <c r="M504" s="236">
        <v>0.8</v>
      </c>
      <c r="N504" s="236">
        <v>0.8</v>
      </c>
      <c r="O504" s="236">
        <v>0.8</v>
      </c>
      <c r="P504" s="236">
        <v>0.8</v>
      </c>
      <c r="Q504" s="236">
        <v>0.8</v>
      </c>
      <c r="R504" s="236">
        <v>0.8</v>
      </c>
      <c r="S504" s="581"/>
      <c r="T504" s="236">
        <v>-0.1</v>
      </c>
      <c r="U504" s="94"/>
      <c r="V504" s="74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397</v>
      </c>
      <c r="J505" s="236">
        <v>0.76</v>
      </c>
      <c r="K505" s="236">
        <v>0.79</v>
      </c>
      <c r="L505" s="236">
        <v>0.79</v>
      </c>
      <c r="M505" s="236">
        <v>0.79</v>
      </c>
      <c r="N505" s="236">
        <v>0.79</v>
      </c>
      <c r="O505" s="236">
        <v>0.79</v>
      </c>
      <c r="P505" s="236">
        <v>0.79</v>
      </c>
      <c r="Q505" s="236">
        <v>0.79</v>
      </c>
      <c r="R505" s="236">
        <v>0.79</v>
      </c>
      <c r="S505" s="581"/>
      <c r="T505" s="236">
        <v>-0.05</v>
      </c>
      <c r="U505" s="94"/>
      <c r="V505" s="74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398</v>
      </c>
      <c r="J506" s="236">
        <v>0.76</v>
      </c>
      <c r="K506" s="236">
        <v>0.79</v>
      </c>
      <c r="L506" s="236">
        <v>0.79</v>
      </c>
      <c r="M506" s="236">
        <v>0.79</v>
      </c>
      <c r="N506" s="236">
        <v>0.79</v>
      </c>
      <c r="O506" s="236">
        <v>0.79</v>
      </c>
      <c r="P506" s="236">
        <v>0.79</v>
      </c>
      <c r="Q506" s="236">
        <v>0.79</v>
      </c>
      <c r="R506" s="236">
        <v>0.79</v>
      </c>
      <c r="S506" s="581"/>
      <c r="T506" s="236">
        <v>-0.05</v>
      </c>
      <c r="U506" s="94"/>
      <c r="V506" s="74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399</v>
      </c>
      <c r="J507" s="236">
        <v>0.71</v>
      </c>
      <c r="K507" s="236">
        <v>0.71</v>
      </c>
      <c r="L507" s="236">
        <v>0.71</v>
      </c>
      <c r="M507" s="236">
        <v>0.71</v>
      </c>
      <c r="N507" s="236">
        <v>0.71</v>
      </c>
      <c r="O507" s="236">
        <v>0.71</v>
      </c>
      <c r="P507" s="236">
        <v>0.71</v>
      </c>
      <c r="Q507" s="236">
        <v>0.71</v>
      </c>
      <c r="R507" s="236">
        <v>0.71</v>
      </c>
      <c r="S507" s="581"/>
      <c r="T507" s="236">
        <v>-0.15</v>
      </c>
      <c r="U507" s="94"/>
      <c r="V507" s="74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400</v>
      </c>
      <c r="J508" s="236">
        <v>0.7</v>
      </c>
      <c r="K508" s="236">
        <v>0.7</v>
      </c>
      <c r="L508" s="236">
        <v>0.7</v>
      </c>
      <c r="M508" s="236">
        <v>0.7</v>
      </c>
      <c r="N508" s="236">
        <v>0.7</v>
      </c>
      <c r="O508" s="236">
        <v>0.7</v>
      </c>
      <c r="P508" s="236">
        <v>0.7</v>
      </c>
      <c r="Q508" s="236">
        <v>0.7</v>
      </c>
      <c r="R508" s="236">
        <v>0.7</v>
      </c>
      <c r="S508" s="581"/>
      <c r="T508" s="236">
        <v>-0.15</v>
      </c>
      <c r="U508" s="94"/>
      <c r="V508" s="74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401</v>
      </c>
      <c r="J509" s="236">
        <v>0.68</v>
      </c>
      <c r="K509" s="236">
        <v>0.68</v>
      </c>
      <c r="L509" s="236">
        <v>0.68</v>
      </c>
      <c r="M509" s="236">
        <v>0.68</v>
      </c>
      <c r="N509" s="236">
        <v>0.68</v>
      </c>
      <c r="O509" s="236">
        <v>0.68</v>
      </c>
      <c r="P509" s="236">
        <v>0.68</v>
      </c>
      <c r="Q509" s="236">
        <v>0.68</v>
      </c>
      <c r="R509" s="236">
        <v>0.68</v>
      </c>
      <c r="S509" s="581"/>
      <c r="T509" s="236">
        <v>-0.15</v>
      </c>
      <c r="U509" s="94"/>
      <c r="V509" s="74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402</v>
      </c>
      <c r="J510" s="236">
        <v>0.65</v>
      </c>
      <c r="K510" s="236">
        <v>0.65</v>
      </c>
      <c r="L510" s="236">
        <v>0.65</v>
      </c>
      <c r="M510" s="236">
        <v>0.65</v>
      </c>
      <c r="N510" s="236">
        <v>0.65</v>
      </c>
      <c r="O510" s="236">
        <v>0.65</v>
      </c>
      <c r="P510" s="236">
        <v>0.65</v>
      </c>
      <c r="Q510" s="236">
        <v>0.65</v>
      </c>
      <c r="R510" s="236">
        <v>0.65</v>
      </c>
      <c r="S510" s="581"/>
      <c r="T510" s="236">
        <v>-0.15</v>
      </c>
      <c r="U510" s="94"/>
      <c r="V510" s="74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803</v>
      </c>
      <c r="I511" s="106" t="s">
        <v>393</v>
      </c>
      <c r="J511" s="236">
        <v>0.81</v>
      </c>
      <c r="K511" s="236">
        <v>0.81</v>
      </c>
      <c r="L511" s="236">
        <v>0.81</v>
      </c>
      <c r="M511" s="236">
        <v>0.81</v>
      </c>
      <c r="N511" s="236">
        <v>0.81</v>
      </c>
      <c r="O511" s="236">
        <v>0.81</v>
      </c>
      <c r="P511" s="236">
        <v>0.81</v>
      </c>
      <c r="Q511" s="236">
        <v>0.81</v>
      </c>
      <c r="R511" s="236">
        <v>0.81</v>
      </c>
      <c r="S511" s="581"/>
      <c r="T511" s="236">
        <v>-0.13</v>
      </c>
      <c r="U511" s="94"/>
      <c r="V511" s="74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394</v>
      </c>
      <c r="J512" s="236">
        <v>0.81</v>
      </c>
      <c r="K512" s="236">
        <v>0.81</v>
      </c>
      <c r="L512" s="236">
        <v>0.81</v>
      </c>
      <c r="M512" s="236">
        <v>0.81</v>
      </c>
      <c r="N512" s="236">
        <v>0.81</v>
      </c>
      <c r="O512" s="236">
        <v>0.81</v>
      </c>
      <c r="P512" s="236">
        <v>0.81</v>
      </c>
      <c r="Q512" s="236">
        <v>0.81</v>
      </c>
      <c r="R512" s="236">
        <v>0.81</v>
      </c>
      <c r="S512" s="581"/>
      <c r="T512" s="236">
        <v>-0.13</v>
      </c>
      <c r="U512" s="94"/>
      <c r="V512" s="74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395</v>
      </c>
      <c r="J513" s="236">
        <v>0.81</v>
      </c>
      <c r="K513" s="236">
        <v>0.81</v>
      </c>
      <c r="L513" s="236">
        <v>0.81</v>
      </c>
      <c r="M513" s="236">
        <v>0.81</v>
      </c>
      <c r="N513" s="236">
        <v>0.81</v>
      </c>
      <c r="O513" s="236">
        <v>0.81</v>
      </c>
      <c r="P513" s="236">
        <v>0.81</v>
      </c>
      <c r="Q513" s="236">
        <v>0.81</v>
      </c>
      <c r="R513" s="236">
        <v>0.81</v>
      </c>
      <c r="S513" s="581"/>
      <c r="T513" s="236">
        <v>-0.13</v>
      </c>
      <c r="U513" s="94"/>
      <c r="V513" s="74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396</v>
      </c>
      <c r="J514" s="236">
        <v>0.78</v>
      </c>
      <c r="K514" s="236">
        <v>0.8</v>
      </c>
      <c r="L514" s="236">
        <v>0.8</v>
      </c>
      <c r="M514" s="236">
        <v>0.8</v>
      </c>
      <c r="N514" s="236">
        <v>0.8</v>
      </c>
      <c r="O514" s="236">
        <v>0.8</v>
      </c>
      <c r="P514" s="236">
        <v>0.8</v>
      </c>
      <c r="Q514" s="236">
        <v>0.8</v>
      </c>
      <c r="R514" s="236">
        <v>0.8</v>
      </c>
      <c r="S514" s="581"/>
      <c r="T514" s="236">
        <v>-0.1</v>
      </c>
      <c r="U514" s="94"/>
      <c r="V514" s="74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397</v>
      </c>
      <c r="J515" s="236">
        <v>0.74</v>
      </c>
      <c r="K515" s="236">
        <v>0.77</v>
      </c>
      <c r="L515" s="236">
        <v>0.77</v>
      </c>
      <c r="M515" s="236">
        <v>0.77</v>
      </c>
      <c r="N515" s="236">
        <v>0.77</v>
      </c>
      <c r="O515" s="236">
        <v>0.77</v>
      </c>
      <c r="P515" s="236">
        <v>0.77</v>
      </c>
      <c r="Q515" s="236">
        <v>0.77</v>
      </c>
      <c r="R515" s="236">
        <v>0.77</v>
      </c>
      <c r="S515" s="581"/>
      <c r="T515" s="236">
        <v>-0.05</v>
      </c>
      <c r="U515" s="94"/>
      <c r="V515" s="74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398</v>
      </c>
      <c r="J516" s="236">
        <v>0.74</v>
      </c>
      <c r="K516" s="236">
        <v>0.77</v>
      </c>
      <c r="L516" s="236">
        <v>0.77</v>
      </c>
      <c r="M516" s="236">
        <v>0.77</v>
      </c>
      <c r="N516" s="236">
        <v>0.77</v>
      </c>
      <c r="O516" s="236">
        <v>0.77</v>
      </c>
      <c r="P516" s="236">
        <v>0.77</v>
      </c>
      <c r="Q516" s="236">
        <v>0.77</v>
      </c>
      <c r="R516" s="236">
        <v>0.77</v>
      </c>
      <c r="S516" s="581"/>
      <c r="T516" s="236">
        <v>-0.05</v>
      </c>
      <c r="U516" s="94"/>
      <c r="V516" s="74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399</v>
      </c>
      <c r="J517" s="236">
        <v>0.71</v>
      </c>
      <c r="K517" s="236">
        <v>0.71</v>
      </c>
      <c r="L517" s="236">
        <v>0.71</v>
      </c>
      <c r="M517" s="236">
        <v>0.71</v>
      </c>
      <c r="N517" s="236">
        <v>0.71</v>
      </c>
      <c r="O517" s="236">
        <v>0.71</v>
      </c>
      <c r="P517" s="236">
        <v>0.71</v>
      </c>
      <c r="Q517" s="236">
        <v>0.71</v>
      </c>
      <c r="R517" s="236">
        <v>0.71</v>
      </c>
      <c r="S517" s="581"/>
      <c r="T517" s="236">
        <v>-0.15</v>
      </c>
      <c r="U517" s="94"/>
      <c r="V517" s="74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400</v>
      </c>
      <c r="J518" s="236">
        <v>0.7</v>
      </c>
      <c r="K518" s="236">
        <v>0.7</v>
      </c>
      <c r="L518" s="236">
        <v>0.7</v>
      </c>
      <c r="M518" s="236">
        <v>0.7</v>
      </c>
      <c r="N518" s="236">
        <v>0.7</v>
      </c>
      <c r="O518" s="236">
        <v>0.7</v>
      </c>
      <c r="P518" s="236">
        <v>0.7</v>
      </c>
      <c r="Q518" s="236">
        <v>0.7</v>
      </c>
      <c r="R518" s="236">
        <v>0.7</v>
      </c>
      <c r="S518" s="581"/>
      <c r="T518" s="236">
        <v>-0.15</v>
      </c>
      <c r="U518" s="94"/>
      <c r="V518" s="74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401</v>
      </c>
      <c r="J519" s="236">
        <v>0.68</v>
      </c>
      <c r="K519" s="236">
        <v>0.68</v>
      </c>
      <c r="L519" s="236">
        <v>0.68</v>
      </c>
      <c r="M519" s="236">
        <v>0.68</v>
      </c>
      <c r="N519" s="236">
        <v>0.68</v>
      </c>
      <c r="O519" s="236">
        <v>0.68</v>
      </c>
      <c r="P519" s="236">
        <v>0.68</v>
      </c>
      <c r="Q519" s="236">
        <v>0.68</v>
      </c>
      <c r="R519" s="236">
        <v>0.68</v>
      </c>
      <c r="S519" s="581"/>
      <c r="T519" s="236">
        <v>-0.15</v>
      </c>
      <c r="U519" s="94"/>
      <c r="V519" s="74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402</v>
      </c>
      <c r="J520" s="236">
        <v>0.65</v>
      </c>
      <c r="K520" s="236">
        <v>0.65</v>
      </c>
      <c r="L520" s="236">
        <v>0.65</v>
      </c>
      <c r="M520" s="236">
        <v>0.65</v>
      </c>
      <c r="N520" s="236">
        <v>0.65</v>
      </c>
      <c r="O520" s="236">
        <v>0.65</v>
      </c>
      <c r="P520" s="236">
        <v>0.65</v>
      </c>
      <c r="Q520" s="236">
        <v>0.65</v>
      </c>
      <c r="R520" s="236">
        <v>0.65</v>
      </c>
      <c r="S520" s="581"/>
      <c r="T520" s="236">
        <v>-0.15</v>
      </c>
      <c r="U520" s="94"/>
      <c r="V520" s="74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804</v>
      </c>
      <c r="I521" s="106" t="s">
        <v>393</v>
      </c>
      <c r="J521" s="236">
        <v>0.81</v>
      </c>
      <c r="K521" s="236">
        <v>0.81</v>
      </c>
      <c r="L521" s="236">
        <v>0.81</v>
      </c>
      <c r="M521" s="236">
        <v>0.81</v>
      </c>
      <c r="N521" s="236">
        <v>0.81</v>
      </c>
      <c r="O521" s="236">
        <v>0.81</v>
      </c>
      <c r="P521" s="236">
        <v>0.81</v>
      </c>
      <c r="Q521" s="236">
        <v>0.81</v>
      </c>
      <c r="R521" s="236">
        <v>0.81</v>
      </c>
      <c r="S521" s="581"/>
      <c r="T521" s="236">
        <v>-0.13</v>
      </c>
      <c r="U521" s="94"/>
      <c r="V521" s="74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394</v>
      </c>
      <c r="J522" s="236">
        <v>0.81</v>
      </c>
      <c r="K522" s="236">
        <v>0.81</v>
      </c>
      <c r="L522" s="236">
        <v>0.81</v>
      </c>
      <c r="M522" s="236">
        <v>0.81</v>
      </c>
      <c r="N522" s="236">
        <v>0.81</v>
      </c>
      <c r="O522" s="236">
        <v>0.81</v>
      </c>
      <c r="P522" s="236">
        <v>0.81</v>
      </c>
      <c r="Q522" s="236">
        <v>0.81</v>
      </c>
      <c r="R522" s="236">
        <v>0.81</v>
      </c>
      <c r="S522" s="581"/>
      <c r="T522" s="236">
        <v>-0.13</v>
      </c>
      <c r="U522" s="94"/>
      <c r="V522" s="74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395</v>
      </c>
      <c r="J523" s="236">
        <v>0.81</v>
      </c>
      <c r="K523" s="236">
        <v>0.81</v>
      </c>
      <c r="L523" s="236">
        <v>0.81</v>
      </c>
      <c r="M523" s="236">
        <v>0.81</v>
      </c>
      <c r="N523" s="236">
        <v>0.81</v>
      </c>
      <c r="O523" s="236">
        <v>0.81</v>
      </c>
      <c r="P523" s="236">
        <v>0.81</v>
      </c>
      <c r="Q523" s="236">
        <v>0.81</v>
      </c>
      <c r="R523" s="236">
        <v>0.81</v>
      </c>
      <c r="S523" s="581"/>
      <c r="T523" s="236">
        <v>-0.13</v>
      </c>
      <c r="U523" s="94"/>
      <c r="V523" s="74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396</v>
      </c>
      <c r="J524" s="236">
        <v>0.78</v>
      </c>
      <c r="K524" s="236">
        <v>0.8</v>
      </c>
      <c r="L524" s="236">
        <v>0.8</v>
      </c>
      <c r="M524" s="236">
        <v>0.8</v>
      </c>
      <c r="N524" s="236">
        <v>0.8</v>
      </c>
      <c r="O524" s="236">
        <v>0.8</v>
      </c>
      <c r="P524" s="236">
        <v>0.8</v>
      </c>
      <c r="Q524" s="236">
        <v>0.8</v>
      </c>
      <c r="R524" s="236">
        <v>0.8</v>
      </c>
      <c r="S524" s="581"/>
      <c r="T524" s="236">
        <v>-0.1</v>
      </c>
      <c r="U524" s="94"/>
      <c r="V524" s="74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397</v>
      </c>
      <c r="J525" s="236">
        <v>0.75</v>
      </c>
      <c r="K525" s="236">
        <v>0.78</v>
      </c>
      <c r="L525" s="236">
        <v>0.78</v>
      </c>
      <c r="M525" s="236">
        <v>0.78</v>
      </c>
      <c r="N525" s="236">
        <v>0.78</v>
      </c>
      <c r="O525" s="236">
        <v>0.78</v>
      </c>
      <c r="P525" s="236">
        <v>0.78</v>
      </c>
      <c r="Q525" s="236">
        <v>0.78</v>
      </c>
      <c r="R525" s="236">
        <v>0.78</v>
      </c>
      <c r="S525" s="581"/>
      <c r="T525" s="236">
        <v>-0.05</v>
      </c>
      <c r="U525" s="94"/>
      <c r="V525" s="74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398</v>
      </c>
      <c r="J526" s="236">
        <v>0.75</v>
      </c>
      <c r="K526" s="236">
        <v>0.78</v>
      </c>
      <c r="L526" s="236">
        <v>0.78</v>
      </c>
      <c r="M526" s="236">
        <v>0.78</v>
      </c>
      <c r="N526" s="236">
        <v>0.78</v>
      </c>
      <c r="O526" s="236">
        <v>0.78</v>
      </c>
      <c r="P526" s="236">
        <v>0.78</v>
      </c>
      <c r="Q526" s="236">
        <v>0.78</v>
      </c>
      <c r="R526" s="236">
        <v>0.78</v>
      </c>
      <c r="S526" s="581"/>
      <c r="T526" s="236">
        <v>-0.05</v>
      </c>
      <c r="U526" s="94"/>
      <c r="V526" s="74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399</v>
      </c>
      <c r="J527" s="236">
        <v>0.71</v>
      </c>
      <c r="K527" s="236">
        <v>0.71</v>
      </c>
      <c r="L527" s="236">
        <v>0.71</v>
      </c>
      <c r="M527" s="236">
        <v>0.71</v>
      </c>
      <c r="N527" s="236">
        <v>0.71</v>
      </c>
      <c r="O527" s="236">
        <v>0.71</v>
      </c>
      <c r="P527" s="236">
        <v>0.71</v>
      </c>
      <c r="Q527" s="236">
        <v>0.71</v>
      </c>
      <c r="R527" s="236">
        <v>0.71</v>
      </c>
      <c r="S527" s="581"/>
      <c r="T527" s="236">
        <v>-0.15</v>
      </c>
      <c r="U527" s="94"/>
      <c r="V527" s="74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400</v>
      </c>
      <c r="J528" s="236">
        <v>0.7</v>
      </c>
      <c r="K528" s="236">
        <v>0.7</v>
      </c>
      <c r="L528" s="236">
        <v>0.7</v>
      </c>
      <c r="M528" s="236">
        <v>0.7</v>
      </c>
      <c r="N528" s="236">
        <v>0.7</v>
      </c>
      <c r="O528" s="236">
        <v>0.7</v>
      </c>
      <c r="P528" s="236">
        <v>0.7</v>
      </c>
      <c r="Q528" s="236">
        <v>0.7</v>
      </c>
      <c r="R528" s="236">
        <v>0.7</v>
      </c>
      <c r="S528" s="581"/>
      <c r="T528" s="236">
        <v>-0.15</v>
      </c>
      <c r="U528" s="94"/>
      <c r="V528" s="74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401</v>
      </c>
      <c r="J529" s="236">
        <v>0.68</v>
      </c>
      <c r="K529" s="236">
        <v>0.68</v>
      </c>
      <c r="L529" s="236">
        <v>0.68</v>
      </c>
      <c r="M529" s="236">
        <v>0.68</v>
      </c>
      <c r="N529" s="236">
        <v>0.68</v>
      </c>
      <c r="O529" s="236">
        <v>0.68</v>
      </c>
      <c r="P529" s="236">
        <v>0.68</v>
      </c>
      <c r="Q529" s="236">
        <v>0.68</v>
      </c>
      <c r="R529" s="236">
        <v>0.68</v>
      </c>
      <c r="S529" s="581"/>
      <c r="T529" s="236">
        <v>-0.15</v>
      </c>
      <c r="U529" s="94"/>
      <c r="V529" s="74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402</v>
      </c>
      <c r="J530" s="236">
        <v>0.65</v>
      </c>
      <c r="K530" s="236">
        <v>0.65</v>
      </c>
      <c r="L530" s="236">
        <v>0.65</v>
      </c>
      <c r="M530" s="236">
        <v>0.65</v>
      </c>
      <c r="N530" s="236">
        <v>0.65</v>
      </c>
      <c r="O530" s="236">
        <v>0.65</v>
      </c>
      <c r="P530" s="236">
        <v>0.65</v>
      </c>
      <c r="Q530" s="236">
        <v>0.65</v>
      </c>
      <c r="R530" s="236">
        <v>0.65</v>
      </c>
      <c r="S530" s="581"/>
      <c r="T530" s="236">
        <v>-0.15</v>
      </c>
      <c r="U530" s="94"/>
      <c r="V530" s="74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805</v>
      </c>
      <c r="I531" s="106" t="s">
        <v>393</v>
      </c>
      <c r="J531" s="236">
        <v>0.65</v>
      </c>
      <c r="K531" s="236">
        <v>0.65</v>
      </c>
      <c r="L531" s="236">
        <v>0.65</v>
      </c>
      <c r="M531" s="236">
        <v>0.65</v>
      </c>
      <c r="N531" s="236">
        <v>0.65</v>
      </c>
      <c r="O531" s="236">
        <v>0.65</v>
      </c>
      <c r="P531" s="236">
        <v>0.65</v>
      </c>
      <c r="Q531" s="236">
        <v>0.65</v>
      </c>
      <c r="R531" s="236">
        <v>0.65</v>
      </c>
      <c r="S531" s="581"/>
      <c r="T531" s="236">
        <v>-0.15</v>
      </c>
      <c r="U531" s="94"/>
      <c r="V531" s="74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394</v>
      </c>
      <c r="J532" s="236">
        <v>0.81</v>
      </c>
      <c r="K532" s="236">
        <v>0.81</v>
      </c>
      <c r="L532" s="236">
        <v>0.81</v>
      </c>
      <c r="M532" s="236">
        <v>0.81</v>
      </c>
      <c r="N532" s="236">
        <v>0.81</v>
      </c>
      <c r="O532" s="236">
        <v>0.81</v>
      </c>
      <c r="P532" s="236">
        <v>0.81</v>
      </c>
      <c r="Q532" s="236">
        <v>0.81</v>
      </c>
      <c r="R532" s="236">
        <v>0.81</v>
      </c>
      <c r="S532" s="581"/>
      <c r="T532" s="236">
        <v>-0.13</v>
      </c>
      <c r="U532" s="94"/>
      <c r="V532" s="74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395</v>
      </c>
      <c r="J533" s="236">
        <v>0.81</v>
      </c>
      <c r="K533" s="236">
        <v>0.81</v>
      </c>
      <c r="L533" s="236">
        <v>0.81</v>
      </c>
      <c r="M533" s="236">
        <v>0.81</v>
      </c>
      <c r="N533" s="236">
        <v>0.81</v>
      </c>
      <c r="O533" s="236">
        <v>0.81</v>
      </c>
      <c r="P533" s="236">
        <v>0.81</v>
      </c>
      <c r="Q533" s="236">
        <v>0.81</v>
      </c>
      <c r="R533" s="236">
        <v>0.81</v>
      </c>
      <c r="S533" s="581"/>
      <c r="T533" s="236">
        <v>-0.13</v>
      </c>
      <c r="U533" s="94"/>
      <c r="V533" s="74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396</v>
      </c>
      <c r="J534" s="236">
        <v>0.78</v>
      </c>
      <c r="K534" s="236">
        <v>0.8</v>
      </c>
      <c r="L534" s="236">
        <v>0.8</v>
      </c>
      <c r="M534" s="236">
        <v>0.8</v>
      </c>
      <c r="N534" s="236">
        <v>0.8</v>
      </c>
      <c r="O534" s="236">
        <v>0.8</v>
      </c>
      <c r="P534" s="236">
        <v>0.8</v>
      </c>
      <c r="Q534" s="236">
        <v>0.8</v>
      </c>
      <c r="R534" s="236">
        <v>0.8</v>
      </c>
      <c r="S534" s="581"/>
      <c r="T534" s="236">
        <v>-0.1</v>
      </c>
      <c r="U534" s="94"/>
      <c r="V534" s="74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397</v>
      </c>
      <c r="J535" s="236">
        <v>0.75</v>
      </c>
      <c r="K535" s="236">
        <v>0.78</v>
      </c>
      <c r="L535" s="236">
        <v>0.78</v>
      </c>
      <c r="M535" s="236">
        <v>0.78</v>
      </c>
      <c r="N535" s="236">
        <v>0.78</v>
      </c>
      <c r="O535" s="236">
        <v>0.78</v>
      </c>
      <c r="P535" s="236">
        <v>0.78</v>
      </c>
      <c r="Q535" s="236">
        <v>0.78</v>
      </c>
      <c r="R535" s="236">
        <v>0.78</v>
      </c>
      <c r="S535" s="581"/>
      <c r="T535" s="236">
        <v>-0.05</v>
      </c>
      <c r="U535" s="94"/>
      <c r="V535" s="74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398</v>
      </c>
      <c r="J536" s="236">
        <v>0.75</v>
      </c>
      <c r="K536" s="236">
        <v>0.78</v>
      </c>
      <c r="L536" s="236">
        <v>0.78</v>
      </c>
      <c r="M536" s="236">
        <v>0.78</v>
      </c>
      <c r="N536" s="236">
        <v>0.78</v>
      </c>
      <c r="O536" s="236">
        <v>0.78</v>
      </c>
      <c r="P536" s="236">
        <v>0.78</v>
      </c>
      <c r="Q536" s="236">
        <v>0.78</v>
      </c>
      <c r="R536" s="236">
        <v>0.78</v>
      </c>
      <c r="S536" s="581"/>
      <c r="T536" s="236">
        <v>-0.05</v>
      </c>
      <c r="U536" s="94"/>
      <c r="V536" s="74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399</v>
      </c>
      <c r="J537" s="236">
        <v>0.71</v>
      </c>
      <c r="K537" s="236">
        <v>0.71</v>
      </c>
      <c r="L537" s="236">
        <v>0.71</v>
      </c>
      <c r="M537" s="236">
        <v>0.71</v>
      </c>
      <c r="N537" s="236">
        <v>0.71</v>
      </c>
      <c r="O537" s="236">
        <v>0.71</v>
      </c>
      <c r="P537" s="236">
        <v>0.71</v>
      </c>
      <c r="Q537" s="236">
        <v>0.71</v>
      </c>
      <c r="R537" s="236">
        <v>0.71</v>
      </c>
      <c r="S537" s="581"/>
      <c r="T537" s="236">
        <v>-0.15</v>
      </c>
      <c r="U537" s="94"/>
      <c r="V537" s="74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400</v>
      </c>
      <c r="J538" s="236">
        <v>0.7</v>
      </c>
      <c r="K538" s="236">
        <v>0.7</v>
      </c>
      <c r="L538" s="236">
        <v>0.7</v>
      </c>
      <c r="M538" s="236">
        <v>0.7</v>
      </c>
      <c r="N538" s="236">
        <v>0.7</v>
      </c>
      <c r="O538" s="236">
        <v>0.7</v>
      </c>
      <c r="P538" s="236">
        <v>0.7</v>
      </c>
      <c r="Q538" s="236">
        <v>0.7</v>
      </c>
      <c r="R538" s="236">
        <v>0.7</v>
      </c>
      <c r="S538" s="581"/>
      <c r="T538" s="236">
        <v>-0.15</v>
      </c>
      <c r="U538" s="94"/>
      <c r="V538" s="74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401</v>
      </c>
      <c r="J539" s="236">
        <v>0.68</v>
      </c>
      <c r="K539" s="236">
        <v>0.68</v>
      </c>
      <c r="L539" s="236">
        <v>0.68</v>
      </c>
      <c r="M539" s="236">
        <v>0.68</v>
      </c>
      <c r="N539" s="236">
        <v>0.68</v>
      </c>
      <c r="O539" s="236">
        <v>0.68</v>
      </c>
      <c r="P539" s="236">
        <v>0.68</v>
      </c>
      <c r="Q539" s="236">
        <v>0.68</v>
      </c>
      <c r="R539" s="236">
        <v>0.68</v>
      </c>
      <c r="S539" s="581"/>
      <c r="T539" s="236">
        <v>-0.15</v>
      </c>
      <c r="U539" s="94"/>
      <c r="V539" s="74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402</v>
      </c>
      <c r="J540" s="236">
        <v>0.65</v>
      </c>
      <c r="K540" s="236">
        <v>0.65</v>
      </c>
      <c r="L540" s="236">
        <v>0.65</v>
      </c>
      <c r="M540" s="236">
        <v>0.65</v>
      </c>
      <c r="N540" s="236">
        <v>0.65</v>
      </c>
      <c r="O540" s="236">
        <v>0.65</v>
      </c>
      <c r="P540" s="236">
        <v>0.65</v>
      </c>
      <c r="Q540" s="236">
        <v>0.65</v>
      </c>
      <c r="R540" s="236">
        <v>0.65</v>
      </c>
      <c r="S540" s="581"/>
      <c r="T540" s="236">
        <v>-0.15</v>
      </c>
      <c r="U540" s="94"/>
      <c r="V540" s="74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806</v>
      </c>
      <c r="I541" s="106" t="s">
        <v>393</v>
      </c>
      <c r="J541" s="236">
        <v>0.65</v>
      </c>
      <c r="K541" s="236">
        <v>0.65</v>
      </c>
      <c r="L541" s="236">
        <v>0.65</v>
      </c>
      <c r="M541" s="236">
        <v>0.65</v>
      </c>
      <c r="N541" s="236">
        <v>0.65</v>
      </c>
      <c r="O541" s="236">
        <v>0.65</v>
      </c>
      <c r="P541" s="236">
        <v>0.65</v>
      </c>
      <c r="Q541" s="236">
        <v>0.65</v>
      </c>
      <c r="R541" s="236">
        <v>0.65</v>
      </c>
      <c r="S541" s="581"/>
      <c r="T541" s="236">
        <v>-0.15</v>
      </c>
      <c r="U541" s="94"/>
      <c r="V541" s="74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394</v>
      </c>
      <c r="J542" s="236">
        <v>0.81</v>
      </c>
      <c r="K542" s="236">
        <v>0.81</v>
      </c>
      <c r="L542" s="236">
        <v>0.81</v>
      </c>
      <c r="M542" s="236">
        <v>0.81</v>
      </c>
      <c r="N542" s="236">
        <v>0.81</v>
      </c>
      <c r="O542" s="236">
        <v>0.81</v>
      </c>
      <c r="P542" s="236">
        <v>0.81</v>
      </c>
      <c r="Q542" s="236">
        <v>0.81</v>
      </c>
      <c r="R542" s="236">
        <v>0.81</v>
      </c>
      <c r="S542" s="581"/>
      <c r="T542" s="236">
        <v>-0.13</v>
      </c>
      <c r="U542" s="94"/>
      <c r="V542" s="74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395</v>
      </c>
      <c r="J543" s="236">
        <v>0.81</v>
      </c>
      <c r="K543" s="236">
        <v>0.81</v>
      </c>
      <c r="L543" s="236">
        <v>0.81</v>
      </c>
      <c r="M543" s="236">
        <v>0.81</v>
      </c>
      <c r="N543" s="236">
        <v>0.81</v>
      </c>
      <c r="O543" s="236">
        <v>0.81</v>
      </c>
      <c r="P543" s="236">
        <v>0.81</v>
      </c>
      <c r="Q543" s="236">
        <v>0.81</v>
      </c>
      <c r="R543" s="236">
        <v>0.81</v>
      </c>
      <c r="S543" s="581"/>
      <c r="T543" s="236">
        <v>-0.13</v>
      </c>
      <c r="U543" s="94"/>
      <c r="V543" s="74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396</v>
      </c>
      <c r="J544" s="236">
        <v>0.78</v>
      </c>
      <c r="K544" s="236">
        <v>0.8</v>
      </c>
      <c r="L544" s="236">
        <v>0.8</v>
      </c>
      <c r="M544" s="236">
        <v>0.8</v>
      </c>
      <c r="N544" s="236">
        <v>0.8</v>
      </c>
      <c r="O544" s="236">
        <v>0.8</v>
      </c>
      <c r="P544" s="236">
        <v>0.8</v>
      </c>
      <c r="Q544" s="236">
        <v>0.8</v>
      </c>
      <c r="R544" s="236">
        <v>0.8</v>
      </c>
      <c r="S544" s="581"/>
      <c r="T544" s="236">
        <v>-0.1</v>
      </c>
      <c r="U544" s="94"/>
      <c r="V544" s="74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397</v>
      </c>
      <c r="J545" s="236">
        <v>0.75</v>
      </c>
      <c r="K545" s="236">
        <v>0.78</v>
      </c>
      <c r="L545" s="236">
        <v>0.78</v>
      </c>
      <c r="M545" s="236">
        <v>0.78</v>
      </c>
      <c r="N545" s="236">
        <v>0.78</v>
      </c>
      <c r="O545" s="236">
        <v>0.78</v>
      </c>
      <c r="P545" s="236">
        <v>0.78</v>
      </c>
      <c r="Q545" s="236">
        <v>0.78</v>
      </c>
      <c r="R545" s="236">
        <v>0.78</v>
      </c>
      <c r="S545" s="581"/>
      <c r="T545" s="236">
        <v>-0.05</v>
      </c>
      <c r="U545" s="94"/>
      <c r="V545" s="74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398</v>
      </c>
      <c r="J546" s="236">
        <v>0.75</v>
      </c>
      <c r="K546" s="236">
        <v>0.78</v>
      </c>
      <c r="L546" s="236">
        <v>0.78</v>
      </c>
      <c r="M546" s="236">
        <v>0.78</v>
      </c>
      <c r="N546" s="236">
        <v>0.78</v>
      </c>
      <c r="O546" s="236">
        <v>0.78</v>
      </c>
      <c r="P546" s="236">
        <v>0.78</v>
      </c>
      <c r="Q546" s="236">
        <v>0.78</v>
      </c>
      <c r="R546" s="236">
        <v>0.78</v>
      </c>
      <c r="S546" s="581"/>
      <c r="T546" s="236">
        <v>-0.05</v>
      </c>
      <c r="U546" s="94"/>
      <c r="V546" s="74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399</v>
      </c>
      <c r="J547" s="236">
        <v>0.71</v>
      </c>
      <c r="K547" s="236">
        <v>0.71</v>
      </c>
      <c r="L547" s="236">
        <v>0.71</v>
      </c>
      <c r="M547" s="236">
        <v>0.71</v>
      </c>
      <c r="N547" s="236">
        <v>0.71</v>
      </c>
      <c r="O547" s="236">
        <v>0.71</v>
      </c>
      <c r="P547" s="236">
        <v>0.71</v>
      </c>
      <c r="Q547" s="236">
        <v>0.71</v>
      </c>
      <c r="R547" s="236">
        <v>0.71</v>
      </c>
      <c r="S547" s="581"/>
      <c r="T547" s="236">
        <v>-0.15</v>
      </c>
      <c r="U547" s="94"/>
      <c r="V547" s="74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400</v>
      </c>
      <c r="J548" s="236">
        <v>0.7</v>
      </c>
      <c r="K548" s="236">
        <v>0.7</v>
      </c>
      <c r="L548" s="236">
        <v>0.7</v>
      </c>
      <c r="M548" s="236">
        <v>0.7</v>
      </c>
      <c r="N548" s="236">
        <v>0.7</v>
      </c>
      <c r="O548" s="236">
        <v>0.7</v>
      </c>
      <c r="P548" s="236">
        <v>0.7</v>
      </c>
      <c r="Q548" s="236">
        <v>0.7</v>
      </c>
      <c r="R548" s="236">
        <v>0.7</v>
      </c>
      <c r="S548" s="581"/>
      <c r="T548" s="236">
        <v>-0.15</v>
      </c>
      <c r="U548" s="94"/>
      <c r="V548" s="74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401</v>
      </c>
      <c r="J549" s="236">
        <v>0.68</v>
      </c>
      <c r="K549" s="236">
        <v>0.68</v>
      </c>
      <c r="L549" s="236">
        <v>0.68</v>
      </c>
      <c r="M549" s="236">
        <v>0.68</v>
      </c>
      <c r="N549" s="236">
        <v>0.68</v>
      </c>
      <c r="O549" s="236">
        <v>0.68</v>
      </c>
      <c r="P549" s="236">
        <v>0.68</v>
      </c>
      <c r="Q549" s="236">
        <v>0.68</v>
      </c>
      <c r="R549" s="236">
        <v>0.68</v>
      </c>
      <c r="S549" s="581"/>
      <c r="T549" s="236">
        <v>-0.15</v>
      </c>
      <c r="U549" s="94"/>
      <c r="V549" s="74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402</v>
      </c>
      <c r="J550" s="236">
        <v>0.65</v>
      </c>
      <c r="K550" s="236">
        <v>0.65</v>
      </c>
      <c r="L550" s="236">
        <v>0.65</v>
      </c>
      <c r="M550" s="236">
        <v>0.65</v>
      </c>
      <c r="N550" s="236">
        <v>0.65</v>
      </c>
      <c r="O550" s="236">
        <v>0.65</v>
      </c>
      <c r="P550" s="236">
        <v>0.65</v>
      </c>
      <c r="Q550" s="236">
        <v>0.65</v>
      </c>
      <c r="R550" s="236">
        <v>0.65</v>
      </c>
      <c r="S550" s="581"/>
      <c r="T550" s="236">
        <v>-0.15</v>
      </c>
      <c r="U550" s="94"/>
      <c r="V550" s="74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807</v>
      </c>
      <c r="I551" s="106" t="s">
        <v>393</v>
      </c>
      <c r="J551" s="236">
        <v>0.65</v>
      </c>
      <c r="K551" s="236">
        <v>0.65</v>
      </c>
      <c r="L551" s="236">
        <v>0.65</v>
      </c>
      <c r="M551" s="236">
        <v>0.65</v>
      </c>
      <c r="N551" s="236">
        <v>0.65</v>
      </c>
      <c r="O551" s="236">
        <v>0.65</v>
      </c>
      <c r="P551" s="236">
        <v>0.65</v>
      </c>
      <c r="Q551" s="236">
        <v>0.65</v>
      </c>
      <c r="R551" s="236">
        <v>0.65</v>
      </c>
      <c r="S551" s="581"/>
      <c r="T551" s="236">
        <v>-0.15</v>
      </c>
      <c r="U551" s="94"/>
      <c r="V551" s="74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394</v>
      </c>
      <c r="J552" s="236">
        <v>0.65</v>
      </c>
      <c r="K552" s="236">
        <v>0.65</v>
      </c>
      <c r="L552" s="236">
        <v>0.65</v>
      </c>
      <c r="M552" s="236">
        <v>0.65</v>
      </c>
      <c r="N552" s="236">
        <v>0.65</v>
      </c>
      <c r="O552" s="236">
        <v>0.65</v>
      </c>
      <c r="P552" s="236">
        <v>0.65</v>
      </c>
      <c r="Q552" s="236">
        <v>0.65</v>
      </c>
      <c r="R552" s="236">
        <v>0.65</v>
      </c>
      <c r="S552" s="581"/>
      <c r="T552" s="236">
        <v>-0.15</v>
      </c>
      <c r="U552" s="94"/>
      <c r="V552" s="74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395</v>
      </c>
      <c r="J553" s="236">
        <v>0.81</v>
      </c>
      <c r="K553" s="236">
        <v>0.81</v>
      </c>
      <c r="L553" s="236">
        <v>0.81</v>
      </c>
      <c r="M553" s="236">
        <v>0.81</v>
      </c>
      <c r="N553" s="236">
        <v>0.81</v>
      </c>
      <c r="O553" s="236">
        <v>0.81</v>
      </c>
      <c r="P553" s="236">
        <v>0.81</v>
      </c>
      <c r="Q553" s="236">
        <v>0.81</v>
      </c>
      <c r="R553" s="236">
        <v>0.81</v>
      </c>
      <c r="S553" s="581"/>
      <c r="T553" s="236">
        <v>-0.13</v>
      </c>
      <c r="U553" s="94"/>
      <c r="V553" s="74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396</v>
      </c>
      <c r="J554" s="236">
        <v>0.78</v>
      </c>
      <c r="K554" s="236">
        <v>0.8</v>
      </c>
      <c r="L554" s="236">
        <v>0.8</v>
      </c>
      <c r="M554" s="236">
        <v>0.8</v>
      </c>
      <c r="N554" s="236">
        <v>0.8</v>
      </c>
      <c r="O554" s="236">
        <v>0.8</v>
      </c>
      <c r="P554" s="236">
        <v>0.8</v>
      </c>
      <c r="Q554" s="236">
        <v>0.8</v>
      </c>
      <c r="R554" s="236">
        <v>0.8</v>
      </c>
      <c r="S554" s="581"/>
      <c r="T554" s="236">
        <v>-0.1</v>
      </c>
      <c r="U554" s="94"/>
      <c r="V554" s="74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397</v>
      </c>
      <c r="J555" s="236">
        <v>0.76</v>
      </c>
      <c r="K555" s="236">
        <v>0.79</v>
      </c>
      <c r="L555" s="236">
        <v>0.79</v>
      </c>
      <c r="M555" s="236">
        <v>0.79</v>
      </c>
      <c r="N555" s="236">
        <v>0.79</v>
      </c>
      <c r="O555" s="236">
        <v>0.79</v>
      </c>
      <c r="P555" s="236">
        <v>0.79</v>
      </c>
      <c r="Q555" s="236">
        <v>0.79</v>
      </c>
      <c r="R555" s="236">
        <v>0.79</v>
      </c>
      <c r="S555" s="581"/>
      <c r="T555" s="236">
        <v>-0.05</v>
      </c>
      <c r="U555" s="94"/>
      <c r="V555" s="74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398</v>
      </c>
      <c r="J556" s="236">
        <v>0.76</v>
      </c>
      <c r="K556" s="236">
        <v>0.79</v>
      </c>
      <c r="L556" s="236">
        <v>0.79</v>
      </c>
      <c r="M556" s="236">
        <v>0.79</v>
      </c>
      <c r="N556" s="236">
        <v>0.79</v>
      </c>
      <c r="O556" s="236">
        <v>0.79</v>
      </c>
      <c r="P556" s="236">
        <v>0.79</v>
      </c>
      <c r="Q556" s="236">
        <v>0.79</v>
      </c>
      <c r="R556" s="236">
        <v>0.79</v>
      </c>
      <c r="S556" s="581"/>
      <c r="T556" s="236">
        <v>-0.05</v>
      </c>
      <c r="U556" s="94"/>
      <c r="V556" s="74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399</v>
      </c>
      <c r="J557" s="236">
        <v>0.71</v>
      </c>
      <c r="K557" s="236">
        <v>0.71</v>
      </c>
      <c r="L557" s="236">
        <v>0.71</v>
      </c>
      <c r="M557" s="236">
        <v>0.71</v>
      </c>
      <c r="N557" s="236">
        <v>0.71</v>
      </c>
      <c r="O557" s="236">
        <v>0.71</v>
      </c>
      <c r="P557" s="236">
        <v>0.71</v>
      </c>
      <c r="Q557" s="236">
        <v>0.71</v>
      </c>
      <c r="R557" s="236">
        <v>0.71</v>
      </c>
      <c r="S557" s="581"/>
      <c r="T557" s="236">
        <v>-0.15</v>
      </c>
      <c r="U557" s="94"/>
      <c r="V557" s="74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400</v>
      </c>
      <c r="J558" s="236">
        <v>0.7</v>
      </c>
      <c r="K558" s="236">
        <v>0.7</v>
      </c>
      <c r="L558" s="236">
        <v>0.7</v>
      </c>
      <c r="M558" s="236">
        <v>0.7</v>
      </c>
      <c r="N558" s="236">
        <v>0.7</v>
      </c>
      <c r="O558" s="236">
        <v>0.7</v>
      </c>
      <c r="P558" s="236">
        <v>0.7</v>
      </c>
      <c r="Q558" s="236">
        <v>0.7</v>
      </c>
      <c r="R558" s="236">
        <v>0.7</v>
      </c>
      <c r="S558" s="581"/>
      <c r="T558" s="236">
        <v>-0.15</v>
      </c>
      <c r="U558" s="94"/>
      <c r="V558" s="74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401</v>
      </c>
      <c r="J559" s="236">
        <v>0.68</v>
      </c>
      <c r="K559" s="236">
        <v>0.68</v>
      </c>
      <c r="L559" s="236">
        <v>0.68</v>
      </c>
      <c r="M559" s="236">
        <v>0.68</v>
      </c>
      <c r="N559" s="236">
        <v>0.68</v>
      </c>
      <c r="O559" s="236">
        <v>0.68</v>
      </c>
      <c r="P559" s="236">
        <v>0.68</v>
      </c>
      <c r="Q559" s="236">
        <v>0.68</v>
      </c>
      <c r="R559" s="236">
        <v>0.68</v>
      </c>
      <c r="S559" s="581"/>
      <c r="T559" s="236">
        <v>-0.15</v>
      </c>
      <c r="U559" s="94"/>
      <c r="V559" s="74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402</v>
      </c>
      <c r="J560" s="236">
        <v>0.65</v>
      </c>
      <c r="K560" s="236">
        <v>0.65</v>
      </c>
      <c r="L560" s="236">
        <v>0.65</v>
      </c>
      <c r="M560" s="236">
        <v>0.65</v>
      </c>
      <c r="N560" s="236">
        <v>0.65</v>
      </c>
      <c r="O560" s="236">
        <v>0.65</v>
      </c>
      <c r="P560" s="236">
        <v>0.65</v>
      </c>
      <c r="Q560" s="236">
        <v>0.65</v>
      </c>
      <c r="R560" s="236">
        <v>0.65</v>
      </c>
      <c r="S560" s="581"/>
      <c r="T560" s="236">
        <v>-0.15</v>
      </c>
      <c r="U560" s="94"/>
      <c r="V560" s="74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808</v>
      </c>
      <c r="I561" s="106" t="s">
        <v>393</v>
      </c>
      <c r="J561" s="236">
        <v>0.65</v>
      </c>
      <c r="K561" s="236">
        <v>0.65</v>
      </c>
      <c r="L561" s="236">
        <v>0.65</v>
      </c>
      <c r="M561" s="236">
        <v>0.65</v>
      </c>
      <c r="N561" s="236">
        <v>0.65</v>
      </c>
      <c r="O561" s="236">
        <v>0.65</v>
      </c>
      <c r="P561" s="236">
        <v>0.65</v>
      </c>
      <c r="Q561" s="236">
        <v>0.65</v>
      </c>
      <c r="R561" s="236">
        <v>0.65</v>
      </c>
      <c r="S561" s="581"/>
      <c r="T561" s="236">
        <v>-0.15</v>
      </c>
      <c r="U561" s="94"/>
      <c r="V561" s="74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394</v>
      </c>
      <c r="J562" s="236">
        <v>0.65</v>
      </c>
      <c r="K562" s="236">
        <v>0.65</v>
      </c>
      <c r="L562" s="236">
        <v>0.65</v>
      </c>
      <c r="M562" s="236">
        <v>0.65</v>
      </c>
      <c r="N562" s="236">
        <v>0.65</v>
      </c>
      <c r="O562" s="236">
        <v>0.65</v>
      </c>
      <c r="P562" s="236">
        <v>0.65</v>
      </c>
      <c r="Q562" s="236">
        <v>0.65</v>
      </c>
      <c r="R562" s="236">
        <v>0.65</v>
      </c>
      <c r="S562" s="581"/>
      <c r="T562" s="236">
        <v>-0.15</v>
      </c>
      <c r="U562" s="94"/>
      <c r="V562" s="74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395</v>
      </c>
      <c r="J563" s="236">
        <v>0.81</v>
      </c>
      <c r="K563" s="236">
        <v>0.81</v>
      </c>
      <c r="L563" s="236">
        <v>0.81</v>
      </c>
      <c r="M563" s="236">
        <v>0.81</v>
      </c>
      <c r="N563" s="236">
        <v>0.81</v>
      </c>
      <c r="O563" s="236">
        <v>0.81</v>
      </c>
      <c r="P563" s="236">
        <v>0.81</v>
      </c>
      <c r="Q563" s="236">
        <v>0.81</v>
      </c>
      <c r="R563" s="236">
        <v>0.81</v>
      </c>
      <c r="S563" s="581"/>
      <c r="T563" s="236">
        <v>-0.13</v>
      </c>
      <c r="U563" s="94"/>
      <c r="V563" s="74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396</v>
      </c>
      <c r="J564" s="236">
        <v>0.78</v>
      </c>
      <c r="K564" s="236">
        <v>0.8</v>
      </c>
      <c r="L564" s="236">
        <v>0.8</v>
      </c>
      <c r="M564" s="236">
        <v>0.8</v>
      </c>
      <c r="N564" s="236">
        <v>0.8</v>
      </c>
      <c r="O564" s="236">
        <v>0.8</v>
      </c>
      <c r="P564" s="236">
        <v>0.8</v>
      </c>
      <c r="Q564" s="236">
        <v>0.8</v>
      </c>
      <c r="R564" s="236">
        <v>0.8</v>
      </c>
      <c r="S564" s="581"/>
      <c r="T564" s="236">
        <v>-0.1</v>
      </c>
      <c r="U564" s="94"/>
      <c r="V564" s="74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397</v>
      </c>
      <c r="J565" s="236">
        <v>0.77</v>
      </c>
      <c r="K565" s="236">
        <v>0.8</v>
      </c>
      <c r="L565" s="236">
        <v>0.8</v>
      </c>
      <c r="M565" s="236">
        <v>0.8</v>
      </c>
      <c r="N565" s="236">
        <v>0.8</v>
      </c>
      <c r="O565" s="236">
        <v>0.8</v>
      </c>
      <c r="P565" s="236">
        <v>0.8</v>
      </c>
      <c r="Q565" s="236">
        <v>0.8</v>
      </c>
      <c r="R565" s="236">
        <v>0.8</v>
      </c>
      <c r="S565" s="581"/>
      <c r="T565" s="236">
        <v>-0.05</v>
      </c>
      <c r="U565" s="94"/>
      <c r="V565" s="74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398</v>
      </c>
      <c r="J566" s="236">
        <v>0.77</v>
      </c>
      <c r="K566" s="236">
        <v>0.8</v>
      </c>
      <c r="L566" s="236">
        <v>0.8</v>
      </c>
      <c r="M566" s="236">
        <v>0.8</v>
      </c>
      <c r="N566" s="236">
        <v>0.8</v>
      </c>
      <c r="O566" s="236">
        <v>0.8</v>
      </c>
      <c r="P566" s="236">
        <v>0.8</v>
      </c>
      <c r="Q566" s="236">
        <v>0.8</v>
      </c>
      <c r="R566" s="236">
        <v>0.8</v>
      </c>
      <c r="S566" s="581"/>
      <c r="T566" s="236">
        <v>-0.05</v>
      </c>
      <c r="U566" s="94"/>
      <c r="V566" s="74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399</v>
      </c>
      <c r="J567" s="236">
        <v>0.71</v>
      </c>
      <c r="K567" s="236">
        <v>0.71</v>
      </c>
      <c r="L567" s="236">
        <v>0.71</v>
      </c>
      <c r="M567" s="236">
        <v>0.71</v>
      </c>
      <c r="N567" s="236">
        <v>0.71</v>
      </c>
      <c r="O567" s="236">
        <v>0.71</v>
      </c>
      <c r="P567" s="236">
        <v>0.71</v>
      </c>
      <c r="Q567" s="236">
        <v>0.71</v>
      </c>
      <c r="R567" s="236">
        <v>0.71</v>
      </c>
      <c r="S567" s="581"/>
      <c r="T567" s="236">
        <v>-0.15</v>
      </c>
      <c r="U567" s="94"/>
      <c r="V567" s="74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400</v>
      </c>
      <c r="J568" s="236">
        <v>0.7</v>
      </c>
      <c r="K568" s="236">
        <v>0.7</v>
      </c>
      <c r="L568" s="236">
        <v>0.7</v>
      </c>
      <c r="M568" s="236">
        <v>0.7</v>
      </c>
      <c r="N568" s="236">
        <v>0.7</v>
      </c>
      <c r="O568" s="236">
        <v>0.7</v>
      </c>
      <c r="P568" s="236">
        <v>0.7</v>
      </c>
      <c r="Q568" s="236">
        <v>0.7</v>
      </c>
      <c r="R568" s="236">
        <v>0.7</v>
      </c>
      <c r="S568" s="581"/>
      <c r="T568" s="236">
        <v>-0.15</v>
      </c>
      <c r="U568" s="94"/>
      <c r="V568" s="74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401</v>
      </c>
      <c r="J569" s="236">
        <v>0.68</v>
      </c>
      <c r="K569" s="236">
        <v>0.68</v>
      </c>
      <c r="L569" s="236">
        <v>0.68</v>
      </c>
      <c r="M569" s="236">
        <v>0.68</v>
      </c>
      <c r="N569" s="236">
        <v>0.68</v>
      </c>
      <c r="O569" s="236">
        <v>0.68</v>
      </c>
      <c r="P569" s="236">
        <v>0.68</v>
      </c>
      <c r="Q569" s="236">
        <v>0.68</v>
      </c>
      <c r="R569" s="236">
        <v>0.68</v>
      </c>
      <c r="S569" s="581"/>
      <c r="T569" s="236">
        <v>-0.15</v>
      </c>
      <c r="U569" s="94"/>
      <c r="V569" s="74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402</v>
      </c>
      <c r="J570" s="236">
        <v>0.65</v>
      </c>
      <c r="K570" s="236">
        <v>0.65</v>
      </c>
      <c r="L570" s="236">
        <v>0.65</v>
      </c>
      <c r="M570" s="236">
        <v>0.65</v>
      </c>
      <c r="N570" s="236">
        <v>0.65</v>
      </c>
      <c r="O570" s="236">
        <v>0.65</v>
      </c>
      <c r="P570" s="236">
        <v>0.65</v>
      </c>
      <c r="Q570" s="236">
        <v>0.65</v>
      </c>
      <c r="R570" s="236">
        <v>0.65</v>
      </c>
      <c r="S570" s="581"/>
      <c r="T570" s="236">
        <v>-0.15</v>
      </c>
      <c r="U570" s="94"/>
      <c r="V570" s="74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809</v>
      </c>
      <c r="I571" s="106" t="s">
        <v>393</v>
      </c>
      <c r="J571" s="236">
        <v>0.65</v>
      </c>
      <c r="K571" s="236">
        <v>0.65</v>
      </c>
      <c r="L571" s="236">
        <v>0.65</v>
      </c>
      <c r="M571" s="236">
        <v>0.65</v>
      </c>
      <c r="N571" s="236">
        <v>0.65</v>
      </c>
      <c r="O571" s="236">
        <v>0.65</v>
      </c>
      <c r="P571" s="236">
        <v>0.65</v>
      </c>
      <c r="Q571" s="236">
        <v>0.65</v>
      </c>
      <c r="R571" s="236">
        <v>0.65</v>
      </c>
      <c r="S571" s="581"/>
      <c r="T571" s="236">
        <v>-0.15</v>
      </c>
      <c r="U571" s="94"/>
      <c r="V571" s="74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394</v>
      </c>
      <c r="J572" s="236">
        <v>0.65</v>
      </c>
      <c r="K572" s="236">
        <v>0.65</v>
      </c>
      <c r="L572" s="236">
        <v>0.65</v>
      </c>
      <c r="M572" s="236">
        <v>0.65</v>
      </c>
      <c r="N572" s="236">
        <v>0.65</v>
      </c>
      <c r="O572" s="236">
        <v>0.65</v>
      </c>
      <c r="P572" s="236">
        <v>0.65</v>
      </c>
      <c r="Q572" s="236">
        <v>0.65</v>
      </c>
      <c r="R572" s="236">
        <v>0.65</v>
      </c>
      <c r="S572" s="581"/>
      <c r="T572" s="236">
        <v>-0.15</v>
      </c>
      <c r="U572" s="94"/>
      <c r="V572" s="74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395</v>
      </c>
      <c r="J573" s="236">
        <v>0.81</v>
      </c>
      <c r="K573" s="236">
        <v>0.81</v>
      </c>
      <c r="L573" s="236">
        <v>0.81</v>
      </c>
      <c r="M573" s="236">
        <v>0.81</v>
      </c>
      <c r="N573" s="236">
        <v>0.81</v>
      </c>
      <c r="O573" s="236">
        <v>0.81</v>
      </c>
      <c r="P573" s="236">
        <v>0.81</v>
      </c>
      <c r="Q573" s="236">
        <v>0.81</v>
      </c>
      <c r="R573" s="236">
        <v>0.81</v>
      </c>
      <c r="S573" s="581"/>
      <c r="T573" s="236">
        <v>-0.13</v>
      </c>
      <c r="U573" s="94"/>
      <c r="V573" s="74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396</v>
      </c>
      <c r="J574" s="236">
        <v>0.78</v>
      </c>
      <c r="K574" s="236">
        <v>0.8</v>
      </c>
      <c r="L574" s="236">
        <v>0.8</v>
      </c>
      <c r="M574" s="236">
        <v>0.8</v>
      </c>
      <c r="N574" s="236">
        <v>0.8</v>
      </c>
      <c r="O574" s="236">
        <v>0.8</v>
      </c>
      <c r="P574" s="236">
        <v>0.8</v>
      </c>
      <c r="Q574" s="236">
        <v>0.8</v>
      </c>
      <c r="R574" s="236">
        <v>0.8</v>
      </c>
      <c r="S574" s="581"/>
      <c r="T574" s="236">
        <v>-0.1</v>
      </c>
      <c r="U574" s="94"/>
      <c r="V574" s="74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397</v>
      </c>
      <c r="J575" s="236">
        <v>0.77</v>
      </c>
      <c r="K575" s="236">
        <v>0.8</v>
      </c>
      <c r="L575" s="236">
        <v>0.8</v>
      </c>
      <c r="M575" s="236">
        <v>0.8</v>
      </c>
      <c r="N575" s="236">
        <v>0.8</v>
      </c>
      <c r="O575" s="236">
        <v>0.8</v>
      </c>
      <c r="P575" s="236">
        <v>0.8</v>
      </c>
      <c r="Q575" s="236">
        <v>0.8</v>
      </c>
      <c r="R575" s="236">
        <v>0.8</v>
      </c>
      <c r="S575" s="581"/>
      <c r="T575" s="236">
        <v>-0.05</v>
      </c>
      <c r="U575" s="94"/>
      <c r="V575" s="74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398</v>
      </c>
      <c r="J576" s="236">
        <v>0.77</v>
      </c>
      <c r="K576" s="236">
        <v>0.8</v>
      </c>
      <c r="L576" s="236">
        <v>0.8</v>
      </c>
      <c r="M576" s="236">
        <v>0.8</v>
      </c>
      <c r="N576" s="236">
        <v>0.8</v>
      </c>
      <c r="O576" s="236">
        <v>0.8</v>
      </c>
      <c r="P576" s="236">
        <v>0.8</v>
      </c>
      <c r="Q576" s="236">
        <v>0.8</v>
      </c>
      <c r="R576" s="236">
        <v>0.8</v>
      </c>
      <c r="S576" s="581"/>
      <c r="T576" s="236">
        <v>-0.05</v>
      </c>
      <c r="U576" s="94"/>
      <c r="V576" s="74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399</v>
      </c>
      <c r="J577" s="236">
        <v>0.71</v>
      </c>
      <c r="K577" s="236">
        <v>0.71</v>
      </c>
      <c r="L577" s="236">
        <v>0.71</v>
      </c>
      <c r="M577" s="236">
        <v>0.71</v>
      </c>
      <c r="N577" s="236">
        <v>0.71</v>
      </c>
      <c r="O577" s="236">
        <v>0.71</v>
      </c>
      <c r="P577" s="236">
        <v>0.71</v>
      </c>
      <c r="Q577" s="236">
        <v>0.71</v>
      </c>
      <c r="R577" s="236">
        <v>0.71</v>
      </c>
      <c r="S577" s="581"/>
      <c r="T577" s="236">
        <v>-0.15</v>
      </c>
      <c r="U577" s="94"/>
      <c r="V577" s="74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400</v>
      </c>
      <c r="J578" s="236">
        <v>0.7</v>
      </c>
      <c r="K578" s="236">
        <v>0.7</v>
      </c>
      <c r="L578" s="236">
        <v>0.7</v>
      </c>
      <c r="M578" s="236">
        <v>0.7</v>
      </c>
      <c r="N578" s="236">
        <v>0.7</v>
      </c>
      <c r="O578" s="236">
        <v>0.7</v>
      </c>
      <c r="P578" s="236">
        <v>0.7</v>
      </c>
      <c r="Q578" s="236">
        <v>0.7</v>
      </c>
      <c r="R578" s="236">
        <v>0.7</v>
      </c>
      <c r="S578" s="581"/>
      <c r="T578" s="236">
        <v>-0.15</v>
      </c>
      <c r="U578" s="94"/>
      <c r="V578" s="74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401</v>
      </c>
      <c r="J579" s="236">
        <v>0.68</v>
      </c>
      <c r="K579" s="236">
        <v>0.68</v>
      </c>
      <c r="L579" s="236">
        <v>0.68</v>
      </c>
      <c r="M579" s="236">
        <v>0.68</v>
      </c>
      <c r="N579" s="236">
        <v>0.68</v>
      </c>
      <c r="O579" s="236">
        <v>0.68</v>
      </c>
      <c r="P579" s="236">
        <v>0.68</v>
      </c>
      <c r="Q579" s="236">
        <v>0.68</v>
      </c>
      <c r="R579" s="236">
        <v>0.68</v>
      </c>
      <c r="S579" s="581"/>
      <c r="T579" s="236">
        <v>-0.15</v>
      </c>
      <c r="U579" s="94"/>
      <c r="V579" s="74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402</v>
      </c>
      <c r="J580" s="236">
        <v>0.65</v>
      </c>
      <c r="K580" s="236">
        <v>0.65</v>
      </c>
      <c r="L580" s="236">
        <v>0.65</v>
      </c>
      <c r="M580" s="236">
        <v>0.65</v>
      </c>
      <c r="N580" s="236">
        <v>0.65</v>
      </c>
      <c r="O580" s="236">
        <v>0.65</v>
      </c>
      <c r="P580" s="236">
        <v>0.65</v>
      </c>
      <c r="Q580" s="236">
        <v>0.65</v>
      </c>
      <c r="R580" s="236">
        <v>0.65</v>
      </c>
      <c r="S580" s="581"/>
      <c r="T580" s="236">
        <v>-0.15</v>
      </c>
      <c r="U580" s="94"/>
      <c r="V580" s="74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124</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126</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117</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1100</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0" t="s">
        <v>1103</v>
      </c>
      <c r="H588" s="890"/>
      <c r="I588" s="890"/>
      <c r="J588" s="890"/>
      <c r="K588" s="890"/>
      <c r="L588" s="890"/>
      <c r="M588" s="890"/>
      <c r="N588" s="890"/>
      <c r="O588" s="890"/>
      <c r="P588" s="890"/>
      <c r="Q588" s="890"/>
      <c r="R588" s="890"/>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468</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162</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120</v>
      </c>
      <c r="D595" s="18"/>
      <c r="E595" s="18"/>
      <c r="F595" s="18"/>
      <c r="G595" s="24"/>
      <c r="H595" s="24"/>
      <c r="I595" s="24"/>
      <c r="J595" s="87" t="s">
        <v>121</v>
      </c>
      <c r="K595" s="87" t="s">
        <v>121</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1101</v>
      </c>
      <c r="J597" s="89"/>
      <c r="K597" s="89"/>
      <c r="L597" s="89" t="s">
        <v>1122</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1102</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124</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189</v>
      </c>
      <c r="S602" s="40"/>
      <c r="T602" s="96"/>
      <c r="U602" s="96"/>
      <c r="V602" s="97" t="s">
        <v>125</v>
      </c>
      <c r="W602" s="97"/>
      <c r="X602" s="97"/>
      <c r="Y602" s="97"/>
      <c r="Z602" s="97"/>
      <c r="AA602" s="97"/>
      <c r="AB602" s="97"/>
      <c r="AC602" s="97"/>
      <c r="AD602" s="97"/>
      <c r="AE602" s="42" t="s">
        <v>126</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117</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196</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197</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849</v>
      </c>
      <c r="O611" s="144"/>
      <c r="P611" s="47" t="s">
        <v>846</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848</v>
      </c>
      <c r="O612" s="18"/>
      <c r="P612" s="47" t="s">
        <v>847</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820</v>
      </c>
      <c r="O613" s="24"/>
      <c r="P613" s="24" t="s">
        <v>821</v>
      </c>
      <c r="Q613" s="23"/>
      <c r="R613" s="24"/>
      <c r="S613" s="102" t="s">
        <v>200</v>
      </c>
      <c r="T613" s="102"/>
      <c r="U613" s="24"/>
      <c r="V613" s="25" t="s">
        <v>194</v>
      </c>
      <c r="W613" s="25"/>
      <c r="X613" s="25"/>
      <c r="Y613" s="25"/>
      <c r="Z613" s="25"/>
      <c r="AA613" s="25"/>
      <c r="AB613" s="25"/>
      <c r="AC613" s="246" t="s">
        <v>904</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816</v>
      </c>
      <c r="I614" s="24" t="s">
        <v>162</v>
      </c>
      <c r="J614" s="24" t="s">
        <v>201</v>
      </c>
      <c r="K614" s="24" t="s">
        <v>202</v>
      </c>
      <c r="L614" s="24" t="s">
        <v>204</v>
      </c>
      <c r="M614" s="24"/>
      <c r="N614" s="24" t="s">
        <v>203</v>
      </c>
      <c r="O614" s="24"/>
      <c r="P614" s="24" t="s">
        <v>203</v>
      </c>
      <c r="Q614" s="23"/>
      <c r="R614" s="24"/>
      <c r="S614" s="24" t="s">
        <v>206</v>
      </c>
      <c r="T614" s="24" t="s">
        <v>205</v>
      </c>
      <c r="U614" s="24"/>
      <c r="V614" s="25"/>
      <c r="W614" s="25"/>
      <c r="X614" s="25"/>
      <c r="Y614" s="25"/>
      <c r="Z614" s="25"/>
      <c r="AA614" s="25"/>
      <c r="AB614" s="25"/>
      <c r="AC614" s="25" t="s">
        <v>822</v>
      </c>
      <c r="AD614" s="25" t="s">
        <v>905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120</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833</v>
      </c>
      <c r="I617" s="104" t="s">
        <v>393</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394</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395</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396</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397</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398</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399</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400</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401</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402</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406</v>
      </c>
      <c r="I627" s="104" t="s">
        <v>393</v>
      </c>
      <c r="J627" s="823">
        <f t="shared" ref="J627:K628" si="64">J$618</f>
        <v>0.68</v>
      </c>
      <c r="K627" s="823">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394</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395</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396</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397</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398</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399</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400</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401</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402</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802</v>
      </c>
      <c r="I637" s="104" t="s">
        <v>393</v>
      </c>
      <c r="J637" s="823">
        <f t="shared" ref="J637:K638" si="74">J$618</f>
        <v>0.68</v>
      </c>
      <c r="K637" s="823">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394</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395</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396</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397</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398</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399</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400</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401</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402</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803</v>
      </c>
      <c r="I647" s="104" t="s">
        <v>393</v>
      </c>
      <c r="J647" s="823">
        <f t="shared" ref="J647:K648" si="82">J$618</f>
        <v>0.68</v>
      </c>
      <c r="K647" s="823">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394</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395</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396</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397</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398</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399</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400</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401</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402</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804</v>
      </c>
      <c r="I657" s="104" t="s">
        <v>393</v>
      </c>
      <c r="J657" s="823">
        <f t="shared" ref="J657:K658" si="91">J$618</f>
        <v>0.68</v>
      </c>
      <c r="K657" s="823">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394</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395</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396</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397</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398</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399</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400</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401</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402</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805</v>
      </c>
      <c r="I667" s="104" t="s">
        <v>393</v>
      </c>
      <c r="J667" s="823">
        <f t="shared" ref="J667:K667" si="99">J$617</f>
        <v>0.5</v>
      </c>
      <c r="K667" s="823">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394</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395</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396</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397</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398</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399</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400</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401</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402</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806</v>
      </c>
      <c r="I677" s="104" t="s">
        <v>393</v>
      </c>
      <c r="J677" s="823">
        <f t="shared" ref="J677:K677" si="108">J$617</f>
        <v>0.5</v>
      </c>
      <c r="K677" s="823">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394</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395</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396</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397</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398</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399</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400</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401</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402</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807</v>
      </c>
      <c r="I687" s="104" t="s">
        <v>393</v>
      </c>
      <c r="J687" s="823">
        <f t="shared" ref="J687:K688" si="121">J$617</f>
        <v>0.5</v>
      </c>
      <c r="K687" s="823">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394</v>
      </c>
      <c r="J688" s="823">
        <f t="shared" si="121"/>
        <v>0.5</v>
      </c>
      <c r="K688" s="823">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395</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396</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397</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398</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399</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400</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401</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402</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808</v>
      </c>
      <c r="I697" s="104" t="s">
        <v>393</v>
      </c>
      <c r="J697" s="823">
        <f t="shared" ref="J697:K698" si="131">J$617</f>
        <v>0.5</v>
      </c>
      <c r="K697" s="823">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394</v>
      </c>
      <c r="J698" s="823">
        <f t="shared" si="131"/>
        <v>0.5</v>
      </c>
      <c r="K698" s="823">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395</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396</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397</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398</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399</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400</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401</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402</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809</v>
      </c>
      <c r="I707" s="104" t="s">
        <v>393</v>
      </c>
      <c r="J707" s="823">
        <f t="shared" ref="J707:K708" si="139">J$617</f>
        <v>0.5</v>
      </c>
      <c r="K707" s="823">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394</v>
      </c>
      <c r="J708" s="823">
        <f t="shared" si="139"/>
        <v>0.5</v>
      </c>
      <c r="K708" s="823">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395</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396</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397</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398</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399</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400</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401</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402</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124</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125</v>
      </c>
      <c r="W721" s="97"/>
      <c r="X721" s="97"/>
      <c r="Y721" s="97"/>
      <c r="Z721" s="97"/>
      <c r="AA721" s="97"/>
      <c r="AB721" s="97"/>
      <c r="AC721" s="97"/>
      <c r="AD721" s="97"/>
      <c r="AE721" s="42" t="s">
        <v>126</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117</v>
      </c>
      <c r="AE725" s="12"/>
      <c r="AF725" s="9"/>
    </row>
    <row r="726" spans="1:62" ht="13.15" customHeight="1" outlineLevel="1" collapsed="1" x14ac:dyDescent="0.25">
      <c r="A726" s="7"/>
      <c r="B726" s="98"/>
      <c r="C726" s="13"/>
      <c r="D726" s="13">
        <v>0</v>
      </c>
      <c r="E726" s="13" t="s">
        <v>1</v>
      </c>
      <c r="F726" s="72"/>
      <c r="G726" s="73" t="s">
        <v>207</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208</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2"/>
      <c r="M732" s="883"/>
      <c r="N732" s="883"/>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209</v>
      </c>
      <c r="H733" s="135"/>
      <c r="I733" s="135"/>
      <c r="J733" s="135"/>
      <c r="K733" s="135"/>
      <c r="L733" s="135"/>
      <c r="M733" s="135" t="s">
        <v>210</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120</v>
      </c>
      <c r="D734" s="18"/>
      <c r="E734" s="18"/>
      <c r="F734" s="18"/>
      <c r="G734" s="18"/>
      <c r="H734" s="18"/>
      <c r="I734" s="24"/>
      <c r="J734" s="149"/>
      <c r="K734" s="149"/>
      <c r="L734" s="113" t="s">
        <v>121</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379</v>
      </c>
      <c r="M736" s="106" t="s">
        <v>392</v>
      </c>
      <c r="N736" s="106" t="s">
        <v>59</v>
      </c>
      <c r="O736" s="106" t="s">
        <v>60</v>
      </c>
      <c r="P736" s="106" t="s">
        <v>61</v>
      </c>
      <c r="Q736" s="106" t="s">
        <v>62</v>
      </c>
      <c r="R736" s="106" t="s">
        <v>895</v>
      </c>
      <c r="S736" s="106" t="s">
        <v>896</v>
      </c>
      <c r="T736" s="106" t="s">
        <v>897</v>
      </c>
      <c r="U736" s="106" t="s">
        <v>1218</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833</v>
      </c>
      <c r="L737" s="104" t="s">
        <v>391</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140</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141</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142</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143</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144</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145</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146</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147</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148</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406</v>
      </c>
      <c r="L747" s="104" t="s">
        <v>391</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140</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141</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142</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143</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144</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145</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146</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147</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148</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802</v>
      </c>
      <c r="L757" s="104" t="s">
        <v>391</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140</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141</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142</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143</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144</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145</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146</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147</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148</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803</v>
      </c>
      <c r="L767" s="104" t="s">
        <v>391</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140</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141</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142</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143</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144</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145</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146</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147</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148</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804</v>
      </c>
      <c r="L777" s="104" t="s">
        <v>391</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140</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141</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142</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143</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144</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145</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146</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147</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148</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805</v>
      </c>
      <c r="L787" s="104" t="s">
        <v>391</v>
      </c>
      <c r="M787" s="783">
        <v>0</v>
      </c>
      <c r="N787" s="783">
        <v>0</v>
      </c>
      <c r="O787" s="783">
        <v>0</v>
      </c>
      <c r="P787" s="783">
        <v>0</v>
      </c>
      <c r="Q787" s="783">
        <v>0</v>
      </c>
      <c r="R787" s="783">
        <v>0</v>
      </c>
      <c r="S787" s="783">
        <v>0</v>
      </c>
      <c r="T787" s="783">
        <v>0</v>
      </c>
      <c r="U787" s="78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140</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141</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142</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143</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144</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145</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146</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147</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148</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806</v>
      </c>
      <c r="L797" s="104" t="s">
        <v>391</v>
      </c>
      <c r="M797" s="783">
        <v>0</v>
      </c>
      <c r="N797" s="783">
        <v>0</v>
      </c>
      <c r="O797" s="783">
        <v>0</v>
      </c>
      <c r="P797" s="783">
        <v>0</v>
      </c>
      <c r="Q797" s="783">
        <v>0</v>
      </c>
      <c r="R797" s="783">
        <v>0</v>
      </c>
      <c r="S797" s="783">
        <v>0</v>
      </c>
      <c r="T797" s="783">
        <v>0</v>
      </c>
      <c r="U797" s="78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140</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141</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142</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143</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144</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145</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146</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147</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148</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807</v>
      </c>
      <c r="L807" s="104" t="s">
        <v>391</v>
      </c>
      <c r="M807" s="783">
        <v>0</v>
      </c>
      <c r="N807" s="783">
        <v>0</v>
      </c>
      <c r="O807" s="783">
        <v>0</v>
      </c>
      <c r="P807" s="783">
        <v>0</v>
      </c>
      <c r="Q807" s="783">
        <v>0</v>
      </c>
      <c r="R807" s="783">
        <v>0</v>
      </c>
      <c r="S807" s="783">
        <v>0</v>
      </c>
      <c r="T807" s="783">
        <v>0</v>
      </c>
      <c r="U807" s="78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140</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141</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142</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143</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144</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145</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146</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147</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148</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808</v>
      </c>
      <c r="L817" s="104" t="s">
        <v>391</v>
      </c>
      <c r="M817" s="783">
        <v>0</v>
      </c>
      <c r="N817" s="783">
        <v>0</v>
      </c>
      <c r="O817" s="783">
        <v>0</v>
      </c>
      <c r="P817" s="783">
        <v>0</v>
      </c>
      <c r="Q817" s="783">
        <v>0</v>
      </c>
      <c r="R817" s="783">
        <v>0</v>
      </c>
      <c r="S817" s="783">
        <v>0</v>
      </c>
      <c r="T817" s="783">
        <v>0</v>
      </c>
      <c r="U817" s="78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140</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141</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142</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143</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144</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145</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146</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147</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148</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809</v>
      </c>
      <c r="L827" s="104" t="s">
        <v>391</v>
      </c>
      <c r="M827" s="783">
        <v>0</v>
      </c>
      <c r="N827" s="783">
        <v>0</v>
      </c>
      <c r="O827" s="783">
        <v>0</v>
      </c>
      <c r="P827" s="783">
        <v>0</v>
      </c>
      <c r="Q827" s="783">
        <v>0</v>
      </c>
      <c r="R827" s="783">
        <v>0</v>
      </c>
      <c r="S827" s="783">
        <v>0</v>
      </c>
      <c r="T827" s="783">
        <v>0</v>
      </c>
      <c r="U827" s="78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140</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141</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142</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143</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144</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145</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146</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147</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148</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124</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124</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125</v>
      </c>
      <c r="AE841" s="42" t="s">
        <v>126</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211</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212</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214</v>
      </c>
      <c r="J851" s="18"/>
      <c r="K851" s="23"/>
      <c r="L851" s="23"/>
      <c r="M851" s="23"/>
      <c r="N851" s="23"/>
      <c r="O851" s="23"/>
      <c r="P851" s="23"/>
      <c r="Q851" s="23"/>
      <c r="R851" s="23"/>
      <c r="S851" s="23"/>
      <c r="T851" s="24" t="s">
        <v>215</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213</v>
      </c>
      <c r="H852" s="18"/>
      <c r="I852" s="24" t="s">
        <v>216</v>
      </c>
      <c r="J852" s="24"/>
      <c r="K852" s="24"/>
      <c r="L852" s="24"/>
      <c r="M852" s="24"/>
      <c r="N852" s="24"/>
      <c r="O852" s="24"/>
      <c r="P852" s="24"/>
      <c r="Q852" s="24"/>
      <c r="R852" s="24"/>
      <c r="S852" s="23"/>
      <c r="T852" s="24" t="s">
        <v>217</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121</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393</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394</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395</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396</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397</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398</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399</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400</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401</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402</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124</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126</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909</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218</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213</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219</v>
      </c>
      <c r="K881" s="24" t="s">
        <v>392</v>
      </c>
      <c r="L881" s="24" t="s">
        <v>59</v>
      </c>
      <c r="M881" s="24" t="s">
        <v>60</v>
      </c>
      <c r="N881" s="24" t="s">
        <v>61</v>
      </c>
      <c r="O881" s="24" t="s">
        <v>62</v>
      </c>
      <c r="P881" s="24" t="s">
        <v>895</v>
      </c>
      <c r="Q881" s="24" t="s">
        <v>896</v>
      </c>
      <c r="R881" s="24" t="s">
        <v>897</v>
      </c>
      <c r="S881" s="24" t="s">
        <v>1218</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833</v>
      </c>
      <c r="J882" s="151" t="s">
        <v>393</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394</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395</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396</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397</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398</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399</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400</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401</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402</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406</v>
      </c>
      <c r="J892" s="104" t="s">
        <v>391</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140</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141</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142</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143</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144</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145</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146</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147</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148</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802</v>
      </c>
      <c r="J902" s="104" t="s">
        <v>391</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140</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141</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142</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143</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144</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145</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146</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147</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148</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803</v>
      </c>
      <c r="J912" s="104" t="s">
        <v>391</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140</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141</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142</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143</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144</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145</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146</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147</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148</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804</v>
      </c>
      <c r="J922" s="104" t="s">
        <v>391</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140</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141</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142</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143</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144</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145</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146</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147</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148</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805</v>
      </c>
      <c r="J932" s="104" t="s">
        <v>391</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140</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141</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142</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143</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144</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145</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146</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147</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148</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806</v>
      </c>
      <c r="J942" s="104" t="s">
        <v>391</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140</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141</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142</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143</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144</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145</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146</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147</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148</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807</v>
      </c>
      <c r="J952" s="104" t="s">
        <v>391</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140</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141</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142</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143</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144</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145</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146</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147</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148</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808</v>
      </c>
      <c r="J962" s="104" t="s">
        <v>391</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140</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141</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142</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143</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144</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145</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146</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147</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148</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809</v>
      </c>
      <c r="J972" s="104" t="s">
        <v>391</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140</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141</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142</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143</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144</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145</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146</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147</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148</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124</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126</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117</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756</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760</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957</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758</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757</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927</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220</v>
      </c>
      <c r="M997" s="102" t="s">
        <v>367</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162</v>
      </c>
      <c r="L998" s="118" t="s">
        <v>221</v>
      </c>
      <c r="M998" s="473" t="s">
        <v>199</v>
      </c>
      <c r="N998" s="473" t="s">
        <v>381</v>
      </c>
      <c r="O998" s="473" t="s">
        <v>380</v>
      </c>
      <c r="P998" s="473" t="s">
        <v>198</v>
      </c>
      <c r="Q998" s="24" t="s">
        <v>755</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393</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394</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395</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396</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397</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398</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399</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400</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401</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402</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928</v>
      </c>
      <c r="H1010" s="88"/>
      <c r="I1010" s="88"/>
      <c r="J1010" s="88"/>
      <c r="K1010" s="88"/>
      <c r="L1010" s="232">
        <v>6.5</v>
      </c>
      <c r="M1010" s="88" t="s">
        <v>761</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124</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125</v>
      </c>
      <c r="AE1013" s="42" t="s">
        <v>126</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412</v>
      </c>
      <c r="F6" s="329">
        <v>2</v>
      </c>
      <c r="G6" s="269"/>
      <c r="H6" s="636" t="s">
        <v>413</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414</v>
      </c>
      <c r="F7" s="335">
        <v>1</v>
      </c>
      <c r="G7" s="273"/>
      <c r="H7" s="274" t="s">
        <v>415</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420</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421</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422</v>
      </c>
      <c r="I11" s="481">
        <v>44910.6743796296</v>
      </c>
      <c r="J11" s="898" t="s">
        <v>1284</v>
      </c>
      <c r="K11" s="899"/>
      <c r="L11" s="899"/>
      <c r="M11" s="899"/>
      <c r="N11" s="899"/>
      <c r="O11" s="899"/>
      <c r="P11" s="899"/>
      <c r="Q11" s="899"/>
      <c r="R11" s="899"/>
      <c r="S11" s="899"/>
      <c r="T11" s="899"/>
      <c r="U11" s="899"/>
      <c r="V11" s="899"/>
      <c r="W11" s="899"/>
      <c r="X11" s="900"/>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423</v>
      </c>
      <c r="I12" s="379">
        <v>45052.883350694399</v>
      </c>
      <c r="J12" s="901" t="s">
        <v>1285</v>
      </c>
      <c r="K12" s="901"/>
      <c r="L12" s="901"/>
      <c r="M12" s="901"/>
      <c r="N12" s="901"/>
      <c r="O12" s="901"/>
      <c r="P12" s="901"/>
      <c r="Q12" s="901"/>
      <c r="R12" s="901"/>
      <c r="S12" s="901"/>
      <c r="T12" s="901"/>
      <c r="U12" s="901"/>
      <c r="V12" s="901"/>
      <c r="W12" s="901"/>
      <c r="X12" s="901"/>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424</v>
      </c>
      <c r="AR13" s="267"/>
      <c r="AS13" s="255"/>
      <c r="AT13" s="255"/>
      <c r="AU13" s="255"/>
    </row>
    <row r="14" spans="1:47" ht="5.0999999999999996" hidden="1" customHeight="1" outlineLevel="3" x14ac:dyDescent="0.25">
      <c r="A14" s="255"/>
      <c r="B14" s="264"/>
      <c r="C14" s="257">
        <f>INT($C$6)+3.005</f>
        <v>4.0049999999999999</v>
      </c>
      <c r="D14" s="280" t="s">
        <v>420</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425</v>
      </c>
      <c r="I15" s="287" t="s">
        <v>426</v>
      </c>
      <c r="J15" s="288">
        <v>15</v>
      </c>
      <c r="K15" s="287" t="s">
        <v>427</v>
      </c>
      <c r="L15" s="288">
        <v>8.43</v>
      </c>
      <c r="M15" s="285" t="s">
        <v>428</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429</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430</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431</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432</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424</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126</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412</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414</v>
      </c>
      <c r="F30" s="335">
        <v>1</v>
      </c>
      <c r="G30" s="273"/>
      <c r="H30" s="274" t="s">
        <v>433</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417</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418</v>
      </c>
      <c r="C38" s="257">
        <f>INT(MAX($C$40:$C$169))+1</f>
        <v>5</v>
      </c>
      <c r="D38" s="280" t="s">
        <v>419</v>
      </c>
      <c r="E38" s="335"/>
      <c r="F38" s="335"/>
      <c r="G38" s="280"/>
      <c r="AQ38" s="280"/>
      <c r="AR38" s="267"/>
      <c r="AS38" s="255"/>
      <c r="AT38" s="255"/>
      <c r="AU38" s="255"/>
    </row>
    <row r="39" spans="1:47" outlineLevel="1" x14ac:dyDescent="0.25">
      <c r="A39" s="255"/>
      <c r="B39" s="264"/>
      <c r="C39" s="257">
        <f>INT($C$29)+1</f>
        <v>2</v>
      </c>
      <c r="D39" s="280"/>
      <c r="E39" s="335"/>
      <c r="F39" s="335"/>
      <c r="G39" s="280"/>
      <c r="H39" s="297" t="s">
        <v>434</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420</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435</v>
      </c>
      <c r="I41" s="301"/>
      <c r="J41" s="302">
        <v>2</v>
      </c>
      <c r="K41" s="285"/>
      <c r="L41" s="285" t="s">
        <v>907</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436</v>
      </c>
      <c r="I42" s="301"/>
      <c r="J42" s="302">
        <v>0</v>
      </c>
      <c r="K42" s="285"/>
      <c r="L42" s="285" t="s">
        <v>437</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438</v>
      </c>
      <c r="I43" s="301" t="s">
        <v>439</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440</v>
      </c>
      <c r="I44" s="301" t="s">
        <v>439</v>
      </c>
      <c r="J44" s="302">
        <v>15</v>
      </c>
      <c r="K44" s="285"/>
      <c r="L44" s="285" t="s">
        <v>441</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442</v>
      </c>
      <c r="I45" s="301"/>
      <c r="J45" s="302">
        <v>0</v>
      </c>
      <c r="K45" s="285"/>
      <c r="L45" s="285" t="s">
        <v>443</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444</v>
      </c>
      <c r="I46" s="304" t="s">
        <v>445</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446</v>
      </c>
      <c r="I47" s="301"/>
      <c r="J47" s="302">
        <v>1</v>
      </c>
      <c r="K47" s="285"/>
      <c r="L47" s="285" t="s">
        <v>447</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448</v>
      </c>
      <c r="I48" s="301" t="s">
        <v>449</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450</v>
      </c>
      <c r="I49" s="285"/>
      <c r="J49" s="288">
        <v>35</v>
      </c>
      <c r="K49" s="285"/>
      <c r="L49" s="285" t="s">
        <v>979</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451</v>
      </c>
      <c r="I50" s="301" t="s">
        <v>445</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1220</v>
      </c>
      <c r="I51" s="813" t="s">
        <v>1221</v>
      </c>
      <c r="J51" s="321">
        <f>20*0</f>
        <v>0</v>
      </c>
      <c r="K51" s="285"/>
      <c r="L51" s="285" t="s">
        <v>1222</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452</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453</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454</v>
      </c>
      <c r="J55" s="308"/>
      <c r="K55" s="308" t="s">
        <v>455</v>
      </c>
      <c r="L55" s="308"/>
      <c r="M55" s="308" t="s">
        <v>456</v>
      </c>
      <c r="N55" s="308"/>
      <c r="O55" s="308" t="s">
        <v>457</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458</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458</v>
      </c>
      <c r="I57" s="774">
        <f t="shared" ref="I57:P57" si="0">MIN(363,INT((I56 - DATE(YEAR(I56),1,1))))+364*(YEAR(I56)-i_startyear)</f>
        <v>0</v>
      </c>
      <c r="J57" s="774">
        <f t="shared" si="0"/>
        <v>0</v>
      </c>
      <c r="K57" s="774">
        <f t="shared" si="0"/>
        <v>0</v>
      </c>
      <c r="L57" s="774">
        <f t="shared" si="0"/>
        <v>0</v>
      </c>
      <c r="M57" s="774">
        <f t="shared" si="0"/>
        <v>0</v>
      </c>
      <c r="N57" s="774">
        <f t="shared" si="0"/>
        <v>0</v>
      </c>
      <c r="O57" s="774">
        <f t="shared" si="0"/>
        <v>0</v>
      </c>
      <c r="P57" s="774">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424</v>
      </c>
      <c r="AR58" s="267"/>
      <c r="AS58" s="255"/>
      <c r="AT58" s="255"/>
      <c r="AU58" s="255"/>
    </row>
    <row r="59" spans="1:47" outlineLevel="1" x14ac:dyDescent="0.25">
      <c r="A59" s="255"/>
      <c r="B59" s="264"/>
      <c r="C59" s="257">
        <f>INT($C$29)+1</f>
        <v>2</v>
      </c>
      <c r="D59" s="280"/>
      <c r="E59" s="335"/>
      <c r="F59" s="335"/>
      <c r="G59" s="280"/>
      <c r="H59" s="297" t="s">
        <v>459</v>
      </c>
      <c r="I59" s="298"/>
      <c r="J59" s="299"/>
      <c r="K59" s="311" t="s">
        <v>460</v>
      </c>
      <c r="L59" s="311" t="s">
        <v>461</v>
      </c>
      <c r="M59" s="312"/>
      <c r="N59" s="313"/>
      <c r="O59" s="270" t="s">
        <v>462</v>
      </c>
      <c r="P59" s="270"/>
      <c r="Q59" s="270" t="s">
        <v>463</v>
      </c>
      <c r="R59" s="270"/>
      <c r="S59" s="314" t="s">
        <v>22</v>
      </c>
      <c r="T59" s="299"/>
      <c r="U59" s="643" t="s">
        <v>464</v>
      </c>
      <c r="V59" s="270" t="s">
        <v>983</v>
      </c>
      <c r="W59" s="299"/>
      <c r="X59" s="313" t="s">
        <v>466</v>
      </c>
      <c r="Y59" s="315" t="s">
        <v>465</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467</v>
      </c>
      <c r="I60" s="314" t="s">
        <v>468</v>
      </c>
      <c r="J60" s="313"/>
      <c r="K60" s="311"/>
      <c r="L60" s="311" t="s">
        <v>469</v>
      </c>
      <c r="M60" s="312"/>
      <c r="N60" s="313"/>
      <c r="O60" s="314" t="s">
        <v>471</v>
      </c>
      <c r="P60" s="314" t="s">
        <v>472</v>
      </c>
      <c r="Q60" s="314" t="s">
        <v>471</v>
      </c>
      <c r="R60" s="314" t="s">
        <v>472</v>
      </c>
      <c r="S60" s="314" t="s">
        <v>470</v>
      </c>
      <c r="T60" s="313" t="s">
        <v>473</v>
      </c>
      <c r="U60" s="313" t="s">
        <v>474</v>
      </c>
      <c r="V60" s="314" t="s">
        <v>984</v>
      </c>
      <c r="W60" s="313"/>
      <c r="X60" s="313" t="s">
        <v>475</v>
      </c>
      <c r="Y60" s="575" t="s">
        <v>454</v>
      </c>
      <c r="Z60" s="575"/>
      <c r="AA60" s="575"/>
      <c r="AB60" s="575" t="s">
        <v>455</v>
      </c>
      <c r="AC60" s="575"/>
      <c r="AD60" s="575"/>
      <c r="AE60" s="575" t="s">
        <v>457</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420</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754</v>
      </c>
      <c r="Y62" s="352"/>
      <c r="Z62" s="352"/>
      <c r="AA62" s="352"/>
      <c r="AB62" s="352"/>
      <c r="AC62" s="352"/>
      <c r="AD62" s="352"/>
      <c r="AE62" s="352"/>
      <c r="AF62" s="352"/>
      <c r="AG62" s="352"/>
      <c r="AH62" s="285" t="s">
        <v>1129</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34" t="s">
        <v>753</v>
      </c>
      <c r="Z63" s="835"/>
      <c r="AA63" s="835"/>
      <c r="AB63" s="835"/>
      <c r="AC63" s="835"/>
      <c r="AD63" s="835"/>
      <c r="AE63" s="836"/>
      <c r="AF63" s="836"/>
      <c r="AG63" s="837"/>
      <c r="AH63" s="833"/>
      <c r="AI63" s="307" t="s">
        <v>1247</v>
      </c>
      <c r="AJ63" s="307"/>
      <c r="AK63" s="301"/>
      <c r="AL63" s="301"/>
      <c r="AM63" s="301"/>
      <c r="AN63" s="307" t="s">
        <v>1249</v>
      </c>
      <c r="AO63" s="307"/>
      <c r="AP63" s="307"/>
      <c r="AQ63" s="280"/>
      <c r="AR63" s="267"/>
      <c r="AS63" s="255"/>
      <c r="AT63" s="255"/>
      <c r="AU63" s="255"/>
    </row>
    <row r="64" spans="1:47" ht="45" customHeight="1" outlineLevel="2" x14ac:dyDescent="0.25">
      <c r="A64" s="255"/>
      <c r="B64" s="264"/>
      <c r="C64" s="257">
        <f>INT($C$29)+2</f>
        <v>3</v>
      </c>
      <c r="D64" s="280"/>
      <c r="E64" s="818" t="s">
        <v>1246</v>
      </c>
      <c r="F64" s="818" t="s">
        <v>1239</v>
      </c>
      <c r="G64" s="280"/>
      <c r="H64" s="285"/>
      <c r="I64" s="351" t="s">
        <v>468</v>
      </c>
      <c r="J64" s="351" t="s">
        <v>162</v>
      </c>
      <c r="K64" s="351" t="s">
        <v>161</v>
      </c>
      <c r="L64" s="351" t="s">
        <v>461</v>
      </c>
      <c r="M64" s="352"/>
      <c r="N64" s="840" t="s">
        <v>837</v>
      </c>
      <c r="O64" s="730" t="s">
        <v>836</v>
      </c>
      <c r="P64" s="731"/>
      <c r="Q64" s="731"/>
      <c r="R64" s="731"/>
      <c r="S64" s="731"/>
      <c r="T64" s="732"/>
      <c r="U64" s="352"/>
      <c r="V64" s="642"/>
      <c r="W64" s="352"/>
      <c r="X64" s="531"/>
      <c r="Y64" s="841" t="str">
        <f>INDEX(i_i_idx,1,1)</f>
        <v>Aut</v>
      </c>
      <c r="Z64" s="842" t="str">
        <f>INDEX(i_i_idx,2,1)</f>
        <v>Win</v>
      </c>
      <c r="AA64" s="842" t="str">
        <f>INDEX(i_i_idx,3,1)</f>
        <v>Spr</v>
      </c>
      <c r="AB64" s="842" t="str">
        <f>INDEX(i_i_idx,1,1)</f>
        <v>Aut</v>
      </c>
      <c r="AC64" s="842" t="str">
        <f>INDEX(i_i_idx,2,1)</f>
        <v>Win</v>
      </c>
      <c r="AD64" s="842" t="str">
        <f>INDEX(i_i_idx,3,1)</f>
        <v>Spr</v>
      </c>
      <c r="AE64" s="842" t="str">
        <f>INDEX(i_i_idx,1,1)</f>
        <v>Aut</v>
      </c>
      <c r="AF64" s="842" t="str">
        <f>INDEX(i_i_idx,2,1)</f>
        <v>Win</v>
      </c>
      <c r="AG64" s="843" t="str">
        <f>INDEX(i_i_idx,3,1)</f>
        <v>Spr</v>
      </c>
      <c r="AH64" s="844" t="s">
        <v>1250</v>
      </c>
      <c r="AI64" s="351" t="s">
        <v>1242</v>
      </c>
      <c r="AJ64" s="351" t="s">
        <v>1241</v>
      </c>
      <c r="AK64" s="840" t="s">
        <v>1237</v>
      </c>
      <c r="AL64" s="840" t="s">
        <v>1248</v>
      </c>
      <c r="AM64" s="840" t="s">
        <v>1238</v>
      </c>
      <c r="AN64" s="840" t="s">
        <v>1243</v>
      </c>
      <c r="AO64" s="840" t="s">
        <v>1244</v>
      </c>
      <c r="AP64" s="840" t="s">
        <v>1245</v>
      </c>
      <c r="AQ64" s="280"/>
      <c r="AR64" s="267"/>
      <c r="AS64" s="255"/>
      <c r="AT64" s="255"/>
      <c r="AU64" s="255"/>
    </row>
    <row r="65" spans="1:47" outlineLevel="2" x14ac:dyDescent="0.25">
      <c r="A65" s="255"/>
      <c r="B65" s="264"/>
      <c r="C65" s="257">
        <f>INT($C$29)+2</f>
        <v>3</v>
      </c>
      <c r="D65" s="280"/>
      <c r="E65" s="335">
        <v>-1</v>
      </c>
      <c r="F65" s="819">
        <f>$K65+364*($K65&lt;$AN65)</f>
        <v>43936</v>
      </c>
      <c r="G65" s="280"/>
      <c r="H65" s="301"/>
      <c r="I65" s="511" t="s">
        <v>833</v>
      </c>
      <c r="J65" s="511">
        <v>0</v>
      </c>
      <c r="K65" s="845">
        <f>INDEX(Periods!$F$21:$O$30,J65+1,$E65+2)</f>
        <v>43572</v>
      </c>
      <c r="L65" s="846">
        <f t="shared" ref="L65:L96" ca="1" si="1">IF(K66-K65&gt;0,K66-K65,OFFSET(K66,-i_p6_len,0)+364-K65)</f>
        <v>13</v>
      </c>
      <c r="M65" s="845"/>
      <c r="N65" s="847">
        <f>COUNT(J65:J74)</f>
        <v>10</v>
      </c>
      <c r="O65" s="848">
        <v>200</v>
      </c>
      <c r="P65" s="848">
        <v>438</v>
      </c>
      <c r="Q65" s="849">
        <v>0.47</v>
      </c>
      <c r="R65" s="849">
        <v>0.53</v>
      </c>
      <c r="S65" s="850">
        <f>INDEX(Annual!i_pasture_stage_p6z,$J65+1,ROUNDDOWN((ROW($J65)-ROW($J$65))/i_p6_len,0)+1)</f>
        <v>1</v>
      </c>
      <c r="T65" s="849">
        <v>0.3</v>
      </c>
      <c r="U65" s="851">
        <v>10</v>
      </c>
      <c r="V65" s="849">
        <v>0.15</v>
      </c>
      <c r="W65" s="513"/>
      <c r="X65" s="852">
        <v>1</v>
      </c>
      <c r="Y65" s="851">
        <v>50</v>
      </c>
      <c r="Z65" s="851">
        <v>50</v>
      </c>
      <c r="AA65" s="851">
        <v>50</v>
      </c>
      <c r="AB65" s="851">
        <v>400</v>
      </c>
      <c r="AC65" s="851">
        <v>400</v>
      </c>
      <c r="AD65" s="851">
        <v>400</v>
      </c>
      <c r="AE65" s="851">
        <v>400</v>
      </c>
      <c r="AF65" s="851">
        <v>400</v>
      </c>
      <c r="AG65" s="85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53">
        <f t="shared" ref="AN65:AN96" si="4">INDEX(i_break_date,$E65+2,1)</f>
        <v>43585</v>
      </c>
      <c r="AO65" s="854">
        <f>Periods!$F$25</f>
        <v>43684</v>
      </c>
      <c r="AP65" s="855">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19">
        <f t="shared" ref="F66:F129" si="6">$K66+364*($K66&lt;$AN66)</f>
        <v>43585</v>
      </c>
      <c r="G66" s="280"/>
      <c r="H66" s="301"/>
      <c r="I66" s="301"/>
      <c r="J66" s="301">
        <v>1</v>
      </c>
      <c r="K66" s="480">
        <f>INDEX(Periods!$F$21:$O$30,J66+1,$E66+2)</f>
        <v>43585</v>
      </c>
      <c r="L66" s="856">
        <f t="shared" ca="1" si="1"/>
        <v>21</v>
      </c>
      <c r="M66" s="857"/>
      <c r="N66" s="285"/>
      <c r="O66" s="563">
        <v>200</v>
      </c>
      <c r="P66" s="563">
        <v>335</v>
      </c>
      <c r="Q66" s="317">
        <v>0.81</v>
      </c>
      <c r="R66" s="317">
        <v>0.81</v>
      </c>
      <c r="S66" s="739">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8">
        <f>INDEX(Periods!$F$21:$O$31,INDEX(Annual!EndGS,1,$E66+2)+2,$E66+2)</f>
        <v>43778</v>
      </c>
      <c r="AQ66" s="280"/>
      <c r="AR66" s="267"/>
      <c r="AS66" s="255"/>
      <c r="AT66" s="255"/>
      <c r="AU66" s="255"/>
    </row>
    <row r="67" spans="1:47" outlineLevel="2" x14ac:dyDescent="0.25">
      <c r="A67" s="255"/>
      <c r="B67" s="264"/>
      <c r="C67" s="257">
        <f t="shared" si="5"/>
        <v>3</v>
      </c>
      <c r="D67" s="280"/>
      <c r="E67" s="335">
        <v>-1</v>
      </c>
      <c r="F67" s="819">
        <f t="shared" si="6"/>
        <v>43606</v>
      </c>
      <c r="G67" s="280"/>
      <c r="H67" s="301"/>
      <c r="I67" s="301"/>
      <c r="J67" s="301">
        <v>2</v>
      </c>
      <c r="K67" s="480">
        <f>INDEX(Periods!$F$21:$O$30,J67+1,$E67+2)</f>
        <v>43606</v>
      </c>
      <c r="L67" s="856">
        <f t="shared" ca="1" si="1"/>
        <v>22</v>
      </c>
      <c r="M67" s="857"/>
      <c r="N67" s="285"/>
      <c r="O67" s="563">
        <v>200</v>
      </c>
      <c r="P67" s="563">
        <v>650</v>
      </c>
      <c r="Q67" s="317">
        <v>0.81</v>
      </c>
      <c r="R67" s="317">
        <v>0.81</v>
      </c>
      <c r="S67" s="739">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8">
        <f>INDEX(Periods!$F$21:$O$31,INDEX(Annual!EndGS,1,$E67+2)+2,$E67+2)</f>
        <v>43778</v>
      </c>
      <c r="AQ67" s="280"/>
      <c r="AR67" s="267"/>
      <c r="AS67" s="255"/>
      <c r="AT67" s="255"/>
      <c r="AU67" s="255"/>
    </row>
    <row r="68" spans="1:47" outlineLevel="2" x14ac:dyDescent="0.25">
      <c r="A68" s="255"/>
      <c r="B68" s="264"/>
      <c r="C68" s="257">
        <f t="shared" si="5"/>
        <v>3</v>
      </c>
      <c r="D68" s="280"/>
      <c r="E68" s="335">
        <v>-1</v>
      </c>
      <c r="F68" s="819">
        <f t="shared" si="6"/>
        <v>43628</v>
      </c>
      <c r="G68" s="280"/>
      <c r="H68" s="301"/>
      <c r="I68" s="301"/>
      <c r="J68" s="301">
        <v>3</v>
      </c>
      <c r="K68" s="480">
        <f>INDEX(Periods!$F$21:$O$30,J68+1,$E68+2)</f>
        <v>43628</v>
      </c>
      <c r="L68" s="856">
        <f t="shared" ca="1" si="1"/>
        <v>56</v>
      </c>
      <c r="M68" s="857"/>
      <c r="N68" s="285"/>
      <c r="O68" s="563">
        <v>217.75</v>
      </c>
      <c r="P68" s="563">
        <v>800</v>
      </c>
      <c r="Q68" s="317">
        <v>0.81</v>
      </c>
      <c r="R68" s="317">
        <v>0.81</v>
      </c>
      <c r="S68" s="739">
        <f>INDEX(Annual!i_pasture_stage_p6z,$J68+1,ROUNDDOWN((ROW($J68)-ROW($J$65))/i_p6_len,0)+1)</f>
        <v>1</v>
      </c>
      <c r="T68" s="317">
        <v>0.3</v>
      </c>
      <c r="U68" s="302">
        <v>10</v>
      </c>
      <c r="V68" s="317">
        <v>0</v>
      </c>
      <c r="W68" s="285"/>
      <c r="X68" s="472">
        <v>1</v>
      </c>
      <c r="Y68" s="302">
        <v>50</v>
      </c>
      <c r="Z68" s="302">
        <v>50</v>
      </c>
      <c r="AA68" s="302">
        <v>50</v>
      </c>
      <c r="AB68" s="302">
        <v>150</v>
      </c>
      <c r="AC68" s="302">
        <v>100</v>
      </c>
      <c r="AD68" s="302">
        <v>100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8">
        <f>INDEX(Periods!$F$21:$O$31,INDEX(Annual!EndGS,1,$E68+2)+2,$E68+2)</f>
        <v>43778</v>
      </c>
      <c r="AQ68" s="280"/>
      <c r="AR68" s="267"/>
      <c r="AS68" s="255"/>
      <c r="AT68" s="255"/>
      <c r="AU68" s="255"/>
    </row>
    <row r="69" spans="1:47" outlineLevel="2" x14ac:dyDescent="0.25">
      <c r="A69" s="255"/>
      <c r="B69" s="264"/>
      <c r="C69" s="257">
        <f t="shared" si="5"/>
        <v>3</v>
      </c>
      <c r="D69" s="280"/>
      <c r="E69" s="335">
        <v>-1</v>
      </c>
      <c r="F69" s="819">
        <f t="shared" si="6"/>
        <v>43684</v>
      </c>
      <c r="G69" s="280"/>
      <c r="H69" s="301"/>
      <c r="I69" s="301"/>
      <c r="J69" s="301">
        <v>4</v>
      </c>
      <c r="K69" s="480">
        <f>INDEX(Periods!$F$21:$O$30,J69+1,$E69+2)</f>
        <v>43684</v>
      </c>
      <c r="L69" s="856">
        <f t="shared" ca="1" si="1"/>
        <v>49</v>
      </c>
      <c r="M69" s="857"/>
      <c r="N69" s="285"/>
      <c r="O69" s="563">
        <v>250</v>
      </c>
      <c r="P69" s="563">
        <v>1600</v>
      </c>
      <c r="Q69" s="317">
        <v>0.8</v>
      </c>
      <c r="R69" s="317">
        <v>0.8</v>
      </c>
      <c r="S69" s="739">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8">
        <f>INDEX(Periods!$F$21:$O$31,INDEX(Annual!EndGS,1,$E69+2)+2,$E69+2)</f>
        <v>43778</v>
      </c>
      <c r="AQ69" s="280"/>
      <c r="AR69" s="267"/>
      <c r="AS69" s="255"/>
      <c r="AT69" s="255"/>
      <c r="AU69" s="255"/>
    </row>
    <row r="70" spans="1:47" outlineLevel="2" x14ac:dyDescent="0.25">
      <c r="A70" s="255"/>
      <c r="B70" s="264"/>
      <c r="C70" s="257">
        <f t="shared" si="5"/>
        <v>3</v>
      </c>
      <c r="D70" s="280"/>
      <c r="E70" s="335">
        <v>-1</v>
      </c>
      <c r="F70" s="819">
        <f t="shared" si="6"/>
        <v>43733</v>
      </c>
      <c r="G70" s="280"/>
      <c r="H70" s="301"/>
      <c r="I70" s="301"/>
      <c r="J70" s="301">
        <v>5</v>
      </c>
      <c r="K70" s="480">
        <f>INDEX(Periods!$F$21:$O$30,J70+1,$E70+2)</f>
        <v>43733</v>
      </c>
      <c r="L70" s="856">
        <f t="shared" ca="1" si="1"/>
        <v>45</v>
      </c>
      <c r="M70" s="857"/>
      <c r="N70" s="285"/>
      <c r="O70" s="563">
        <v>250</v>
      </c>
      <c r="P70" s="563">
        <v>4500</v>
      </c>
      <c r="Q70" s="317">
        <v>0.76</v>
      </c>
      <c r="R70" s="317">
        <v>0.78</v>
      </c>
      <c r="S70" s="739">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8">
        <f>INDEX(Periods!$F$21:$O$31,INDEX(Annual!EndGS,1,$E70+2)+2,$E70+2)</f>
        <v>43778</v>
      </c>
      <c r="AQ70" s="280"/>
      <c r="AR70" s="267"/>
      <c r="AS70" s="255"/>
      <c r="AT70" s="255"/>
      <c r="AU70" s="255"/>
    </row>
    <row r="71" spans="1:47" outlineLevel="2" x14ac:dyDescent="0.25">
      <c r="A71" s="255"/>
      <c r="B71" s="264"/>
      <c r="C71" s="257">
        <f t="shared" si="5"/>
        <v>3</v>
      </c>
      <c r="D71" s="280"/>
      <c r="E71" s="335">
        <v>-1</v>
      </c>
      <c r="F71" s="819">
        <f t="shared" si="6"/>
        <v>43778</v>
      </c>
      <c r="G71" s="280"/>
      <c r="H71" s="301"/>
      <c r="I71" s="301"/>
      <c r="J71" s="301">
        <v>6</v>
      </c>
      <c r="K71" s="480">
        <f>INDEX(Periods!$F$21:$O$30,J71+1,$E71+2)</f>
        <v>43778</v>
      </c>
      <c r="L71" s="856">
        <f t="shared" ca="1" si="1"/>
        <v>31</v>
      </c>
      <c r="M71" s="857"/>
      <c r="N71" s="285"/>
      <c r="O71" s="302">
        <v>500</v>
      </c>
      <c r="P71" s="302">
        <v>2800</v>
      </c>
      <c r="Q71" s="317">
        <v>0.55000000000000004</v>
      </c>
      <c r="R71" s="317">
        <v>0.67749999999999999</v>
      </c>
      <c r="S71" s="739">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8">
        <f>INDEX(Periods!$F$21:$O$31,INDEX(Annual!EndGS,1,$E71+2)+2,$E71+2)</f>
        <v>43778</v>
      </c>
      <c r="AQ71" s="280"/>
      <c r="AR71" s="267"/>
      <c r="AS71" s="255"/>
      <c r="AT71" s="255"/>
      <c r="AU71" s="255"/>
    </row>
    <row r="72" spans="1:47" outlineLevel="2" x14ac:dyDescent="0.25">
      <c r="A72" s="255"/>
      <c r="B72" s="264"/>
      <c r="C72" s="257">
        <f t="shared" si="5"/>
        <v>3</v>
      </c>
      <c r="D72" s="280"/>
      <c r="E72" s="335">
        <v>-1</v>
      </c>
      <c r="F72" s="819">
        <f t="shared" si="6"/>
        <v>43809</v>
      </c>
      <c r="G72" s="280"/>
      <c r="H72" s="301"/>
      <c r="I72" s="301"/>
      <c r="J72" s="301">
        <v>7</v>
      </c>
      <c r="K72" s="480">
        <f>INDEX(Periods!$F$21:$O$30,J72+1,$E72+2)</f>
        <v>43809</v>
      </c>
      <c r="L72" s="856">
        <f t="shared" ca="1" si="1"/>
        <v>43</v>
      </c>
      <c r="M72" s="857"/>
      <c r="N72" s="285"/>
      <c r="O72" s="302">
        <v>500</v>
      </c>
      <c r="P72" s="302">
        <v>2425</v>
      </c>
      <c r="Q72" s="317">
        <v>0.52</v>
      </c>
      <c r="R72" s="317">
        <v>0.64249999999999996</v>
      </c>
      <c r="S72" s="739">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8">
        <f>INDEX(Periods!$F$21:$O$31,INDEX(Annual!EndGS,1,$E72+2)+2,$E72+2)</f>
        <v>43778</v>
      </c>
      <c r="AQ72" s="280"/>
      <c r="AR72" s="267"/>
      <c r="AS72" s="255"/>
      <c r="AT72" s="255"/>
      <c r="AU72" s="255"/>
    </row>
    <row r="73" spans="1:47" outlineLevel="2" x14ac:dyDescent="0.25">
      <c r="A73" s="255"/>
      <c r="B73" s="264"/>
      <c r="C73" s="257">
        <f t="shared" si="5"/>
        <v>3</v>
      </c>
      <c r="D73" s="280"/>
      <c r="E73" s="335">
        <v>-1</v>
      </c>
      <c r="F73" s="819">
        <f t="shared" si="6"/>
        <v>43852</v>
      </c>
      <c r="G73" s="280"/>
      <c r="H73" s="301"/>
      <c r="I73" s="301"/>
      <c r="J73" s="301">
        <v>8</v>
      </c>
      <c r="K73" s="480">
        <f>INDEX(Periods!$F$21:$O$30,J73+1,$E73+2)</f>
        <v>43852</v>
      </c>
      <c r="L73" s="856">
        <f t="shared" ca="1" si="1"/>
        <v>50</v>
      </c>
      <c r="M73" s="857"/>
      <c r="N73" s="285"/>
      <c r="O73" s="302">
        <v>350</v>
      </c>
      <c r="P73" s="302">
        <v>1450</v>
      </c>
      <c r="Q73" s="317">
        <v>0.5</v>
      </c>
      <c r="R73" s="317">
        <v>0.59250000000000003</v>
      </c>
      <c r="S73" s="739">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8">
        <f>INDEX(Periods!$F$21:$O$31,INDEX(Annual!EndGS,1,$E73+2)+2,$E73+2)</f>
        <v>43778</v>
      </c>
      <c r="AQ73" s="280"/>
      <c r="AR73" s="267"/>
      <c r="AS73" s="255"/>
      <c r="AT73" s="255"/>
      <c r="AU73" s="255"/>
    </row>
    <row r="74" spans="1:47" outlineLevel="2" x14ac:dyDescent="0.25">
      <c r="A74" s="255"/>
      <c r="B74" s="264"/>
      <c r="C74" s="257">
        <f t="shared" si="5"/>
        <v>3</v>
      </c>
      <c r="D74" s="280"/>
      <c r="E74" s="335">
        <v>-1</v>
      </c>
      <c r="F74" s="819">
        <f t="shared" si="6"/>
        <v>43902</v>
      </c>
      <c r="G74" s="280"/>
      <c r="H74" s="301"/>
      <c r="I74" s="859"/>
      <c r="J74" s="859">
        <v>9</v>
      </c>
      <c r="K74" s="832">
        <f>INDEX(Periods!$F$21:$O$30,J74+1,$E74+2)</f>
        <v>43902</v>
      </c>
      <c r="L74" s="860">
        <f t="shared" ca="1" si="1"/>
        <v>34</v>
      </c>
      <c r="M74" s="861"/>
      <c r="N74" s="862"/>
      <c r="O74" s="863">
        <v>200</v>
      </c>
      <c r="P74" s="863">
        <v>700</v>
      </c>
      <c r="Q74" s="864">
        <v>0.48249999999999998</v>
      </c>
      <c r="R74" s="864">
        <v>0.5575</v>
      </c>
      <c r="S74" s="865">
        <f>INDEX(Annual!i_pasture_stage_p6z,$J74+1,ROUNDDOWN((ROW($J74)-ROW($J$65))/i_p6_len,0)+1)</f>
        <v>1</v>
      </c>
      <c r="T74" s="864">
        <v>0.3</v>
      </c>
      <c r="U74" s="863">
        <v>10</v>
      </c>
      <c r="V74" s="864">
        <v>0.05</v>
      </c>
      <c r="W74" s="862"/>
      <c r="X74" s="866">
        <v>0.33</v>
      </c>
      <c r="Y74" s="863">
        <v>50</v>
      </c>
      <c r="Z74" s="863">
        <v>50</v>
      </c>
      <c r="AA74" s="863">
        <v>50</v>
      </c>
      <c r="AB74" s="863">
        <v>400</v>
      </c>
      <c r="AC74" s="863">
        <v>400</v>
      </c>
      <c r="AD74" s="863">
        <v>400</v>
      </c>
      <c r="AE74" s="863">
        <v>400</v>
      </c>
      <c r="AF74" s="863">
        <v>400</v>
      </c>
      <c r="AG74" s="863">
        <v>400</v>
      </c>
      <c r="AH74" s="862"/>
      <c r="AI74" s="862"/>
      <c r="AJ74" s="862"/>
      <c r="AK74" s="859" t="str">
        <f t="shared" si="7"/>
        <v>Dry</v>
      </c>
      <c r="AL74" s="862">
        <f t="shared" si="9"/>
        <v>124</v>
      </c>
      <c r="AM74" s="862">
        <f t="shared" si="3"/>
        <v>1</v>
      </c>
      <c r="AN74" s="867">
        <f t="shared" si="4"/>
        <v>43585</v>
      </c>
      <c r="AO74" s="867">
        <f t="shared" si="8"/>
        <v>43684</v>
      </c>
      <c r="AP74" s="868">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19">
        <f t="shared" si="6"/>
        <v>43572</v>
      </c>
      <c r="G75" s="280"/>
      <c r="H75" s="301"/>
      <c r="I75" s="511" t="s">
        <v>774</v>
      </c>
      <c r="J75" s="511">
        <v>0</v>
      </c>
      <c r="K75" s="845">
        <f>INDEX(Periods!$F$21:$O$30,J75+1,$E75+2)</f>
        <v>43572</v>
      </c>
      <c r="L75" s="846">
        <f t="shared" ca="1" si="1"/>
        <v>21</v>
      </c>
      <c r="M75" s="512"/>
      <c r="N75" s="513"/>
      <c r="O75" s="742" cm="1">
        <f t="array" aca="1" ref="O75" ca="1">INDEX(O$65:O$74,$AI75,1)*(1-$AH75)+INDEX(O$65:O$74,$AJ75,1)*($AH75)</f>
        <v>200</v>
      </c>
      <c r="P75" s="742" cm="1">
        <f t="array" aca="1" ref="P75" ca="1">INDEX(P$65:P$74,$AI75,1)*(1-$AH75)+INDEX(P$65:P$74,$AJ75,1)*($AH75)</f>
        <v>335</v>
      </c>
      <c r="Q75" s="869" cm="1">
        <f t="array" aca="1" ref="Q75" ca="1">INDEX(Q$65:Q$74,$AI75,1)*(1-$AH75)+INDEX(Q$65:Q$74,$AJ75,1)*($AH75)</f>
        <v>0.81</v>
      </c>
      <c r="R75" s="869" cm="1">
        <f t="array" aca="1" ref="R75" ca="1">INDEX(R$65:R$74,$AI75,1)*(1-$AH75)+INDEX(R$65:R$74,$AJ75,1)*($AH75)</f>
        <v>0.81</v>
      </c>
      <c r="S75" s="870">
        <f>INDEX(Annual!i_pasture_stage_p6z,$J75+1,ROUNDDOWN((ROW($J75)-ROW($J$65))/i_p6_len,0)+1)</f>
        <v>0</v>
      </c>
      <c r="T75" s="745" cm="1">
        <f t="array" aca="1" ref="T75" ca="1">INDEX(T$65:T$74,$AI75,1)*(1-$AH75)+INDEX(T$65:T$74,$AJ75,1)*($AH75)</f>
        <v>0.3</v>
      </c>
      <c r="U75" s="741" cm="1">
        <f t="array" aca="1" ref="U75" ca="1">INDEX(U$65:U$74,$AI75,1)*(1-$AH75)+INDEX(U$65:U$74,$AJ75,1)*($AH75)</f>
        <v>10</v>
      </c>
      <c r="V75" s="745" cm="1">
        <f t="array" aca="1" ref="V75" ca="1">INDEX(V$65:V$74,$AI75,1)*(1-$AH75)+INDEX(V$65:V$74,$AJ75,1)*($AH75)</f>
        <v>0.1</v>
      </c>
      <c r="W75" s="513"/>
      <c r="X75" s="838" cm="1">
        <f t="array" aca="1" ref="X75" ca="1">INDEX(X$65:X$74,$AI75,1)*(1-$AH75)+INDEX(X$65:X$74,$AJ75,1)*($AH75)</f>
        <v>1</v>
      </c>
      <c r="Y75" s="815" cm="1">
        <f t="array" aca="1" ref="Y75" ca="1">INDEX(Y$65:Y$74,$AI75,1)*(1-$AH75)+INDEX(Y$65:Y$74,$AJ75,1)*($AH75)</f>
        <v>50</v>
      </c>
      <c r="Z75" s="815" cm="1">
        <f t="array" aca="1" ref="Z75" ca="1">INDEX(Z$65:Z$74,$AI75,1)*(1-$AH75)+INDEX(Z$65:Z$74,$AJ75,1)*($AH75)</f>
        <v>50</v>
      </c>
      <c r="AA75" s="815" cm="1">
        <f t="array" aca="1" ref="AA75" ca="1">INDEX(AA$65:AA$74,$AI75,1)*(1-$AH75)+INDEX(AA$65:AA$74,$AJ75,1)*($AH75)</f>
        <v>50</v>
      </c>
      <c r="AB75" s="815" cm="1">
        <f t="array" aca="1" ref="AB75" ca="1">INDEX(AB$65:AB$74,$AI75,1)*(1-$AH75)+INDEX(AB$65:AB$74,$AJ75,1)*($AH75)</f>
        <v>100</v>
      </c>
      <c r="AC75" s="815" cm="1">
        <f t="array" aca="1" ref="AC75" ca="1">INDEX(AC$65:AC$74,$AI75,1)*(1-$AH75)+INDEX(AC$65:AC$74,$AJ75,1)*($AH75)</f>
        <v>400</v>
      </c>
      <c r="AD75" s="815" cm="1">
        <f t="array" aca="1" ref="AD75" ca="1">INDEX(AD$65:AD$74,$AI75,1)*(1-$AH75)+INDEX(AD$65:AD$74,$AJ75,1)*($AH75)</f>
        <v>400</v>
      </c>
      <c r="AE75" s="815" cm="1">
        <f t="array" aca="1" ref="AE75" ca="1">INDEX(AE$65:AE$74,$AI75,1)*(1-$AH75)+INDEX(AE$65:AE$74,$AJ75,1)*($AH75)</f>
        <v>400</v>
      </c>
      <c r="AF75" s="815" cm="1">
        <f t="array" aca="1" ref="AF75" ca="1">INDEX(AF$65:AF$74,$AI75,1)*(1-$AH75)+INDEX(AF$65:AF$74,$AJ75,1)*($AH75)</f>
        <v>400</v>
      </c>
      <c r="AG75" s="81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53">
        <f t="shared" si="4"/>
        <v>43572</v>
      </c>
      <c r="AO75" s="853">
        <f t="shared" si="8"/>
        <v>43684</v>
      </c>
      <c r="AP75" s="855">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9">
        <f t="shared" si="6"/>
        <v>43593</v>
      </c>
      <c r="G76" s="280"/>
      <c r="H76" s="301"/>
      <c r="I76" s="301"/>
      <c r="J76" s="301">
        <v>1</v>
      </c>
      <c r="K76" s="480">
        <f>INDEX(Periods!$F$21:$O$30,J76+1,$E76+2)</f>
        <v>43593</v>
      </c>
      <c r="L76" s="856">
        <f t="shared" ca="1" si="1"/>
        <v>35</v>
      </c>
      <c r="M76" s="871"/>
      <c r="N76" s="285"/>
      <c r="O76" s="743" cm="1">
        <f t="array" aca="1" ref="O76" ca="1">INDEX(O$65:O$74,$AI76,1)*(1-$AH76)+INDEX(O$65:O$74,$AJ76,1)*($AH76)</f>
        <v>200</v>
      </c>
      <c r="P76" s="743" cm="1">
        <f t="array" aca="1" ref="P76" ca="1">INDEX(P$65:P$74,$AI76,1)*(1-$AH76)+INDEX(P$65:P$74,$AJ76,1)*($AH76)</f>
        <v>650</v>
      </c>
      <c r="Q76" s="744" cm="1">
        <f t="array" aca="1" ref="Q76" ca="1">INDEX(Q$65:Q$74,$AI76,1)*(1-$AH76)+INDEX(Q$65:Q$74,$AJ76,1)*($AH76)</f>
        <v>0.81</v>
      </c>
      <c r="R76" s="744" cm="1">
        <f t="array" aca="1" ref="R76" ca="1">INDEX(R$65:R$74,$AI76,1)*(1-$AH76)+INDEX(R$65:R$74,$AJ76,1)*($AH76)</f>
        <v>0.81</v>
      </c>
      <c r="S76" s="740">
        <f>INDEX(Annual!i_pasture_stage_p6z,$J76+1,ROUNDDOWN((ROW($J76)-ROW($J$65))/i_p6_len,0)+1)</f>
        <v>0.74285714285714288</v>
      </c>
      <c r="T76" s="744" cm="1">
        <f t="array" aca="1" ref="T76" ca="1">INDEX(T$65:T$74,$AI76,1)*(1-$AH76)+INDEX(T$65:T$74,$AJ76,1)*($AH76)</f>
        <v>0.3</v>
      </c>
      <c r="U76" s="739" cm="1">
        <f t="array" aca="1" ref="U76" ca="1">INDEX(U$65:U$74,$AI76,1)*(1-$AH76)+INDEX(U$65:U$74,$AJ76,1)*($AH76)</f>
        <v>10</v>
      </c>
      <c r="V76" s="744" cm="1">
        <f t="array" aca="1" ref="V76" ca="1">INDEX(V$65:V$74,$AI76,1)*(1-$AH76)+INDEX(V$65:V$74,$AJ76,1)*($AH76)</f>
        <v>0.05</v>
      </c>
      <c r="W76" s="285"/>
      <c r="X76" s="839" cm="1">
        <f t="array" aca="1" ref="X76" ca="1">INDEX(X$65:X$74,$AI76,1)*(1-$AH76)+INDEX(X$65:X$74,$AJ76,1)*($AH76)</f>
        <v>1</v>
      </c>
      <c r="Y76" s="816" cm="1">
        <f t="array" aca="1" ref="Y76" ca="1">INDEX(Y$65:Y$74,$AI76,1)*(1-$AH76)+INDEX(Y$65:Y$74,$AJ76,1)*($AH76)</f>
        <v>50</v>
      </c>
      <c r="Z76" s="816" cm="1">
        <f t="array" aca="1" ref="Z76" ca="1">INDEX(Z$65:Z$74,$AI76,1)*(1-$AH76)+INDEX(Z$65:Z$74,$AJ76,1)*($AH76)</f>
        <v>50</v>
      </c>
      <c r="AA76" s="816" cm="1">
        <f t="array" aca="1" ref="AA76" ca="1">INDEX(AA$65:AA$74,$AI76,1)*(1-$AH76)+INDEX(AA$65:AA$74,$AJ76,1)*($AH76)</f>
        <v>50</v>
      </c>
      <c r="AB76" s="816" cm="1">
        <f t="array" aca="1" ref="AB76" ca="1">INDEX(AB$65:AB$74,$AI76,1)*(1-$AH76)+INDEX(AB$65:AB$74,$AJ76,1)*($AH76)</f>
        <v>100</v>
      </c>
      <c r="AC76" s="816" cm="1">
        <f t="array" aca="1" ref="AC76" ca="1">INDEX(AC$65:AC$74,$AI76,1)*(1-$AH76)+INDEX(AC$65:AC$74,$AJ76,1)*($AH76)</f>
        <v>150</v>
      </c>
      <c r="AD76" s="816" cm="1">
        <f t="array" aca="1" ref="AD76" ca="1">INDEX(AD$65:AD$74,$AI76,1)*(1-$AH76)+INDEX(AD$65:AD$74,$AJ76,1)*($AH76)</f>
        <v>150</v>
      </c>
      <c r="AE76" s="816" cm="1">
        <f t="array" aca="1" ref="AE76" ca="1">INDEX(AE$65:AE$74,$AI76,1)*(1-$AH76)+INDEX(AE$65:AE$74,$AJ76,1)*($AH76)</f>
        <v>400</v>
      </c>
      <c r="AF76" s="816" cm="1">
        <f t="array" aca="1" ref="AF76" ca="1">INDEX(AF$65:AF$74,$AI76,1)*(1-$AH76)+INDEX(AF$65:AF$74,$AJ76,1)*($AH76)</f>
        <v>400</v>
      </c>
      <c r="AG76" s="81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8">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9">
        <f t="shared" si="6"/>
        <v>43628</v>
      </c>
      <c r="G77" s="280"/>
      <c r="H77" s="301"/>
      <c r="I77" s="301"/>
      <c r="J77" s="301">
        <v>2</v>
      </c>
      <c r="K77" s="480">
        <f>INDEX(Periods!$F$21:$O$30,J77+1,$E77+2)</f>
        <v>43628</v>
      </c>
      <c r="L77" s="856">
        <f t="shared" ca="1" si="1"/>
        <v>56</v>
      </c>
      <c r="M77" s="871"/>
      <c r="N77" s="285"/>
      <c r="O77" s="743" cm="1">
        <f t="array" aca="1" ref="O77" ca="1">INDEX(O$65:O$74,$AI77,1)*(1-$AH77)+INDEX(O$65:O$74,$AJ77,1)*($AH77)</f>
        <v>225.23660714285711</v>
      </c>
      <c r="P77" s="743" cm="1">
        <f t="array" aca="1" ref="P77" ca="1">INDEX(P$65:P$74,$AI77,1)*(1-$AH77)+INDEX(P$65:P$74,$AJ77,1)*($AH77)</f>
        <v>985.71428571428567</v>
      </c>
      <c r="Q77" s="744" cm="1">
        <f t="array" aca="1" ref="Q77" ca="1">INDEX(Q$65:Q$74,$AI77,1)*(1-$AH77)+INDEX(Q$65:Q$74,$AJ77,1)*($AH77)</f>
        <v>0.80767857142857147</v>
      </c>
      <c r="R77" s="744" cm="1">
        <f t="array" aca="1" ref="R77" ca="1">INDEX(R$65:R$74,$AI77,1)*(1-$AH77)+INDEX(R$65:R$74,$AJ77,1)*($AH77)</f>
        <v>0.80767857142857147</v>
      </c>
      <c r="S77" s="740">
        <f>INDEX(Annual!i_pasture_stage_p6z,$J77+1,ROUNDDOWN((ROW($J77)-ROW($J$65))/i_p6_len,0)+1)</f>
        <v>1</v>
      </c>
      <c r="T77" s="744" cm="1">
        <f t="array" aca="1" ref="T77" ca="1">INDEX(T$65:T$74,$AI77,1)*(1-$AH77)+INDEX(T$65:T$74,$AJ77,1)*($AH77)</f>
        <v>0.29999999999999993</v>
      </c>
      <c r="U77" s="739" cm="1">
        <f t="array" aca="1" ref="U77" ca="1">INDEX(U$65:U$74,$AI77,1)*(1-$AH77)+INDEX(U$65:U$74,$AJ77,1)*($AH77)</f>
        <v>10</v>
      </c>
      <c r="V77" s="744" cm="1">
        <f t="array" aca="1" ref="V77" ca="1">INDEX(V$65:V$74,$AI77,1)*(1-$AH77)+INDEX(V$65:V$74,$AJ77,1)*($AH77)</f>
        <v>0</v>
      </c>
      <c r="W77" s="285"/>
      <c r="X77" s="839" cm="1">
        <f t="array" aca="1" ref="X77" ca="1">INDEX(X$65:X$74,$AI77,1)*(1-$AH77)+INDEX(X$65:X$74,$AJ77,1)*($AH77)</f>
        <v>1</v>
      </c>
      <c r="Y77" s="816" cm="1">
        <f t="array" aca="1" ref="Y77" ca="1">INDEX(Y$65:Y$74,$AI77,1)*(1-$AH77)+INDEX(Y$65:Y$74,$AJ77,1)*($AH77)</f>
        <v>50</v>
      </c>
      <c r="Z77" s="816" cm="1">
        <f t="array" aca="1" ref="Z77" ca="1">INDEX(Z$65:Z$74,$AI77,1)*(1-$AH77)+INDEX(Z$65:Z$74,$AJ77,1)*($AH77)</f>
        <v>50</v>
      </c>
      <c r="AA77" s="816" cm="1">
        <f t="array" aca="1" ref="AA77" ca="1">INDEX(AA$65:AA$74,$AI77,1)*(1-$AH77)+INDEX(AA$65:AA$74,$AJ77,1)*($AH77)</f>
        <v>50</v>
      </c>
      <c r="AB77" s="816" cm="1">
        <f t="array" aca="1" ref="AB77" ca="1">INDEX(AB$65:AB$74,$AI77,1)*(1-$AH77)+INDEX(AB$65:AB$74,$AJ77,1)*($AH77)</f>
        <v>150</v>
      </c>
      <c r="AC77" s="816" cm="1">
        <f t="array" aca="1" ref="AC77" ca="1">INDEX(AC$65:AC$74,$AI77,1)*(1-$AH77)+INDEX(AC$65:AC$74,$AJ77,1)*($AH77)</f>
        <v>111.60714285714285</v>
      </c>
      <c r="AD77" s="816" cm="1">
        <f t="array" aca="1" ref="AD77" ca="1">INDEX(AD$65:AD$74,$AI77,1)*(1-$AH77)+INDEX(AD$65:AD$74,$AJ77,1)*($AH77)</f>
        <v>100</v>
      </c>
      <c r="AE77" s="816" cm="1">
        <f t="array" aca="1" ref="AE77" ca="1">INDEX(AE$65:AE$74,$AI77,1)*(1-$AH77)+INDEX(AE$65:AE$74,$AJ77,1)*($AH77)</f>
        <v>400</v>
      </c>
      <c r="AF77" s="816" cm="1">
        <f t="array" aca="1" ref="AF77" ca="1">INDEX(AF$65:AF$74,$AI77,1)*(1-$AH77)+INDEX(AF$65:AF$74,$AJ77,1)*($AH77)</f>
        <v>400</v>
      </c>
      <c r="AG77" s="81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8">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9">
        <f t="shared" si="6"/>
        <v>43684</v>
      </c>
      <c r="G78" s="280"/>
      <c r="H78" s="301"/>
      <c r="I78" s="301"/>
      <c r="J78" s="301">
        <v>3</v>
      </c>
      <c r="K78" s="480">
        <f>INDEX(Periods!$F$21:$O$30,J78+1,$E78+2)</f>
        <v>43684</v>
      </c>
      <c r="L78" s="856">
        <f t="shared" ca="1" si="1"/>
        <v>49</v>
      </c>
      <c r="M78" s="871"/>
      <c r="N78" s="285"/>
      <c r="O78" s="743" cm="1">
        <f t="array" aca="1" ref="O78" ca="1">INDEX(O$65:O$74,$AI78,1)*(1-$AH78)+INDEX(O$65:O$74,$AJ78,1)*($AH78)</f>
        <v>250</v>
      </c>
      <c r="P78" s="743" cm="1">
        <f t="array" aca="1" ref="P78" ca="1">INDEX(P$65:P$74,$AI78,1)*(1-$AH78)+INDEX(P$65:P$74,$AJ78,1)*($AH78)</f>
        <v>1600</v>
      </c>
      <c r="Q78" s="744" cm="1">
        <f t="array" aca="1" ref="Q78" ca="1">INDEX(Q$65:Q$74,$AI78,1)*(1-$AH78)+INDEX(Q$65:Q$74,$AJ78,1)*($AH78)</f>
        <v>0.8</v>
      </c>
      <c r="R78" s="744" cm="1">
        <f t="array" aca="1" ref="R78" ca="1">INDEX(R$65:R$74,$AI78,1)*(1-$AH78)+INDEX(R$65:R$74,$AJ78,1)*($AH78)</f>
        <v>0.8</v>
      </c>
      <c r="S78" s="740">
        <f>INDEX(Annual!i_pasture_stage_p6z,$J78+1,ROUNDDOWN((ROW($J78)-ROW($J$65))/i_p6_len,0)+1)</f>
        <v>1</v>
      </c>
      <c r="T78" s="744" cm="1">
        <f t="array" aca="1" ref="T78" ca="1">INDEX(T$65:T$74,$AI78,1)*(1-$AH78)+INDEX(T$65:T$74,$AJ78,1)*($AH78)</f>
        <v>0.3</v>
      </c>
      <c r="U78" s="739" cm="1">
        <f t="array" aca="1" ref="U78" ca="1">INDEX(U$65:U$74,$AI78,1)*(1-$AH78)+INDEX(U$65:U$74,$AJ78,1)*($AH78)</f>
        <v>10</v>
      </c>
      <c r="V78" s="744" cm="1">
        <f t="array" aca="1" ref="V78" ca="1">INDEX(V$65:V$74,$AI78,1)*(1-$AH78)+INDEX(V$65:V$74,$AJ78,1)*($AH78)</f>
        <v>0</v>
      </c>
      <c r="W78" s="285"/>
      <c r="X78" s="839" cm="1">
        <f t="array" aca="1" ref="X78" ca="1">INDEX(X$65:X$74,$AI78,1)*(1-$AH78)+INDEX(X$65:X$74,$AJ78,1)*($AH78)</f>
        <v>1</v>
      </c>
      <c r="Y78" s="816" cm="1">
        <f t="array" aca="1" ref="Y78" ca="1">INDEX(Y$65:Y$74,$AI78,1)*(1-$AH78)+INDEX(Y$65:Y$74,$AJ78,1)*($AH78)</f>
        <v>50</v>
      </c>
      <c r="Z78" s="816" cm="1">
        <f t="array" aca="1" ref="Z78" ca="1">INDEX(Z$65:Z$74,$AI78,1)*(1-$AH78)+INDEX(Z$65:Z$74,$AJ78,1)*($AH78)</f>
        <v>50</v>
      </c>
      <c r="AA78" s="816" cm="1">
        <f t="array" aca="1" ref="AA78" ca="1">INDEX(AA$65:AA$74,$AI78,1)*(1-$AH78)+INDEX(AA$65:AA$74,$AJ78,1)*($AH78)</f>
        <v>50</v>
      </c>
      <c r="AB78" s="816" cm="1">
        <f t="array" aca="1" ref="AB78" ca="1">INDEX(AB$65:AB$74,$AI78,1)*(1-$AH78)+INDEX(AB$65:AB$74,$AJ78,1)*($AH78)</f>
        <v>150</v>
      </c>
      <c r="AC78" s="816" cm="1">
        <f t="array" aca="1" ref="AC78" ca="1">INDEX(AC$65:AC$74,$AI78,1)*(1-$AH78)+INDEX(AC$65:AC$74,$AJ78,1)*($AH78)</f>
        <v>150</v>
      </c>
      <c r="AD78" s="816" cm="1">
        <f t="array" aca="1" ref="AD78" ca="1">INDEX(AD$65:AD$74,$AI78,1)*(1-$AH78)+INDEX(AD$65:AD$74,$AJ78,1)*($AH78)</f>
        <v>100</v>
      </c>
      <c r="AE78" s="816" cm="1">
        <f t="array" aca="1" ref="AE78" ca="1">INDEX(AE$65:AE$74,$AI78,1)*(1-$AH78)+INDEX(AE$65:AE$74,$AJ78,1)*($AH78)</f>
        <v>400</v>
      </c>
      <c r="AF78" s="816" cm="1">
        <f t="array" aca="1" ref="AF78" ca="1">INDEX(AF$65:AF$74,$AI78,1)*(1-$AH78)+INDEX(AF$65:AF$74,$AJ78,1)*($AH78)</f>
        <v>400</v>
      </c>
      <c r="AG78" s="81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8">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9">
        <f t="shared" si="6"/>
        <v>43733</v>
      </c>
      <c r="G79" s="280"/>
      <c r="H79" s="301"/>
      <c r="I79" s="301"/>
      <c r="J79" s="301">
        <v>4</v>
      </c>
      <c r="K79" s="480">
        <f>INDEX(Periods!$F$21:$O$30,J79+1,$E79+2)</f>
        <v>43733</v>
      </c>
      <c r="L79" s="856">
        <f t="shared" ca="1" si="1"/>
        <v>20</v>
      </c>
      <c r="M79" s="871"/>
      <c r="N79" s="285"/>
      <c r="O79" s="743" cm="1">
        <f t="array" aca="1" ref="O79" ca="1">INDEX(O$65:O$74,$AI79,1)*(1-$AH79)+INDEX(O$65:O$74,$AJ79,1)*($AH79)</f>
        <v>250</v>
      </c>
      <c r="P79" s="743" cm="1">
        <f t="array" aca="1" ref="P79" ca="1">INDEX(P$65:P$74,$AI79,1)*(1-$AH79)+INDEX(P$65:P$74,$AJ79,1)*($AH79)</f>
        <v>4500</v>
      </c>
      <c r="Q79" s="744" cm="1">
        <f t="array" aca="1" ref="Q79" ca="1">INDEX(Q$65:Q$74,$AI79,1)*(1-$AH79)+INDEX(Q$65:Q$74,$AJ79,1)*($AH79)</f>
        <v>0.76</v>
      </c>
      <c r="R79" s="744" cm="1">
        <f t="array" aca="1" ref="R79" ca="1">INDEX(R$65:R$74,$AI79,1)*(1-$AH79)+INDEX(R$65:R$74,$AJ79,1)*($AH79)</f>
        <v>0.78</v>
      </c>
      <c r="S79" s="740">
        <f>INDEX(Annual!i_pasture_stage_p6z,$J79+1,ROUNDDOWN((ROW($J79)-ROW($J$65))/i_p6_len,0)+1)</f>
        <v>1</v>
      </c>
      <c r="T79" s="744" cm="1">
        <f t="array" aca="1" ref="T79" ca="1">INDEX(T$65:T$74,$AI79,1)*(1-$AH79)+INDEX(T$65:T$74,$AJ79,1)*($AH79)</f>
        <v>0.3</v>
      </c>
      <c r="U79" s="739" cm="1">
        <f t="array" aca="1" ref="U79" ca="1">INDEX(U$65:U$74,$AI79,1)*(1-$AH79)+INDEX(U$65:U$74,$AJ79,1)*($AH79)</f>
        <v>10</v>
      </c>
      <c r="V79" s="744" cm="1">
        <f t="array" aca="1" ref="V79" ca="1">INDEX(V$65:V$74,$AI79,1)*(1-$AH79)+INDEX(V$65:V$74,$AJ79,1)*($AH79)</f>
        <v>0</v>
      </c>
      <c r="W79" s="285"/>
      <c r="X79" s="839" cm="1">
        <f t="array" aca="1" ref="X79" ca="1">INDEX(X$65:X$74,$AI79,1)*(1-$AH79)+INDEX(X$65:X$74,$AJ79,1)*($AH79)</f>
        <v>0.75</v>
      </c>
      <c r="Y79" s="816" cm="1">
        <f t="array" aca="1" ref="Y79" ca="1">INDEX(Y$65:Y$74,$AI79,1)*(1-$AH79)+INDEX(Y$65:Y$74,$AJ79,1)*($AH79)</f>
        <v>50</v>
      </c>
      <c r="Z79" s="816" cm="1">
        <f t="array" aca="1" ref="Z79" ca="1">INDEX(Z$65:Z$74,$AI79,1)*(1-$AH79)+INDEX(Z$65:Z$74,$AJ79,1)*($AH79)</f>
        <v>50</v>
      </c>
      <c r="AA79" s="816" cm="1">
        <f t="array" aca="1" ref="AA79" ca="1">INDEX(AA$65:AA$74,$AI79,1)*(1-$AH79)+INDEX(AA$65:AA$74,$AJ79,1)*($AH79)</f>
        <v>50</v>
      </c>
      <c r="AB79" s="816" cm="1">
        <f t="array" aca="1" ref="AB79" ca="1">INDEX(AB$65:AB$74,$AI79,1)*(1-$AH79)+INDEX(AB$65:AB$74,$AJ79,1)*($AH79)</f>
        <v>150</v>
      </c>
      <c r="AC79" s="816" cm="1">
        <f t="array" aca="1" ref="AC79" ca="1">INDEX(AC$65:AC$74,$AI79,1)*(1-$AH79)+INDEX(AC$65:AC$74,$AJ79,1)*($AH79)</f>
        <v>150</v>
      </c>
      <c r="AD79" s="816" cm="1">
        <f t="array" aca="1" ref="AD79" ca="1">INDEX(AD$65:AD$74,$AI79,1)*(1-$AH79)+INDEX(AD$65:AD$74,$AJ79,1)*($AH79)</f>
        <v>150</v>
      </c>
      <c r="AE79" s="816" cm="1">
        <f t="array" aca="1" ref="AE79" ca="1">INDEX(AE$65:AE$74,$AI79,1)*(1-$AH79)+INDEX(AE$65:AE$74,$AJ79,1)*($AH79)</f>
        <v>400</v>
      </c>
      <c r="AF79" s="816" cm="1">
        <f t="array" aca="1" ref="AF79" ca="1">INDEX(AF$65:AF$74,$AI79,1)*(1-$AH79)+INDEX(AF$65:AF$74,$AJ79,1)*($AH79)</f>
        <v>400</v>
      </c>
      <c r="AG79" s="81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8">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9">
        <f t="shared" si="6"/>
        <v>43753</v>
      </c>
      <c r="G80" s="280"/>
      <c r="H80" s="301"/>
      <c r="I80" s="301"/>
      <c r="J80" s="301">
        <v>5</v>
      </c>
      <c r="K80" s="480">
        <f>INDEX(Periods!$F$21:$O$30,J80+1,$E80+2)</f>
        <v>43753</v>
      </c>
      <c r="L80" s="856">
        <f t="shared" ca="1" si="1"/>
        <v>31</v>
      </c>
      <c r="M80" s="871"/>
      <c r="N80" s="285"/>
      <c r="O80" s="743" cm="1">
        <f t="array" aca="1" ref="O80" ca="1">INDEX(O$65:O$74,$AI80,1)*(1-$AH80)+INDEX(O$65:O$74,$AJ80,1)*($AH80)</f>
        <v>250</v>
      </c>
      <c r="P80" s="743" cm="1">
        <f t="array" aca="1" ref="P80" ca="1">INDEX(P$65:P$74,$AI80,1)*(1-$AH80)+INDEX(P$65:P$74,$AJ80,1)*($AH80)</f>
        <v>4500</v>
      </c>
      <c r="Q80" s="744" cm="1">
        <f t="array" aca="1" ref="Q80" ca="1">INDEX(Q$65:Q$74,$AI80,1)*(1-$AH80)+INDEX(Q$65:Q$74,$AJ80,1)*($AH80)</f>
        <v>0.76</v>
      </c>
      <c r="R80" s="744" cm="1">
        <f t="array" aca="1" ref="R80" ca="1">INDEX(R$65:R$74,$AI80,1)*(1-$AH80)+INDEX(R$65:R$74,$AJ80,1)*($AH80)</f>
        <v>0.78</v>
      </c>
      <c r="S80" s="740">
        <f>INDEX(Annual!i_pasture_stage_p6z,$J80+1,ROUNDDOWN((ROW($J80)-ROW($J$65))/i_p6_len,0)+1)</f>
        <v>1</v>
      </c>
      <c r="T80" s="744" cm="1">
        <f t="array" aca="1" ref="T80" ca="1">INDEX(T$65:T$74,$AI80,1)*(1-$AH80)+INDEX(T$65:T$74,$AJ80,1)*($AH80)</f>
        <v>0.3</v>
      </c>
      <c r="U80" s="739" cm="1">
        <f t="array" aca="1" ref="U80" ca="1">INDEX(U$65:U$74,$AI80,1)*(1-$AH80)+INDEX(U$65:U$74,$AJ80,1)*($AH80)</f>
        <v>10</v>
      </c>
      <c r="V80" s="744" cm="1">
        <f t="array" aca="1" ref="V80" ca="1">INDEX(V$65:V$74,$AI80,1)*(1-$AH80)+INDEX(V$65:V$74,$AJ80,1)*($AH80)</f>
        <v>0</v>
      </c>
      <c r="W80" s="285"/>
      <c r="X80" s="839" cm="1">
        <f t="array" aca="1" ref="X80" ca="1">INDEX(X$65:X$74,$AI80,1)*(1-$AH80)+INDEX(X$65:X$74,$AJ80,1)*($AH80)</f>
        <v>0.75</v>
      </c>
      <c r="Y80" s="816" cm="1">
        <f t="array" aca="1" ref="Y80" ca="1">INDEX(Y$65:Y$74,$AI80,1)*(1-$AH80)+INDEX(Y$65:Y$74,$AJ80,1)*($AH80)</f>
        <v>50</v>
      </c>
      <c r="Z80" s="816" cm="1">
        <f t="array" aca="1" ref="Z80" ca="1">INDEX(Z$65:Z$74,$AI80,1)*(1-$AH80)+INDEX(Z$65:Z$74,$AJ80,1)*($AH80)</f>
        <v>50</v>
      </c>
      <c r="AA80" s="816" cm="1">
        <f t="array" aca="1" ref="AA80" ca="1">INDEX(AA$65:AA$74,$AI80,1)*(1-$AH80)+INDEX(AA$65:AA$74,$AJ80,1)*($AH80)</f>
        <v>50</v>
      </c>
      <c r="AB80" s="816" cm="1">
        <f t="array" aca="1" ref="AB80" ca="1">INDEX(AB$65:AB$74,$AI80,1)*(1-$AH80)+INDEX(AB$65:AB$74,$AJ80,1)*($AH80)</f>
        <v>150</v>
      </c>
      <c r="AC80" s="816" cm="1">
        <f t="array" aca="1" ref="AC80" ca="1">INDEX(AC$65:AC$74,$AI80,1)*(1-$AH80)+INDEX(AC$65:AC$74,$AJ80,1)*($AH80)</f>
        <v>150</v>
      </c>
      <c r="AD80" s="816" cm="1">
        <f t="array" aca="1" ref="AD80" ca="1">INDEX(AD$65:AD$74,$AI80,1)*(1-$AH80)+INDEX(AD$65:AD$74,$AJ80,1)*($AH80)</f>
        <v>150</v>
      </c>
      <c r="AE80" s="816" cm="1">
        <f t="array" aca="1" ref="AE80" ca="1">INDEX(AE$65:AE$74,$AI80,1)*(1-$AH80)+INDEX(AE$65:AE$74,$AJ80,1)*($AH80)</f>
        <v>400</v>
      </c>
      <c r="AF80" s="816" cm="1">
        <f t="array" aca="1" ref="AF80" ca="1">INDEX(AF$65:AF$74,$AI80,1)*(1-$AH80)+INDEX(AF$65:AF$74,$AJ80,1)*($AH80)</f>
        <v>400</v>
      </c>
      <c r="AG80" s="81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8">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9">
        <f t="shared" si="6"/>
        <v>43784</v>
      </c>
      <c r="G81" s="280"/>
      <c r="H81" s="301"/>
      <c r="I81" s="301"/>
      <c r="J81" s="301">
        <v>6</v>
      </c>
      <c r="K81" s="480">
        <f>INDEX(Periods!$F$21:$O$30,J81+1,$E81+2)</f>
        <v>43784</v>
      </c>
      <c r="L81" s="856">
        <f t="shared" ca="1" si="1"/>
        <v>68</v>
      </c>
      <c r="M81" s="871"/>
      <c r="N81" s="285"/>
      <c r="O81" s="743" cm="1">
        <f t="array" aca="1" ref="O81" ca="1">INDEX(O$65:O$74,$AI81,1)*(1-$AH81)+INDEX(O$65:O$74,$AJ81,1)*($AH81)</f>
        <v>499.99999999999994</v>
      </c>
      <c r="P81" s="743" cm="1">
        <f t="array" aca="1" ref="P81" ca="1">INDEX(P$65:P$74,$AI81,1)*(1-$AH81)+INDEX(P$65:P$74,$AJ81,1)*($AH81)</f>
        <v>2727.4193548387098</v>
      </c>
      <c r="Q81" s="744" cm="1">
        <f t="array" aca="1" ref="Q81" ca="1">INDEX(Q$65:Q$74,$AI81,1)*(1-$AH81)+INDEX(Q$65:Q$74,$AJ81,1)*($AH81)</f>
        <v>0.54419354838709677</v>
      </c>
      <c r="R81" s="744" cm="1">
        <f t="array" aca="1" ref="R81" ca="1">INDEX(R$65:R$74,$AI81,1)*(1-$AH81)+INDEX(R$65:R$74,$AJ81,1)*($AH81)</f>
        <v>0.67072580645161295</v>
      </c>
      <c r="S81" s="740">
        <f>INDEX(Annual!i_pasture_stage_p6z,$J81+1,ROUNDDOWN((ROW($J81)-ROW($J$65))/i_p6_len,0)+1)</f>
        <v>1</v>
      </c>
      <c r="T81" s="744" cm="1">
        <f t="array" aca="1" ref="T81" ca="1">INDEX(T$65:T$74,$AI81,1)*(1-$AH81)+INDEX(T$65:T$74,$AJ81,1)*($AH81)</f>
        <v>0.3</v>
      </c>
      <c r="U81" s="739" cm="1">
        <f t="array" aca="1" ref="U81" ca="1">INDEX(U$65:U$74,$AI81,1)*(1-$AH81)+INDEX(U$65:U$74,$AJ81,1)*($AH81)</f>
        <v>10</v>
      </c>
      <c r="V81" s="744" cm="1">
        <f t="array" aca="1" ref="V81" ca="1">INDEX(V$65:V$74,$AI81,1)*(1-$AH81)+INDEX(V$65:V$74,$AJ81,1)*($AH81)</f>
        <v>0</v>
      </c>
      <c r="W81" s="285"/>
      <c r="X81" s="839" cm="1">
        <f t="array" aca="1" ref="X81" ca="1">INDEX(X$65:X$74,$AI81,1)*(1-$AH81)+INDEX(X$65:X$74,$AJ81,1)*($AH81)</f>
        <v>0.68225806451612891</v>
      </c>
      <c r="Y81" s="816" cm="1">
        <f t="array" aca="1" ref="Y81" ca="1">INDEX(Y$65:Y$74,$AI81,1)*(1-$AH81)+INDEX(Y$65:Y$74,$AJ81,1)*($AH81)</f>
        <v>50</v>
      </c>
      <c r="Z81" s="816" cm="1">
        <f t="array" aca="1" ref="Z81" ca="1">INDEX(Z$65:Z$74,$AI81,1)*(1-$AH81)+INDEX(Z$65:Z$74,$AJ81,1)*($AH81)</f>
        <v>50</v>
      </c>
      <c r="AA81" s="816" cm="1">
        <f t="array" aca="1" ref="AA81" ca="1">INDEX(AA$65:AA$74,$AI81,1)*(1-$AH81)+INDEX(AA$65:AA$74,$AJ81,1)*($AH81)</f>
        <v>50</v>
      </c>
      <c r="AB81" s="816" cm="1">
        <f t="array" aca="1" ref="AB81" ca="1">INDEX(AB$65:AB$74,$AI81,1)*(1-$AH81)+INDEX(AB$65:AB$74,$AJ81,1)*($AH81)</f>
        <v>198.38709677419354</v>
      </c>
      <c r="AC81" s="816" cm="1">
        <f t="array" aca="1" ref="AC81" ca="1">INDEX(AC$65:AC$74,$AI81,1)*(1-$AH81)+INDEX(AC$65:AC$74,$AJ81,1)*($AH81)</f>
        <v>150</v>
      </c>
      <c r="AD81" s="816" cm="1">
        <f t="array" aca="1" ref="AD81" ca="1">INDEX(AD$65:AD$74,$AI81,1)*(1-$AH81)+INDEX(AD$65:AD$74,$AJ81,1)*($AH81)</f>
        <v>150</v>
      </c>
      <c r="AE81" s="816" cm="1">
        <f t="array" aca="1" ref="AE81" ca="1">INDEX(AE$65:AE$74,$AI81,1)*(1-$AH81)+INDEX(AE$65:AE$74,$AJ81,1)*($AH81)</f>
        <v>400</v>
      </c>
      <c r="AF81" s="816" cm="1">
        <f t="array" aca="1" ref="AF81" ca="1">INDEX(AF$65:AF$74,$AI81,1)*(1-$AH81)+INDEX(AF$65:AF$74,$AJ81,1)*($AH81)</f>
        <v>400</v>
      </c>
      <c r="AG81" s="81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8">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9">
        <f t="shared" si="6"/>
        <v>43852</v>
      </c>
      <c r="G82" s="280"/>
      <c r="H82" s="301"/>
      <c r="I82" s="301"/>
      <c r="J82" s="301">
        <v>7</v>
      </c>
      <c r="K82" s="480">
        <f>INDEX(Periods!$F$21:$O$30,J82+1,$E82+2)</f>
        <v>43852</v>
      </c>
      <c r="L82" s="856">
        <f t="shared" ca="1" si="1"/>
        <v>39</v>
      </c>
      <c r="M82" s="871"/>
      <c r="N82" s="285"/>
      <c r="O82" s="743" cm="1">
        <f t="array" aca="1" ref="O82" ca="1">INDEX(O$65:O$74,$AI82,1)*(1-$AH82)+INDEX(O$65:O$74,$AJ82,1)*($AH82)</f>
        <v>350</v>
      </c>
      <c r="P82" s="743" cm="1">
        <f t="array" aca="1" ref="P82" ca="1">INDEX(P$65:P$74,$AI82,1)*(1-$AH82)+INDEX(P$65:P$74,$AJ82,1)*($AH82)</f>
        <v>1450</v>
      </c>
      <c r="Q82" s="744" cm="1">
        <f t="array" aca="1" ref="Q82" ca="1">INDEX(Q$65:Q$74,$AI82,1)*(1-$AH82)+INDEX(Q$65:Q$74,$AJ82,1)*($AH82)</f>
        <v>0.5</v>
      </c>
      <c r="R82" s="744" cm="1">
        <f t="array" aca="1" ref="R82" ca="1">INDEX(R$65:R$74,$AI82,1)*(1-$AH82)+INDEX(R$65:R$74,$AJ82,1)*($AH82)</f>
        <v>0.59250000000000003</v>
      </c>
      <c r="S82" s="740">
        <f>INDEX(Annual!i_pasture_stage_p6z,$J82+1,ROUNDDOWN((ROW($J82)-ROW($J$65))/i_p6_len,0)+1)</f>
        <v>1</v>
      </c>
      <c r="T82" s="744" cm="1">
        <f t="array" aca="1" ref="T82" ca="1">INDEX(T$65:T$74,$AI82,1)*(1-$AH82)+INDEX(T$65:T$74,$AJ82,1)*($AH82)</f>
        <v>0.3</v>
      </c>
      <c r="U82" s="739" cm="1">
        <f t="array" aca="1" ref="U82" ca="1">INDEX(U$65:U$74,$AI82,1)*(1-$AH82)+INDEX(U$65:U$74,$AJ82,1)*($AH82)</f>
        <v>10</v>
      </c>
      <c r="V82" s="744" cm="1">
        <f t="array" aca="1" ref="V82" ca="1">INDEX(V$65:V$74,$AI82,1)*(1-$AH82)+INDEX(V$65:V$74,$AJ82,1)*($AH82)</f>
        <v>0</v>
      </c>
      <c r="W82" s="285"/>
      <c r="X82" s="839" cm="1">
        <f t="array" aca="1" ref="X82" ca="1">INDEX(X$65:X$74,$AI82,1)*(1-$AH82)+INDEX(X$65:X$74,$AJ82,1)*($AH82)</f>
        <v>0.33</v>
      </c>
      <c r="Y82" s="816" cm="1">
        <f t="array" aca="1" ref="Y82" ca="1">INDEX(Y$65:Y$74,$AI82,1)*(1-$AH82)+INDEX(Y$65:Y$74,$AJ82,1)*($AH82)</f>
        <v>50</v>
      </c>
      <c r="Z82" s="816" cm="1">
        <f t="array" aca="1" ref="Z82" ca="1">INDEX(Z$65:Z$74,$AI82,1)*(1-$AH82)+INDEX(Z$65:Z$74,$AJ82,1)*($AH82)</f>
        <v>50</v>
      </c>
      <c r="AA82" s="816" cm="1">
        <f t="array" aca="1" ref="AA82" ca="1">INDEX(AA$65:AA$74,$AI82,1)*(1-$AH82)+INDEX(AA$65:AA$74,$AJ82,1)*($AH82)</f>
        <v>50</v>
      </c>
      <c r="AB82" s="816" cm="1">
        <f t="array" aca="1" ref="AB82" ca="1">INDEX(AB$65:AB$74,$AI82,1)*(1-$AH82)+INDEX(AB$65:AB$74,$AJ82,1)*($AH82)</f>
        <v>400</v>
      </c>
      <c r="AC82" s="816" cm="1">
        <f t="array" aca="1" ref="AC82" ca="1">INDEX(AC$65:AC$74,$AI82,1)*(1-$AH82)+INDEX(AC$65:AC$74,$AJ82,1)*($AH82)</f>
        <v>400</v>
      </c>
      <c r="AD82" s="816" cm="1">
        <f t="array" aca="1" ref="AD82" ca="1">INDEX(AD$65:AD$74,$AI82,1)*(1-$AH82)+INDEX(AD$65:AD$74,$AJ82,1)*($AH82)</f>
        <v>400</v>
      </c>
      <c r="AE82" s="816" cm="1">
        <f t="array" aca="1" ref="AE82" ca="1">INDEX(AE$65:AE$74,$AI82,1)*(1-$AH82)+INDEX(AE$65:AE$74,$AJ82,1)*($AH82)</f>
        <v>400</v>
      </c>
      <c r="AF82" s="816" cm="1">
        <f t="array" aca="1" ref="AF82" ca="1">INDEX(AF$65:AF$74,$AI82,1)*(1-$AH82)+INDEX(AF$65:AF$74,$AJ82,1)*($AH82)</f>
        <v>400</v>
      </c>
      <c r="AG82" s="81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8">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9">
        <f t="shared" si="6"/>
        <v>43891</v>
      </c>
      <c r="G83" s="280"/>
      <c r="H83" s="301"/>
      <c r="I83" s="301"/>
      <c r="J83" s="301">
        <v>8</v>
      </c>
      <c r="K83" s="480">
        <f>INDEX(Periods!$F$21:$O$30,J83+1,$E83+2)</f>
        <v>43891</v>
      </c>
      <c r="L83" s="856">
        <f t="shared" ca="1" si="1"/>
        <v>31</v>
      </c>
      <c r="M83" s="871"/>
      <c r="N83" s="285"/>
      <c r="O83" s="743" cm="1">
        <f t="array" aca="1" ref="O83" ca="1">INDEX(O$65:O$74,$AI83,1)*(1-$AH83)+INDEX(O$65:O$74,$AJ83,1)*($AH83)</f>
        <v>233</v>
      </c>
      <c r="P83" s="743" cm="1">
        <f t="array" aca="1" ref="P83" ca="1">INDEX(P$65:P$74,$AI83,1)*(1-$AH83)+INDEX(P$65:P$74,$AJ83,1)*($AH83)</f>
        <v>865</v>
      </c>
      <c r="Q83" s="744" cm="1">
        <f t="array" aca="1" ref="Q83" ca="1">INDEX(Q$65:Q$74,$AI83,1)*(1-$AH83)+INDEX(Q$65:Q$74,$AJ83,1)*($AH83)</f>
        <v>0.48635</v>
      </c>
      <c r="R83" s="744" cm="1">
        <f t="array" aca="1" ref="R83" ca="1">INDEX(R$65:R$74,$AI83,1)*(1-$AH83)+INDEX(R$65:R$74,$AJ83,1)*($AH83)</f>
        <v>0.56520000000000004</v>
      </c>
      <c r="S83" s="740">
        <f>INDEX(Annual!i_pasture_stage_p6z,$J83+1,ROUNDDOWN((ROW($J83)-ROW($J$65))/i_p6_len,0)+1)</f>
        <v>1</v>
      </c>
      <c r="T83" s="744" cm="1">
        <f t="array" aca="1" ref="T83" ca="1">INDEX(T$65:T$74,$AI83,1)*(1-$AH83)+INDEX(T$65:T$74,$AJ83,1)*($AH83)</f>
        <v>0.3</v>
      </c>
      <c r="U83" s="739" cm="1">
        <f t="array" aca="1" ref="U83" ca="1">INDEX(U$65:U$74,$AI83,1)*(1-$AH83)+INDEX(U$65:U$74,$AJ83,1)*($AH83)</f>
        <v>10</v>
      </c>
      <c r="V83" s="744" cm="1">
        <f t="array" aca="1" ref="V83" ca="1">INDEX(V$65:V$74,$AI83,1)*(1-$AH83)+INDEX(V$65:V$74,$AJ83,1)*($AH83)</f>
        <v>3.9000000000000007E-2</v>
      </c>
      <c r="W83" s="285"/>
      <c r="X83" s="839" cm="1">
        <f t="array" aca="1" ref="X83" ca="1">INDEX(X$65:X$74,$AI83,1)*(1-$AH83)+INDEX(X$65:X$74,$AJ83,1)*($AH83)</f>
        <v>0.33</v>
      </c>
      <c r="Y83" s="816" cm="1">
        <f t="array" aca="1" ref="Y83" ca="1">INDEX(Y$65:Y$74,$AI83,1)*(1-$AH83)+INDEX(Y$65:Y$74,$AJ83,1)*($AH83)</f>
        <v>50</v>
      </c>
      <c r="Z83" s="816" cm="1">
        <f t="array" aca="1" ref="Z83" ca="1">INDEX(Z$65:Z$74,$AI83,1)*(1-$AH83)+INDEX(Z$65:Z$74,$AJ83,1)*($AH83)</f>
        <v>50</v>
      </c>
      <c r="AA83" s="816" cm="1">
        <f t="array" aca="1" ref="AA83" ca="1">INDEX(AA$65:AA$74,$AI83,1)*(1-$AH83)+INDEX(AA$65:AA$74,$AJ83,1)*($AH83)</f>
        <v>50</v>
      </c>
      <c r="AB83" s="816" cm="1">
        <f t="array" aca="1" ref="AB83" ca="1">INDEX(AB$65:AB$74,$AI83,1)*(1-$AH83)+INDEX(AB$65:AB$74,$AJ83,1)*($AH83)</f>
        <v>400</v>
      </c>
      <c r="AC83" s="816" cm="1">
        <f t="array" aca="1" ref="AC83" ca="1">INDEX(AC$65:AC$74,$AI83,1)*(1-$AH83)+INDEX(AC$65:AC$74,$AJ83,1)*($AH83)</f>
        <v>400</v>
      </c>
      <c r="AD83" s="816" cm="1">
        <f t="array" aca="1" ref="AD83" ca="1">INDEX(AD$65:AD$74,$AI83,1)*(1-$AH83)+INDEX(AD$65:AD$74,$AJ83,1)*($AH83)</f>
        <v>400</v>
      </c>
      <c r="AE83" s="816" cm="1">
        <f t="array" aca="1" ref="AE83" ca="1">INDEX(AE$65:AE$74,$AI83,1)*(1-$AH83)+INDEX(AE$65:AE$74,$AJ83,1)*($AH83)</f>
        <v>400</v>
      </c>
      <c r="AF83" s="816" cm="1">
        <f t="array" aca="1" ref="AF83" ca="1">INDEX(AF$65:AF$74,$AI83,1)*(1-$AH83)+INDEX(AF$65:AF$74,$AJ83,1)*($AH83)</f>
        <v>400</v>
      </c>
      <c r="AG83" s="81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8">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9">
        <f t="shared" si="6"/>
        <v>43922</v>
      </c>
      <c r="G84" s="280"/>
      <c r="H84" s="301"/>
      <c r="I84" s="859"/>
      <c r="J84" s="859">
        <v>9</v>
      </c>
      <c r="K84" s="832">
        <f>INDEX(Periods!$F$21:$O$30,J84+1,$E84+2)</f>
        <v>43922</v>
      </c>
      <c r="L84" s="860">
        <f t="shared" ca="1" si="1"/>
        <v>14</v>
      </c>
      <c r="M84" s="872"/>
      <c r="N84" s="862"/>
      <c r="O84" s="873" cm="1">
        <f t="array" aca="1" ref="O84" ca="1">INDEX(O$65:O$74,$AI84,1)*(1-$AH84)+INDEX(O$65:O$74,$AJ84,1)*($AH84)</f>
        <v>200</v>
      </c>
      <c r="P84" s="873" cm="1">
        <f t="array" aca="1" ref="P84" ca="1">INDEX(P$65:P$74,$AI84,1)*(1-$AH84)+INDEX(P$65:P$74,$AJ84,1)*($AH84)</f>
        <v>545.88235294117658</v>
      </c>
      <c r="Q84" s="874" cm="1">
        <f t="array" aca="1" ref="Q84" ca="1">INDEX(Q$65:Q$74,$AI84,1)*(1-$AH84)+INDEX(Q$65:Q$74,$AJ84,1)*($AH84)</f>
        <v>0.47514705882352942</v>
      </c>
      <c r="R84" s="874" cm="1">
        <f t="array" aca="1" ref="R84" ca="1">INDEX(R$65:R$74,$AI84,1)*(1-$AH84)+INDEX(R$65:R$74,$AJ84,1)*($AH84)</f>
        <v>0.54132352941176465</v>
      </c>
      <c r="S84" s="865">
        <f>INDEX(Annual!i_pasture_stage_p6z,$J84+1,ROUNDDOWN((ROW($J84)-ROW($J$65))/i_p6_len,0)+1)</f>
        <v>1</v>
      </c>
      <c r="T84" s="874" cm="1">
        <f t="array" aca="1" ref="T84" ca="1">INDEX(T$65:T$74,$AI84,1)*(1-$AH84)+INDEX(T$65:T$74,$AJ84,1)*($AH84)</f>
        <v>0.3</v>
      </c>
      <c r="U84" s="865" cm="1">
        <f t="array" aca="1" ref="U84" ca="1">INDEX(U$65:U$74,$AI84,1)*(1-$AH84)+INDEX(U$65:U$74,$AJ84,1)*($AH84)</f>
        <v>10</v>
      </c>
      <c r="V84" s="874" cm="1">
        <f t="array" aca="1" ref="V84" ca="1">INDEX(V$65:V$74,$AI84,1)*(1-$AH84)+INDEX(V$65:V$74,$AJ84,1)*($AH84)</f>
        <v>0.10882352941176471</v>
      </c>
      <c r="W84" s="862"/>
      <c r="X84" s="875" cm="1">
        <f t="array" aca="1" ref="X84" ca="1">INDEX(X$65:X$74,$AI84,1)*(1-$AH84)+INDEX(X$65:X$74,$AJ84,1)*($AH84)</f>
        <v>0.72411764705882353</v>
      </c>
      <c r="Y84" s="876" cm="1">
        <f t="array" aca="1" ref="Y84" ca="1">INDEX(Y$65:Y$74,$AI84,1)*(1-$AH84)+INDEX(Y$65:Y$74,$AJ84,1)*($AH84)</f>
        <v>50</v>
      </c>
      <c r="Z84" s="876" cm="1">
        <f t="array" aca="1" ref="Z84" ca="1">INDEX(Z$65:Z$74,$AI84,1)*(1-$AH84)+INDEX(Z$65:Z$74,$AJ84,1)*($AH84)</f>
        <v>50</v>
      </c>
      <c r="AA84" s="876" cm="1">
        <f t="array" aca="1" ref="AA84" ca="1">INDEX(AA$65:AA$74,$AI84,1)*(1-$AH84)+INDEX(AA$65:AA$74,$AJ84,1)*($AH84)</f>
        <v>50</v>
      </c>
      <c r="AB84" s="876" cm="1">
        <f t="array" aca="1" ref="AB84" ca="1">INDEX(AB$65:AB$74,$AI84,1)*(1-$AH84)+INDEX(AB$65:AB$74,$AJ84,1)*($AH84)</f>
        <v>400</v>
      </c>
      <c r="AC84" s="876" cm="1">
        <f t="array" aca="1" ref="AC84" ca="1">INDEX(AC$65:AC$74,$AI84,1)*(1-$AH84)+INDEX(AC$65:AC$74,$AJ84,1)*($AH84)</f>
        <v>400</v>
      </c>
      <c r="AD84" s="876" cm="1">
        <f t="array" aca="1" ref="AD84" ca="1">INDEX(AD$65:AD$74,$AI84,1)*(1-$AH84)+INDEX(AD$65:AD$74,$AJ84,1)*($AH84)</f>
        <v>400</v>
      </c>
      <c r="AE84" s="876" cm="1">
        <f t="array" aca="1" ref="AE84" ca="1">INDEX(AE$65:AE$74,$AI84,1)*(1-$AH84)+INDEX(AE$65:AE$74,$AJ84,1)*($AH84)</f>
        <v>400</v>
      </c>
      <c r="AF84" s="876" cm="1">
        <f t="array" aca="1" ref="AF84" ca="1">INDEX(AF$65:AF$74,$AI84,1)*(1-$AH84)+INDEX(AF$65:AF$74,$AJ84,1)*($AH84)</f>
        <v>400</v>
      </c>
      <c r="AG84" s="876" cm="1">
        <f t="array" aca="1" ref="AG84" ca="1">INDEX(AG$65:AG$74,$AI84,1)*(1-$AH84)+INDEX(AG$65:AG$74,$AJ84,1)*($AH84)</f>
        <v>400</v>
      </c>
      <c r="AH84" s="862">
        <f t="shared" ca="1" si="13"/>
        <v>0.58823529411764708</v>
      </c>
      <c r="AI84" s="862">
        <f t="shared" si="14"/>
        <v>10</v>
      </c>
      <c r="AJ84" s="862">
        <f t="shared" si="15"/>
        <v>1</v>
      </c>
      <c r="AK84" s="859" t="str">
        <f t="shared" si="7"/>
        <v>Dry</v>
      </c>
      <c r="AL84" s="862">
        <f t="shared" si="9"/>
        <v>144</v>
      </c>
      <c r="AM84" s="862"/>
      <c r="AN84" s="867">
        <f t="shared" si="4"/>
        <v>43572</v>
      </c>
      <c r="AO84" s="867">
        <f t="shared" si="8"/>
        <v>43684</v>
      </c>
      <c r="AP84" s="868">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19">
        <f t="shared" si="6"/>
        <v>43572</v>
      </c>
      <c r="G85" s="280"/>
      <c r="H85" s="301"/>
      <c r="I85" s="511" t="s">
        <v>766</v>
      </c>
      <c r="J85" s="511">
        <v>0</v>
      </c>
      <c r="K85" s="845">
        <f>INDEX(Periods!$F$21:$O$30,J85+1,$E85+2)</f>
        <v>43572</v>
      </c>
      <c r="L85" s="846">
        <f t="shared" ca="1" si="1"/>
        <v>21</v>
      </c>
      <c r="M85" s="512"/>
      <c r="N85" s="513"/>
      <c r="O85" s="742" cm="1">
        <f t="array" aca="1" ref="O85" ca="1">INDEX(O$65:O$74,$AI85,1)*(1-$AH85)+INDEX(O$65:O$74,$AJ85,1)*($AH85)</f>
        <v>200</v>
      </c>
      <c r="P85" s="742" cm="1">
        <f t="array" aca="1" ref="P85" ca="1">INDEX(P$65:P$74,$AI85,1)*(1-$AH85)+INDEX(P$65:P$74,$AJ85,1)*($AH85)</f>
        <v>335</v>
      </c>
      <c r="Q85" s="869" cm="1">
        <f t="array" aca="1" ref="Q85" ca="1">INDEX(Q$65:Q$74,$AI85,1)*(1-$AH85)+INDEX(Q$65:Q$74,$AJ85,1)*($AH85)</f>
        <v>0.81</v>
      </c>
      <c r="R85" s="869" cm="1">
        <f t="array" aca="1" ref="R85" ca="1">INDEX(R$65:R$74,$AI85,1)*(1-$AH85)+INDEX(R$65:R$74,$AJ85,1)*($AH85)</f>
        <v>0.81</v>
      </c>
      <c r="S85" s="870">
        <f>INDEX(Annual!i_pasture_stage_p6z,$J85+1,ROUNDDOWN((ROW($J85)-ROW($J$65))/i_p6_len,0)+1)</f>
        <v>0</v>
      </c>
      <c r="T85" s="745" cm="1">
        <f t="array" aca="1" ref="T85" ca="1">INDEX(T$65:T$74,$AI85,1)*(1-$AH85)+INDEX(T$65:T$74,$AJ85,1)*($AH85)</f>
        <v>0.3</v>
      </c>
      <c r="U85" s="741" cm="1">
        <f t="array" aca="1" ref="U85" ca="1">INDEX(U$65:U$74,$AI85,1)*(1-$AH85)+INDEX(U$65:U$74,$AJ85,1)*($AH85)</f>
        <v>10</v>
      </c>
      <c r="V85" s="745" cm="1">
        <f t="array" aca="1" ref="V85" ca="1">INDEX(V$65:V$74,$AI85,1)*(1-$AH85)+INDEX(V$65:V$74,$AJ85,1)*($AH85)</f>
        <v>0.1</v>
      </c>
      <c r="W85" s="513"/>
      <c r="X85" s="838" cm="1">
        <f t="array" aca="1" ref="X85" ca="1">INDEX(X$65:X$74,$AI85,1)*(1-$AH85)+INDEX(X$65:X$74,$AJ85,1)*($AH85)</f>
        <v>1</v>
      </c>
      <c r="Y85" s="815" cm="1">
        <f t="array" aca="1" ref="Y85" ca="1">INDEX(Y$65:Y$74,$AI85,1)*(1-$AH85)+INDEX(Y$65:Y$74,$AJ85,1)*($AH85)</f>
        <v>50</v>
      </c>
      <c r="Z85" s="815" cm="1">
        <f t="array" aca="1" ref="Z85" ca="1">INDEX(Z$65:Z$74,$AI85,1)*(1-$AH85)+INDEX(Z$65:Z$74,$AJ85,1)*($AH85)</f>
        <v>50</v>
      </c>
      <c r="AA85" s="815" cm="1">
        <f t="array" aca="1" ref="AA85" ca="1">INDEX(AA$65:AA$74,$AI85,1)*(1-$AH85)+INDEX(AA$65:AA$74,$AJ85,1)*($AH85)</f>
        <v>50</v>
      </c>
      <c r="AB85" s="815" cm="1">
        <f t="array" aca="1" ref="AB85" ca="1">INDEX(AB$65:AB$74,$AI85,1)*(1-$AH85)+INDEX(AB$65:AB$74,$AJ85,1)*($AH85)</f>
        <v>100</v>
      </c>
      <c r="AC85" s="815" cm="1">
        <f t="array" aca="1" ref="AC85" ca="1">INDEX(AC$65:AC$74,$AI85,1)*(1-$AH85)+INDEX(AC$65:AC$74,$AJ85,1)*($AH85)</f>
        <v>400</v>
      </c>
      <c r="AD85" s="815" cm="1">
        <f t="array" aca="1" ref="AD85" ca="1">INDEX(AD$65:AD$74,$AI85,1)*(1-$AH85)+INDEX(AD$65:AD$74,$AJ85,1)*($AH85)</f>
        <v>400</v>
      </c>
      <c r="AE85" s="815" cm="1">
        <f t="array" aca="1" ref="AE85" ca="1">INDEX(AE$65:AE$74,$AI85,1)*(1-$AH85)+INDEX(AE$65:AE$74,$AJ85,1)*($AH85)</f>
        <v>400</v>
      </c>
      <c r="AF85" s="815" cm="1">
        <f t="array" aca="1" ref="AF85" ca="1">INDEX(AF$65:AF$74,$AI85,1)*(1-$AH85)+INDEX(AF$65:AF$74,$AJ85,1)*($AH85)</f>
        <v>400</v>
      </c>
      <c r="AG85" s="81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53">
        <f t="shared" si="4"/>
        <v>43572</v>
      </c>
      <c r="AO85" s="853">
        <f t="shared" si="8"/>
        <v>43684</v>
      </c>
      <c r="AP85" s="855">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9">
        <f t="shared" si="6"/>
        <v>43593</v>
      </c>
      <c r="G86" s="280"/>
      <c r="H86" s="301"/>
      <c r="I86" s="301"/>
      <c r="J86" s="301">
        <v>1</v>
      </c>
      <c r="K86" s="480">
        <f>INDEX(Periods!$F$21:$O$30,J86+1,$E86+2)</f>
        <v>43593</v>
      </c>
      <c r="L86" s="856">
        <f t="shared" ca="1" si="1"/>
        <v>35</v>
      </c>
      <c r="M86" s="871"/>
      <c r="N86" s="285"/>
      <c r="O86" s="743" cm="1">
        <f t="array" aca="1" ref="O86" ca="1">INDEX(O$65:O$74,$AI86,1)*(1-$AH86)+INDEX(O$65:O$74,$AJ86,1)*($AH86)</f>
        <v>200</v>
      </c>
      <c r="P86" s="743" cm="1">
        <f t="array" aca="1" ref="P86" ca="1">INDEX(P$65:P$74,$AI86,1)*(1-$AH86)+INDEX(P$65:P$74,$AJ86,1)*($AH86)</f>
        <v>650</v>
      </c>
      <c r="Q86" s="744" cm="1">
        <f t="array" aca="1" ref="Q86" ca="1">INDEX(Q$65:Q$74,$AI86,1)*(1-$AH86)+INDEX(Q$65:Q$74,$AJ86,1)*($AH86)</f>
        <v>0.81</v>
      </c>
      <c r="R86" s="744" cm="1">
        <f t="array" aca="1" ref="R86" ca="1">INDEX(R$65:R$74,$AI86,1)*(1-$AH86)+INDEX(R$65:R$74,$AJ86,1)*($AH86)</f>
        <v>0.81</v>
      </c>
      <c r="S86" s="740">
        <f>INDEX(Annual!i_pasture_stage_p6z,$J86+1,ROUNDDOWN((ROW($J86)-ROW($J$65))/i_p6_len,0)+1)</f>
        <v>0.74285714285714288</v>
      </c>
      <c r="T86" s="744" cm="1">
        <f t="array" aca="1" ref="T86" ca="1">INDEX(T$65:T$74,$AI86,1)*(1-$AH86)+INDEX(T$65:T$74,$AJ86,1)*($AH86)</f>
        <v>0.3</v>
      </c>
      <c r="U86" s="739" cm="1">
        <f t="array" aca="1" ref="U86" ca="1">INDEX(U$65:U$74,$AI86,1)*(1-$AH86)+INDEX(U$65:U$74,$AJ86,1)*($AH86)</f>
        <v>10</v>
      </c>
      <c r="V86" s="744" cm="1">
        <f t="array" aca="1" ref="V86" ca="1">INDEX(V$65:V$74,$AI86,1)*(1-$AH86)+INDEX(V$65:V$74,$AJ86,1)*($AH86)</f>
        <v>0.05</v>
      </c>
      <c r="W86" s="285"/>
      <c r="X86" s="839" cm="1">
        <f t="array" aca="1" ref="X86" ca="1">INDEX(X$65:X$74,$AI86,1)*(1-$AH86)+INDEX(X$65:X$74,$AJ86,1)*($AH86)</f>
        <v>1</v>
      </c>
      <c r="Y86" s="816" cm="1">
        <f t="array" aca="1" ref="Y86" ca="1">INDEX(Y$65:Y$74,$AI86,1)*(1-$AH86)+INDEX(Y$65:Y$74,$AJ86,1)*($AH86)</f>
        <v>50</v>
      </c>
      <c r="Z86" s="816" cm="1">
        <f t="array" aca="1" ref="Z86" ca="1">INDEX(Z$65:Z$74,$AI86,1)*(1-$AH86)+INDEX(Z$65:Z$74,$AJ86,1)*($AH86)</f>
        <v>50</v>
      </c>
      <c r="AA86" s="816" cm="1">
        <f t="array" aca="1" ref="AA86" ca="1">INDEX(AA$65:AA$74,$AI86,1)*(1-$AH86)+INDEX(AA$65:AA$74,$AJ86,1)*($AH86)</f>
        <v>50</v>
      </c>
      <c r="AB86" s="816" cm="1">
        <f t="array" aca="1" ref="AB86" ca="1">INDEX(AB$65:AB$74,$AI86,1)*(1-$AH86)+INDEX(AB$65:AB$74,$AJ86,1)*($AH86)</f>
        <v>100</v>
      </c>
      <c r="AC86" s="816" cm="1">
        <f t="array" aca="1" ref="AC86" ca="1">INDEX(AC$65:AC$74,$AI86,1)*(1-$AH86)+INDEX(AC$65:AC$74,$AJ86,1)*($AH86)</f>
        <v>150</v>
      </c>
      <c r="AD86" s="816" cm="1">
        <f t="array" aca="1" ref="AD86" ca="1">INDEX(AD$65:AD$74,$AI86,1)*(1-$AH86)+INDEX(AD$65:AD$74,$AJ86,1)*($AH86)</f>
        <v>150</v>
      </c>
      <c r="AE86" s="816" cm="1">
        <f t="array" aca="1" ref="AE86" ca="1">INDEX(AE$65:AE$74,$AI86,1)*(1-$AH86)+INDEX(AE$65:AE$74,$AJ86,1)*($AH86)</f>
        <v>400</v>
      </c>
      <c r="AF86" s="816" cm="1">
        <f t="array" aca="1" ref="AF86" ca="1">INDEX(AF$65:AF$74,$AI86,1)*(1-$AH86)+INDEX(AF$65:AF$74,$AJ86,1)*($AH86)</f>
        <v>400</v>
      </c>
      <c r="AG86" s="81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8">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9">
        <f t="shared" si="6"/>
        <v>43628</v>
      </c>
      <c r="G87" s="280"/>
      <c r="H87" s="301"/>
      <c r="I87" s="301"/>
      <c r="J87" s="301">
        <v>2</v>
      </c>
      <c r="K87" s="480">
        <f>INDEX(Periods!$F$21:$O$30,J87+1,$E87+2)</f>
        <v>43628</v>
      </c>
      <c r="L87" s="856">
        <f t="shared" ca="1" si="1"/>
        <v>56</v>
      </c>
      <c r="M87" s="871"/>
      <c r="N87" s="285"/>
      <c r="O87" s="743" cm="1">
        <f t="array" aca="1" ref="O87" ca="1">INDEX(O$65:O$74,$AI87,1)*(1-$AH87)+INDEX(O$65:O$74,$AJ87,1)*($AH87)</f>
        <v>225.23660714285711</v>
      </c>
      <c r="P87" s="743" cm="1">
        <f t="array" aca="1" ref="P87" ca="1">INDEX(P$65:P$74,$AI87,1)*(1-$AH87)+INDEX(P$65:P$74,$AJ87,1)*($AH87)</f>
        <v>985.71428571428567</v>
      </c>
      <c r="Q87" s="744" cm="1">
        <f t="array" aca="1" ref="Q87" ca="1">INDEX(Q$65:Q$74,$AI87,1)*(1-$AH87)+INDEX(Q$65:Q$74,$AJ87,1)*($AH87)</f>
        <v>0.80767857142857147</v>
      </c>
      <c r="R87" s="744" cm="1">
        <f t="array" aca="1" ref="R87" ca="1">INDEX(R$65:R$74,$AI87,1)*(1-$AH87)+INDEX(R$65:R$74,$AJ87,1)*($AH87)</f>
        <v>0.80767857142857147</v>
      </c>
      <c r="S87" s="740">
        <f>INDEX(Annual!i_pasture_stage_p6z,$J87+1,ROUNDDOWN((ROW($J87)-ROW($J$65))/i_p6_len,0)+1)</f>
        <v>1</v>
      </c>
      <c r="T87" s="744" cm="1">
        <f t="array" aca="1" ref="T87" ca="1">INDEX(T$65:T$74,$AI87,1)*(1-$AH87)+INDEX(T$65:T$74,$AJ87,1)*($AH87)</f>
        <v>0.29999999999999993</v>
      </c>
      <c r="U87" s="739" cm="1">
        <f t="array" aca="1" ref="U87" ca="1">INDEX(U$65:U$74,$AI87,1)*(1-$AH87)+INDEX(U$65:U$74,$AJ87,1)*($AH87)</f>
        <v>10</v>
      </c>
      <c r="V87" s="744" cm="1">
        <f t="array" aca="1" ref="V87" ca="1">INDEX(V$65:V$74,$AI87,1)*(1-$AH87)+INDEX(V$65:V$74,$AJ87,1)*($AH87)</f>
        <v>0</v>
      </c>
      <c r="W87" s="285"/>
      <c r="X87" s="839" cm="1">
        <f t="array" aca="1" ref="X87" ca="1">INDEX(X$65:X$74,$AI87,1)*(1-$AH87)+INDEX(X$65:X$74,$AJ87,1)*($AH87)</f>
        <v>1</v>
      </c>
      <c r="Y87" s="816" cm="1">
        <f t="array" aca="1" ref="Y87" ca="1">INDEX(Y$65:Y$74,$AI87,1)*(1-$AH87)+INDEX(Y$65:Y$74,$AJ87,1)*($AH87)</f>
        <v>50</v>
      </c>
      <c r="Z87" s="816" cm="1">
        <f t="array" aca="1" ref="Z87" ca="1">INDEX(Z$65:Z$74,$AI87,1)*(1-$AH87)+INDEX(Z$65:Z$74,$AJ87,1)*($AH87)</f>
        <v>50</v>
      </c>
      <c r="AA87" s="816" cm="1">
        <f t="array" aca="1" ref="AA87" ca="1">INDEX(AA$65:AA$74,$AI87,1)*(1-$AH87)+INDEX(AA$65:AA$74,$AJ87,1)*($AH87)</f>
        <v>50</v>
      </c>
      <c r="AB87" s="816" cm="1">
        <f t="array" aca="1" ref="AB87" ca="1">INDEX(AB$65:AB$74,$AI87,1)*(1-$AH87)+INDEX(AB$65:AB$74,$AJ87,1)*($AH87)</f>
        <v>150</v>
      </c>
      <c r="AC87" s="816" cm="1">
        <f t="array" aca="1" ref="AC87" ca="1">INDEX(AC$65:AC$74,$AI87,1)*(1-$AH87)+INDEX(AC$65:AC$74,$AJ87,1)*($AH87)</f>
        <v>111.60714285714285</v>
      </c>
      <c r="AD87" s="816" cm="1">
        <f t="array" aca="1" ref="AD87" ca="1">INDEX(AD$65:AD$74,$AI87,1)*(1-$AH87)+INDEX(AD$65:AD$74,$AJ87,1)*($AH87)</f>
        <v>100</v>
      </c>
      <c r="AE87" s="816" cm="1">
        <f t="array" aca="1" ref="AE87" ca="1">INDEX(AE$65:AE$74,$AI87,1)*(1-$AH87)+INDEX(AE$65:AE$74,$AJ87,1)*($AH87)</f>
        <v>400</v>
      </c>
      <c r="AF87" s="816" cm="1">
        <f t="array" aca="1" ref="AF87" ca="1">INDEX(AF$65:AF$74,$AI87,1)*(1-$AH87)+INDEX(AF$65:AF$74,$AJ87,1)*($AH87)</f>
        <v>400</v>
      </c>
      <c r="AG87" s="81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8">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9">
        <f t="shared" si="6"/>
        <v>43684</v>
      </c>
      <c r="G88" s="280"/>
      <c r="H88" s="301"/>
      <c r="I88" s="301"/>
      <c r="J88" s="301">
        <v>3</v>
      </c>
      <c r="K88" s="480">
        <f>INDEX(Periods!$F$21:$O$30,J88+1,$E88+2)</f>
        <v>43684</v>
      </c>
      <c r="L88" s="856">
        <f t="shared" ca="1" si="1"/>
        <v>49</v>
      </c>
      <c r="M88" s="871"/>
      <c r="N88" s="285"/>
      <c r="O88" s="743" cm="1">
        <f t="array" aca="1" ref="O88" ca="1">INDEX(O$65:O$74,$AI88,1)*(1-$AH88)+INDEX(O$65:O$74,$AJ88,1)*($AH88)</f>
        <v>250</v>
      </c>
      <c r="P88" s="743" cm="1">
        <f t="array" aca="1" ref="P88" ca="1">INDEX(P$65:P$74,$AI88,1)*(1-$AH88)+INDEX(P$65:P$74,$AJ88,1)*($AH88)</f>
        <v>1600</v>
      </c>
      <c r="Q88" s="744" cm="1">
        <f t="array" aca="1" ref="Q88" ca="1">INDEX(Q$65:Q$74,$AI88,1)*(1-$AH88)+INDEX(Q$65:Q$74,$AJ88,1)*($AH88)</f>
        <v>0.8</v>
      </c>
      <c r="R88" s="744" cm="1">
        <f t="array" aca="1" ref="R88" ca="1">INDEX(R$65:R$74,$AI88,1)*(1-$AH88)+INDEX(R$65:R$74,$AJ88,1)*($AH88)</f>
        <v>0.8</v>
      </c>
      <c r="S88" s="740">
        <f>INDEX(Annual!i_pasture_stage_p6z,$J88+1,ROUNDDOWN((ROW($J88)-ROW($J$65))/i_p6_len,0)+1)</f>
        <v>1</v>
      </c>
      <c r="T88" s="744" cm="1">
        <f t="array" aca="1" ref="T88" ca="1">INDEX(T$65:T$74,$AI88,1)*(1-$AH88)+INDEX(T$65:T$74,$AJ88,1)*($AH88)</f>
        <v>0.3</v>
      </c>
      <c r="U88" s="739" cm="1">
        <f t="array" aca="1" ref="U88" ca="1">INDEX(U$65:U$74,$AI88,1)*(1-$AH88)+INDEX(U$65:U$74,$AJ88,1)*($AH88)</f>
        <v>10</v>
      </c>
      <c r="V88" s="744" cm="1">
        <f t="array" aca="1" ref="V88" ca="1">INDEX(V$65:V$74,$AI88,1)*(1-$AH88)+INDEX(V$65:V$74,$AJ88,1)*($AH88)</f>
        <v>0</v>
      </c>
      <c r="W88" s="285"/>
      <c r="X88" s="839" cm="1">
        <f t="array" aca="1" ref="X88" ca="1">INDEX(X$65:X$74,$AI88,1)*(1-$AH88)+INDEX(X$65:X$74,$AJ88,1)*($AH88)</f>
        <v>1</v>
      </c>
      <c r="Y88" s="816" cm="1">
        <f t="array" aca="1" ref="Y88" ca="1">INDEX(Y$65:Y$74,$AI88,1)*(1-$AH88)+INDEX(Y$65:Y$74,$AJ88,1)*($AH88)</f>
        <v>50</v>
      </c>
      <c r="Z88" s="816" cm="1">
        <f t="array" aca="1" ref="Z88" ca="1">INDEX(Z$65:Z$74,$AI88,1)*(1-$AH88)+INDEX(Z$65:Z$74,$AJ88,1)*($AH88)</f>
        <v>50</v>
      </c>
      <c r="AA88" s="816" cm="1">
        <f t="array" aca="1" ref="AA88" ca="1">INDEX(AA$65:AA$74,$AI88,1)*(1-$AH88)+INDEX(AA$65:AA$74,$AJ88,1)*($AH88)</f>
        <v>50</v>
      </c>
      <c r="AB88" s="816" cm="1">
        <f t="array" aca="1" ref="AB88" ca="1">INDEX(AB$65:AB$74,$AI88,1)*(1-$AH88)+INDEX(AB$65:AB$74,$AJ88,1)*($AH88)</f>
        <v>150</v>
      </c>
      <c r="AC88" s="816" cm="1">
        <f t="array" aca="1" ref="AC88" ca="1">INDEX(AC$65:AC$74,$AI88,1)*(1-$AH88)+INDEX(AC$65:AC$74,$AJ88,1)*($AH88)</f>
        <v>150</v>
      </c>
      <c r="AD88" s="816" cm="1">
        <f t="array" aca="1" ref="AD88" ca="1">INDEX(AD$65:AD$74,$AI88,1)*(1-$AH88)+INDEX(AD$65:AD$74,$AJ88,1)*($AH88)</f>
        <v>100</v>
      </c>
      <c r="AE88" s="816" cm="1">
        <f t="array" aca="1" ref="AE88" ca="1">INDEX(AE$65:AE$74,$AI88,1)*(1-$AH88)+INDEX(AE$65:AE$74,$AJ88,1)*($AH88)</f>
        <v>400</v>
      </c>
      <c r="AF88" s="816" cm="1">
        <f t="array" aca="1" ref="AF88" ca="1">INDEX(AF$65:AF$74,$AI88,1)*(1-$AH88)+INDEX(AF$65:AF$74,$AJ88,1)*($AH88)</f>
        <v>400</v>
      </c>
      <c r="AG88" s="81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8">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9">
        <f t="shared" si="6"/>
        <v>43733</v>
      </c>
      <c r="G89" s="280"/>
      <c r="H89" s="301"/>
      <c r="I89" s="301"/>
      <c r="J89" s="301">
        <v>4</v>
      </c>
      <c r="K89" s="480">
        <f>INDEX(Periods!$F$21:$O$30,J89+1,$E89+2)</f>
        <v>43733</v>
      </c>
      <c r="L89" s="856">
        <f t="shared" ca="1" si="1"/>
        <v>20</v>
      </c>
      <c r="M89" s="871"/>
      <c r="N89" s="285"/>
      <c r="O89" s="743" cm="1">
        <f t="array" aca="1" ref="O89" ca="1">INDEX(O$65:O$74,$AI89,1)*(1-$AH89)+INDEX(O$65:O$74,$AJ89,1)*($AH89)</f>
        <v>250</v>
      </c>
      <c r="P89" s="743" cm="1">
        <f t="array" aca="1" ref="P89" ca="1">INDEX(P$65:P$74,$AI89,1)*(1-$AH89)+INDEX(P$65:P$74,$AJ89,1)*($AH89)</f>
        <v>4500</v>
      </c>
      <c r="Q89" s="744" cm="1">
        <f t="array" aca="1" ref="Q89" ca="1">INDEX(Q$65:Q$74,$AI89,1)*(1-$AH89)+INDEX(Q$65:Q$74,$AJ89,1)*($AH89)</f>
        <v>0.76</v>
      </c>
      <c r="R89" s="744" cm="1">
        <f t="array" aca="1" ref="R89" ca="1">INDEX(R$65:R$74,$AI89,1)*(1-$AH89)+INDEX(R$65:R$74,$AJ89,1)*($AH89)</f>
        <v>0.78</v>
      </c>
      <c r="S89" s="740">
        <f>INDEX(Annual!i_pasture_stage_p6z,$J89+1,ROUNDDOWN((ROW($J89)-ROW($J$65))/i_p6_len,0)+1)</f>
        <v>1</v>
      </c>
      <c r="T89" s="744" cm="1">
        <f t="array" aca="1" ref="T89" ca="1">INDEX(T$65:T$74,$AI89,1)*(1-$AH89)+INDEX(T$65:T$74,$AJ89,1)*($AH89)</f>
        <v>0.3</v>
      </c>
      <c r="U89" s="739" cm="1">
        <f t="array" aca="1" ref="U89" ca="1">INDEX(U$65:U$74,$AI89,1)*(1-$AH89)+INDEX(U$65:U$74,$AJ89,1)*($AH89)</f>
        <v>10</v>
      </c>
      <c r="V89" s="744" cm="1">
        <f t="array" aca="1" ref="V89" ca="1">INDEX(V$65:V$74,$AI89,1)*(1-$AH89)+INDEX(V$65:V$74,$AJ89,1)*($AH89)</f>
        <v>0</v>
      </c>
      <c r="W89" s="285"/>
      <c r="X89" s="839" cm="1">
        <f t="array" aca="1" ref="X89" ca="1">INDEX(X$65:X$74,$AI89,1)*(1-$AH89)+INDEX(X$65:X$74,$AJ89,1)*($AH89)</f>
        <v>0.75</v>
      </c>
      <c r="Y89" s="816" cm="1">
        <f t="array" aca="1" ref="Y89" ca="1">INDEX(Y$65:Y$74,$AI89,1)*(1-$AH89)+INDEX(Y$65:Y$74,$AJ89,1)*($AH89)</f>
        <v>50</v>
      </c>
      <c r="Z89" s="816" cm="1">
        <f t="array" aca="1" ref="Z89" ca="1">INDEX(Z$65:Z$74,$AI89,1)*(1-$AH89)+INDEX(Z$65:Z$74,$AJ89,1)*($AH89)</f>
        <v>50</v>
      </c>
      <c r="AA89" s="816" cm="1">
        <f t="array" aca="1" ref="AA89" ca="1">INDEX(AA$65:AA$74,$AI89,1)*(1-$AH89)+INDEX(AA$65:AA$74,$AJ89,1)*($AH89)</f>
        <v>50</v>
      </c>
      <c r="AB89" s="816" cm="1">
        <f t="array" aca="1" ref="AB89" ca="1">INDEX(AB$65:AB$74,$AI89,1)*(1-$AH89)+INDEX(AB$65:AB$74,$AJ89,1)*($AH89)</f>
        <v>150</v>
      </c>
      <c r="AC89" s="816" cm="1">
        <f t="array" aca="1" ref="AC89" ca="1">INDEX(AC$65:AC$74,$AI89,1)*(1-$AH89)+INDEX(AC$65:AC$74,$AJ89,1)*($AH89)</f>
        <v>150</v>
      </c>
      <c r="AD89" s="816" cm="1">
        <f t="array" aca="1" ref="AD89" ca="1">INDEX(AD$65:AD$74,$AI89,1)*(1-$AH89)+INDEX(AD$65:AD$74,$AJ89,1)*($AH89)</f>
        <v>150</v>
      </c>
      <c r="AE89" s="816" cm="1">
        <f t="array" aca="1" ref="AE89" ca="1">INDEX(AE$65:AE$74,$AI89,1)*(1-$AH89)+INDEX(AE$65:AE$74,$AJ89,1)*($AH89)</f>
        <v>400</v>
      </c>
      <c r="AF89" s="816" cm="1">
        <f t="array" aca="1" ref="AF89" ca="1">INDEX(AF$65:AF$74,$AI89,1)*(1-$AH89)+INDEX(AF$65:AF$74,$AJ89,1)*($AH89)</f>
        <v>400</v>
      </c>
      <c r="AG89" s="81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8">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9">
        <f t="shared" si="6"/>
        <v>43753</v>
      </c>
      <c r="G90" s="280"/>
      <c r="H90" s="301"/>
      <c r="I90" s="301"/>
      <c r="J90" s="301">
        <v>5</v>
      </c>
      <c r="K90" s="480">
        <f>INDEX(Periods!$F$21:$O$30,J90+1,$E90+2)</f>
        <v>43753</v>
      </c>
      <c r="L90" s="856">
        <f t="shared" ca="1" si="1"/>
        <v>16</v>
      </c>
      <c r="M90" s="871"/>
      <c r="N90" s="285"/>
      <c r="O90" s="743" cm="1">
        <f t="array" aca="1" ref="O90" ca="1">INDEX(O$65:O$74,$AI90,1)*(1-$AH90)+INDEX(O$65:O$74,$AJ90,1)*($AH90)</f>
        <v>250</v>
      </c>
      <c r="P90" s="743" cm="1">
        <f t="array" aca="1" ref="P90" ca="1">INDEX(P$65:P$74,$AI90,1)*(1-$AH90)+INDEX(P$65:P$74,$AJ90,1)*($AH90)</f>
        <v>4500</v>
      </c>
      <c r="Q90" s="744" cm="1">
        <f t="array" aca="1" ref="Q90" ca="1">INDEX(Q$65:Q$74,$AI90,1)*(1-$AH90)+INDEX(Q$65:Q$74,$AJ90,1)*($AH90)</f>
        <v>0.76</v>
      </c>
      <c r="R90" s="744" cm="1">
        <f t="array" aca="1" ref="R90" ca="1">INDEX(R$65:R$74,$AI90,1)*(1-$AH90)+INDEX(R$65:R$74,$AJ90,1)*($AH90)</f>
        <v>0.78</v>
      </c>
      <c r="S90" s="740">
        <f>INDEX(Annual!i_pasture_stage_p6z,$J90+1,ROUNDDOWN((ROW($J90)-ROW($J$65))/i_p6_len,0)+1)</f>
        <v>1</v>
      </c>
      <c r="T90" s="744" cm="1">
        <f t="array" aca="1" ref="T90" ca="1">INDEX(T$65:T$74,$AI90,1)*(1-$AH90)+INDEX(T$65:T$74,$AJ90,1)*($AH90)</f>
        <v>0.3</v>
      </c>
      <c r="U90" s="739" cm="1">
        <f t="array" aca="1" ref="U90" ca="1">INDEX(U$65:U$74,$AI90,1)*(1-$AH90)+INDEX(U$65:U$74,$AJ90,1)*($AH90)</f>
        <v>10</v>
      </c>
      <c r="V90" s="744" cm="1">
        <f t="array" aca="1" ref="V90" ca="1">INDEX(V$65:V$74,$AI90,1)*(1-$AH90)+INDEX(V$65:V$74,$AJ90,1)*($AH90)</f>
        <v>0</v>
      </c>
      <c r="W90" s="285"/>
      <c r="X90" s="839" cm="1">
        <f t="array" aca="1" ref="X90" ca="1">INDEX(X$65:X$74,$AI90,1)*(1-$AH90)+INDEX(X$65:X$74,$AJ90,1)*($AH90)</f>
        <v>0.75</v>
      </c>
      <c r="Y90" s="816" cm="1">
        <f t="array" aca="1" ref="Y90" ca="1">INDEX(Y$65:Y$74,$AI90,1)*(1-$AH90)+INDEX(Y$65:Y$74,$AJ90,1)*($AH90)</f>
        <v>50</v>
      </c>
      <c r="Z90" s="816" cm="1">
        <f t="array" aca="1" ref="Z90" ca="1">INDEX(Z$65:Z$74,$AI90,1)*(1-$AH90)+INDEX(Z$65:Z$74,$AJ90,1)*($AH90)</f>
        <v>50</v>
      </c>
      <c r="AA90" s="816" cm="1">
        <f t="array" aca="1" ref="AA90" ca="1">INDEX(AA$65:AA$74,$AI90,1)*(1-$AH90)+INDEX(AA$65:AA$74,$AJ90,1)*($AH90)</f>
        <v>50</v>
      </c>
      <c r="AB90" s="816" cm="1">
        <f t="array" aca="1" ref="AB90" ca="1">INDEX(AB$65:AB$74,$AI90,1)*(1-$AH90)+INDEX(AB$65:AB$74,$AJ90,1)*($AH90)</f>
        <v>150</v>
      </c>
      <c r="AC90" s="816" cm="1">
        <f t="array" aca="1" ref="AC90" ca="1">INDEX(AC$65:AC$74,$AI90,1)*(1-$AH90)+INDEX(AC$65:AC$74,$AJ90,1)*($AH90)</f>
        <v>150</v>
      </c>
      <c r="AD90" s="816" cm="1">
        <f t="array" aca="1" ref="AD90" ca="1">INDEX(AD$65:AD$74,$AI90,1)*(1-$AH90)+INDEX(AD$65:AD$74,$AJ90,1)*($AH90)</f>
        <v>150</v>
      </c>
      <c r="AE90" s="816" cm="1">
        <f t="array" aca="1" ref="AE90" ca="1">INDEX(AE$65:AE$74,$AI90,1)*(1-$AH90)+INDEX(AE$65:AE$74,$AJ90,1)*($AH90)</f>
        <v>400</v>
      </c>
      <c r="AF90" s="816" cm="1">
        <f t="array" aca="1" ref="AF90" ca="1">INDEX(AF$65:AF$74,$AI90,1)*(1-$AH90)+INDEX(AF$65:AF$74,$AJ90,1)*($AH90)</f>
        <v>400</v>
      </c>
      <c r="AG90" s="81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8">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9">
        <f t="shared" si="6"/>
        <v>43769</v>
      </c>
      <c r="G91" s="280"/>
      <c r="H91" s="301"/>
      <c r="I91" s="301"/>
      <c r="J91" s="301">
        <v>6</v>
      </c>
      <c r="K91" s="480">
        <f>INDEX(Periods!$F$21:$O$30,J91+1,$E91+2)</f>
        <v>43769</v>
      </c>
      <c r="L91" s="856">
        <f t="shared" ca="1" si="1"/>
        <v>83</v>
      </c>
      <c r="M91" s="871"/>
      <c r="N91" s="285"/>
      <c r="O91" s="743" cm="1">
        <f t="array" aca="1" ref="O91" ca="1">INDEX(O$65:O$74,$AI91,1)*(1-$AH91)+INDEX(O$65:O$74,$AJ91,1)*($AH91)</f>
        <v>500</v>
      </c>
      <c r="P91" s="743" cm="1">
        <f t="array" aca="1" ref="P91" ca="1">INDEX(P$65:P$74,$AI91,1)*(1-$AH91)+INDEX(P$65:P$74,$AJ91,1)*($AH91)</f>
        <v>2800</v>
      </c>
      <c r="Q91" s="744" cm="1">
        <f t="array" aca="1" ref="Q91" ca="1">INDEX(Q$65:Q$74,$AI91,1)*(1-$AH91)+INDEX(Q$65:Q$74,$AJ91,1)*($AH91)</f>
        <v>0.55000000000000004</v>
      </c>
      <c r="R91" s="744" cm="1">
        <f t="array" aca="1" ref="R91" ca="1">INDEX(R$65:R$74,$AI91,1)*(1-$AH91)+INDEX(R$65:R$74,$AJ91,1)*($AH91)</f>
        <v>0.67749999999999999</v>
      </c>
      <c r="S91" s="740">
        <f>INDEX(Annual!i_pasture_stage_p6z,$J91+1,ROUNDDOWN((ROW($J91)-ROW($J$65))/i_p6_len,0)+1)</f>
        <v>1</v>
      </c>
      <c r="T91" s="744" cm="1">
        <f t="array" aca="1" ref="T91" ca="1">INDEX(T$65:T$74,$AI91,1)*(1-$AH91)+INDEX(T$65:T$74,$AJ91,1)*($AH91)</f>
        <v>0.3</v>
      </c>
      <c r="U91" s="739" cm="1">
        <f t="array" aca="1" ref="U91" ca="1">INDEX(U$65:U$74,$AI91,1)*(1-$AH91)+INDEX(U$65:U$74,$AJ91,1)*($AH91)</f>
        <v>10</v>
      </c>
      <c r="V91" s="744" cm="1">
        <f t="array" aca="1" ref="V91" ca="1">INDEX(V$65:V$74,$AI91,1)*(1-$AH91)+INDEX(V$65:V$74,$AJ91,1)*($AH91)</f>
        <v>0</v>
      </c>
      <c r="W91" s="285"/>
      <c r="X91" s="839" cm="1">
        <f t="array" aca="1" ref="X91" ca="1">INDEX(X$65:X$74,$AI91,1)*(1-$AH91)+INDEX(X$65:X$74,$AJ91,1)*($AH91)</f>
        <v>0.75</v>
      </c>
      <c r="Y91" s="816" cm="1">
        <f t="array" aca="1" ref="Y91" ca="1">INDEX(Y$65:Y$74,$AI91,1)*(1-$AH91)+INDEX(Y$65:Y$74,$AJ91,1)*($AH91)</f>
        <v>50</v>
      </c>
      <c r="Z91" s="816" cm="1">
        <f t="array" aca="1" ref="Z91" ca="1">INDEX(Z$65:Z$74,$AI91,1)*(1-$AH91)+INDEX(Z$65:Z$74,$AJ91,1)*($AH91)</f>
        <v>50</v>
      </c>
      <c r="AA91" s="816" cm="1">
        <f t="array" aca="1" ref="AA91" ca="1">INDEX(AA$65:AA$74,$AI91,1)*(1-$AH91)+INDEX(AA$65:AA$74,$AJ91,1)*($AH91)</f>
        <v>50</v>
      </c>
      <c r="AB91" s="816" cm="1">
        <f t="array" aca="1" ref="AB91" ca="1">INDEX(AB$65:AB$74,$AI91,1)*(1-$AH91)+INDEX(AB$65:AB$74,$AJ91,1)*($AH91)</f>
        <v>150</v>
      </c>
      <c r="AC91" s="816" cm="1">
        <f t="array" aca="1" ref="AC91" ca="1">INDEX(AC$65:AC$74,$AI91,1)*(1-$AH91)+INDEX(AC$65:AC$74,$AJ91,1)*($AH91)</f>
        <v>150</v>
      </c>
      <c r="AD91" s="816" cm="1">
        <f t="array" aca="1" ref="AD91" ca="1">INDEX(AD$65:AD$74,$AI91,1)*(1-$AH91)+INDEX(AD$65:AD$74,$AJ91,1)*($AH91)</f>
        <v>150</v>
      </c>
      <c r="AE91" s="816" cm="1">
        <f t="array" aca="1" ref="AE91" ca="1">INDEX(AE$65:AE$74,$AI91,1)*(1-$AH91)+INDEX(AE$65:AE$74,$AJ91,1)*($AH91)</f>
        <v>400</v>
      </c>
      <c r="AF91" s="816" cm="1">
        <f t="array" aca="1" ref="AF91" ca="1">INDEX(AF$65:AF$74,$AI91,1)*(1-$AH91)+INDEX(AF$65:AF$74,$AJ91,1)*($AH91)</f>
        <v>400</v>
      </c>
      <c r="AG91" s="81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8">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9">
        <f t="shared" si="6"/>
        <v>43852</v>
      </c>
      <c r="G92" s="280"/>
      <c r="H92" s="301"/>
      <c r="I92" s="301"/>
      <c r="J92" s="301">
        <v>7</v>
      </c>
      <c r="K92" s="480">
        <f>INDEX(Periods!$F$21:$O$30,J92+1,$E92+2)</f>
        <v>43852</v>
      </c>
      <c r="L92" s="856">
        <f t="shared" ca="1" si="1"/>
        <v>39</v>
      </c>
      <c r="M92" s="871"/>
      <c r="N92" s="285"/>
      <c r="O92" s="743" cm="1">
        <f t="array" aca="1" ref="O92" ca="1">INDEX(O$65:O$74,$AI92,1)*(1-$AH92)+INDEX(O$65:O$74,$AJ92,1)*($AH92)</f>
        <v>350</v>
      </c>
      <c r="P92" s="743" cm="1">
        <f t="array" aca="1" ref="P92" ca="1">INDEX(P$65:P$74,$AI92,1)*(1-$AH92)+INDEX(P$65:P$74,$AJ92,1)*($AH92)</f>
        <v>1450</v>
      </c>
      <c r="Q92" s="744" cm="1">
        <f t="array" aca="1" ref="Q92" ca="1">INDEX(Q$65:Q$74,$AI92,1)*(1-$AH92)+INDEX(Q$65:Q$74,$AJ92,1)*($AH92)</f>
        <v>0.5</v>
      </c>
      <c r="R92" s="744" cm="1">
        <f t="array" aca="1" ref="R92" ca="1">INDEX(R$65:R$74,$AI92,1)*(1-$AH92)+INDEX(R$65:R$74,$AJ92,1)*($AH92)</f>
        <v>0.59250000000000003</v>
      </c>
      <c r="S92" s="740">
        <f>INDEX(Annual!i_pasture_stage_p6z,$J92+1,ROUNDDOWN((ROW($J92)-ROW($J$65))/i_p6_len,0)+1)</f>
        <v>1</v>
      </c>
      <c r="T92" s="744" cm="1">
        <f t="array" aca="1" ref="T92" ca="1">INDEX(T$65:T$74,$AI92,1)*(1-$AH92)+INDEX(T$65:T$74,$AJ92,1)*($AH92)</f>
        <v>0.3</v>
      </c>
      <c r="U92" s="739" cm="1">
        <f t="array" aca="1" ref="U92" ca="1">INDEX(U$65:U$74,$AI92,1)*(1-$AH92)+INDEX(U$65:U$74,$AJ92,1)*($AH92)</f>
        <v>10</v>
      </c>
      <c r="V92" s="744" cm="1">
        <f t="array" aca="1" ref="V92" ca="1">INDEX(V$65:V$74,$AI92,1)*(1-$AH92)+INDEX(V$65:V$74,$AJ92,1)*($AH92)</f>
        <v>0</v>
      </c>
      <c r="W92" s="285"/>
      <c r="X92" s="839" cm="1">
        <f t="array" aca="1" ref="X92" ca="1">INDEX(X$65:X$74,$AI92,1)*(1-$AH92)+INDEX(X$65:X$74,$AJ92,1)*($AH92)</f>
        <v>0.33</v>
      </c>
      <c r="Y92" s="816" cm="1">
        <f t="array" aca="1" ref="Y92" ca="1">INDEX(Y$65:Y$74,$AI92,1)*(1-$AH92)+INDEX(Y$65:Y$74,$AJ92,1)*($AH92)</f>
        <v>50</v>
      </c>
      <c r="Z92" s="816" cm="1">
        <f t="array" aca="1" ref="Z92" ca="1">INDEX(Z$65:Z$74,$AI92,1)*(1-$AH92)+INDEX(Z$65:Z$74,$AJ92,1)*($AH92)</f>
        <v>50</v>
      </c>
      <c r="AA92" s="816" cm="1">
        <f t="array" aca="1" ref="AA92" ca="1">INDEX(AA$65:AA$74,$AI92,1)*(1-$AH92)+INDEX(AA$65:AA$74,$AJ92,1)*($AH92)</f>
        <v>50</v>
      </c>
      <c r="AB92" s="816" cm="1">
        <f t="array" aca="1" ref="AB92" ca="1">INDEX(AB$65:AB$74,$AI92,1)*(1-$AH92)+INDEX(AB$65:AB$74,$AJ92,1)*($AH92)</f>
        <v>400</v>
      </c>
      <c r="AC92" s="816" cm="1">
        <f t="array" aca="1" ref="AC92" ca="1">INDEX(AC$65:AC$74,$AI92,1)*(1-$AH92)+INDEX(AC$65:AC$74,$AJ92,1)*($AH92)</f>
        <v>400</v>
      </c>
      <c r="AD92" s="816" cm="1">
        <f t="array" aca="1" ref="AD92" ca="1">INDEX(AD$65:AD$74,$AI92,1)*(1-$AH92)+INDEX(AD$65:AD$74,$AJ92,1)*($AH92)</f>
        <v>400</v>
      </c>
      <c r="AE92" s="816" cm="1">
        <f t="array" aca="1" ref="AE92" ca="1">INDEX(AE$65:AE$74,$AI92,1)*(1-$AH92)+INDEX(AE$65:AE$74,$AJ92,1)*($AH92)</f>
        <v>400</v>
      </c>
      <c r="AF92" s="816" cm="1">
        <f t="array" aca="1" ref="AF92" ca="1">INDEX(AF$65:AF$74,$AI92,1)*(1-$AH92)+INDEX(AF$65:AF$74,$AJ92,1)*($AH92)</f>
        <v>400</v>
      </c>
      <c r="AG92" s="81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8">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9">
        <f t="shared" si="6"/>
        <v>43891</v>
      </c>
      <c r="G93" s="280"/>
      <c r="H93" s="301"/>
      <c r="I93" s="301"/>
      <c r="J93" s="301">
        <v>8</v>
      </c>
      <c r="K93" s="480">
        <f>INDEX(Periods!$F$21:$O$30,J93+1,$E93+2)</f>
        <v>43891</v>
      </c>
      <c r="L93" s="856">
        <f t="shared" ca="1" si="1"/>
        <v>31</v>
      </c>
      <c r="M93" s="871"/>
      <c r="N93" s="285"/>
      <c r="O93" s="743" cm="1">
        <f t="array" aca="1" ref="O93" ca="1">INDEX(O$65:O$74,$AI93,1)*(1-$AH93)+INDEX(O$65:O$74,$AJ93,1)*($AH93)</f>
        <v>233</v>
      </c>
      <c r="P93" s="743" cm="1">
        <f t="array" aca="1" ref="P93" ca="1">INDEX(P$65:P$74,$AI93,1)*(1-$AH93)+INDEX(P$65:P$74,$AJ93,1)*($AH93)</f>
        <v>865</v>
      </c>
      <c r="Q93" s="744" cm="1">
        <f t="array" aca="1" ref="Q93" ca="1">INDEX(Q$65:Q$74,$AI93,1)*(1-$AH93)+INDEX(Q$65:Q$74,$AJ93,1)*($AH93)</f>
        <v>0.48635</v>
      </c>
      <c r="R93" s="744" cm="1">
        <f t="array" aca="1" ref="R93" ca="1">INDEX(R$65:R$74,$AI93,1)*(1-$AH93)+INDEX(R$65:R$74,$AJ93,1)*($AH93)</f>
        <v>0.56520000000000004</v>
      </c>
      <c r="S93" s="740">
        <f>INDEX(Annual!i_pasture_stage_p6z,$J93+1,ROUNDDOWN((ROW($J93)-ROW($J$65))/i_p6_len,0)+1)</f>
        <v>1</v>
      </c>
      <c r="T93" s="744" cm="1">
        <f t="array" aca="1" ref="T93" ca="1">INDEX(T$65:T$74,$AI93,1)*(1-$AH93)+INDEX(T$65:T$74,$AJ93,1)*($AH93)</f>
        <v>0.3</v>
      </c>
      <c r="U93" s="739" cm="1">
        <f t="array" aca="1" ref="U93" ca="1">INDEX(U$65:U$74,$AI93,1)*(1-$AH93)+INDEX(U$65:U$74,$AJ93,1)*($AH93)</f>
        <v>10</v>
      </c>
      <c r="V93" s="744" cm="1">
        <f t="array" aca="1" ref="V93" ca="1">INDEX(V$65:V$74,$AI93,1)*(1-$AH93)+INDEX(V$65:V$74,$AJ93,1)*($AH93)</f>
        <v>3.9000000000000007E-2</v>
      </c>
      <c r="W93" s="285"/>
      <c r="X93" s="839" cm="1">
        <f t="array" aca="1" ref="X93" ca="1">INDEX(X$65:X$74,$AI93,1)*(1-$AH93)+INDEX(X$65:X$74,$AJ93,1)*($AH93)</f>
        <v>0.33</v>
      </c>
      <c r="Y93" s="816" cm="1">
        <f t="array" aca="1" ref="Y93" ca="1">INDEX(Y$65:Y$74,$AI93,1)*(1-$AH93)+INDEX(Y$65:Y$74,$AJ93,1)*($AH93)</f>
        <v>50</v>
      </c>
      <c r="Z93" s="816" cm="1">
        <f t="array" aca="1" ref="Z93" ca="1">INDEX(Z$65:Z$74,$AI93,1)*(1-$AH93)+INDEX(Z$65:Z$74,$AJ93,1)*($AH93)</f>
        <v>50</v>
      </c>
      <c r="AA93" s="816" cm="1">
        <f t="array" aca="1" ref="AA93" ca="1">INDEX(AA$65:AA$74,$AI93,1)*(1-$AH93)+INDEX(AA$65:AA$74,$AJ93,1)*($AH93)</f>
        <v>50</v>
      </c>
      <c r="AB93" s="816" cm="1">
        <f t="array" aca="1" ref="AB93" ca="1">INDEX(AB$65:AB$74,$AI93,1)*(1-$AH93)+INDEX(AB$65:AB$74,$AJ93,1)*($AH93)</f>
        <v>400</v>
      </c>
      <c r="AC93" s="816" cm="1">
        <f t="array" aca="1" ref="AC93" ca="1">INDEX(AC$65:AC$74,$AI93,1)*(1-$AH93)+INDEX(AC$65:AC$74,$AJ93,1)*($AH93)</f>
        <v>400</v>
      </c>
      <c r="AD93" s="816" cm="1">
        <f t="array" aca="1" ref="AD93" ca="1">INDEX(AD$65:AD$74,$AI93,1)*(1-$AH93)+INDEX(AD$65:AD$74,$AJ93,1)*($AH93)</f>
        <v>400</v>
      </c>
      <c r="AE93" s="816" cm="1">
        <f t="array" aca="1" ref="AE93" ca="1">INDEX(AE$65:AE$74,$AI93,1)*(1-$AH93)+INDEX(AE$65:AE$74,$AJ93,1)*($AH93)</f>
        <v>400</v>
      </c>
      <c r="AF93" s="816" cm="1">
        <f t="array" aca="1" ref="AF93" ca="1">INDEX(AF$65:AF$74,$AI93,1)*(1-$AH93)+INDEX(AF$65:AF$74,$AJ93,1)*($AH93)</f>
        <v>400</v>
      </c>
      <c r="AG93" s="81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8">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9">
        <f t="shared" si="6"/>
        <v>43922</v>
      </c>
      <c r="G94" s="280"/>
      <c r="H94" s="301"/>
      <c r="I94" s="859"/>
      <c r="J94" s="859">
        <v>9</v>
      </c>
      <c r="K94" s="832">
        <f>INDEX(Periods!$F$21:$O$30,J94+1,$E94+2)</f>
        <v>43922</v>
      </c>
      <c r="L94" s="860">
        <f t="shared" ca="1" si="1"/>
        <v>14</v>
      </c>
      <c r="M94" s="872"/>
      <c r="N94" s="862"/>
      <c r="O94" s="873" cm="1">
        <f t="array" aca="1" ref="O94" ca="1">INDEX(O$65:O$74,$AI94,1)*(1-$AH94)+INDEX(O$65:O$74,$AJ94,1)*($AH94)</f>
        <v>200</v>
      </c>
      <c r="P94" s="873" cm="1">
        <f t="array" aca="1" ref="P94" ca="1">INDEX(P$65:P$74,$AI94,1)*(1-$AH94)+INDEX(P$65:P$74,$AJ94,1)*($AH94)</f>
        <v>545.88235294117658</v>
      </c>
      <c r="Q94" s="874" cm="1">
        <f t="array" aca="1" ref="Q94" ca="1">INDEX(Q$65:Q$74,$AI94,1)*(1-$AH94)+INDEX(Q$65:Q$74,$AJ94,1)*($AH94)</f>
        <v>0.47514705882352942</v>
      </c>
      <c r="R94" s="874" cm="1">
        <f t="array" aca="1" ref="R94" ca="1">INDEX(R$65:R$74,$AI94,1)*(1-$AH94)+INDEX(R$65:R$74,$AJ94,1)*($AH94)</f>
        <v>0.54132352941176465</v>
      </c>
      <c r="S94" s="865">
        <f>INDEX(Annual!i_pasture_stage_p6z,$J94+1,ROUNDDOWN((ROW($J94)-ROW($J$65))/i_p6_len,0)+1)</f>
        <v>1</v>
      </c>
      <c r="T94" s="874" cm="1">
        <f t="array" aca="1" ref="T94" ca="1">INDEX(T$65:T$74,$AI94,1)*(1-$AH94)+INDEX(T$65:T$74,$AJ94,1)*($AH94)</f>
        <v>0.3</v>
      </c>
      <c r="U94" s="865" cm="1">
        <f t="array" aca="1" ref="U94" ca="1">INDEX(U$65:U$74,$AI94,1)*(1-$AH94)+INDEX(U$65:U$74,$AJ94,1)*($AH94)</f>
        <v>10</v>
      </c>
      <c r="V94" s="874" cm="1">
        <f t="array" aca="1" ref="V94" ca="1">INDEX(V$65:V$74,$AI94,1)*(1-$AH94)+INDEX(V$65:V$74,$AJ94,1)*($AH94)</f>
        <v>0.10882352941176471</v>
      </c>
      <c r="W94" s="862"/>
      <c r="X94" s="875" cm="1">
        <f t="array" aca="1" ref="X94" ca="1">INDEX(X$65:X$74,$AI94,1)*(1-$AH94)+INDEX(X$65:X$74,$AJ94,1)*($AH94)</f>
        <v>0.72411764705882353</v>
      </c>
      <c r="Y94" s="876" cm="1">
        <f t="array" aca="1" ref="Y94" ca="1">INDEX(Y$65:Y$74,$AI94,1)*(1-$AH94)+INDEX(Y$65:Y$74,$AJ94,1)*($AH94)</f>
        <v>50</v>
      </c>
      <c r="Z94" s="876" cm="1">
        <f t="array" aca="1" ref="Z94" ca="1">INDEX(Z$65:Z$74,$AI94,1)*(1-$AH94)+INDEX(Z$65:Z$74,$AJ94,1)*($AH94)</f>
        <v>50</v>
      </c>
      <c r="AA94" s="876" cm="1">
        <f t="array" aca="1" ref="AA94" ca="1">INDEX(AA$65:AA$74,$AI94,1)*(1-$AH94)+INDEX(AA$65:AA$74,$AJ94,1)*($AH94)</f>
        <v>50</v>
      </c>
      <c r="AB94" s="876" cm="1">
        <f t="array" aca="1" ref="AB94" ca="1">INDEX(AB$65:AB$74,$AI94,1)*(1-$AH94)+INDEX(AB$65:AB$74,$AJ94,1)*($AH94)</f>
        <v>400</v>
      </c>
      <c r="AC94" s="876" cm="1">
        <f t="array" aca="1" ref="AC94" ca="1">INDEX(AC$65:AC$74,$AI94,1)*(1-$AH94)+INDEX(AC$65:AC$74,$AJ94,1)*($AH94)</f>
        <v>400</v>
      </c>
      <c r="AD94" s="876" cm="1">
        <f t="array" aca="1" ref="AD94" ca="1">INDEX(AD$65:AD$74,$AI94,1)*(1-$AH94)+INDEX(AD$65:AD$74,$AJ94,1)*($AH94)</f>
        <v>400</v>
      </c>
      <c r="AE94" s="876" cm="1">
        <f t="array" aca="1" ref="AE94" ca="1">INDEX(AE$65:AE$74,$AI94,1)*(1-$AH94)+INDEX(AE$65:AE$74,$AJ94,1)*($AH94)</f>
        <v>400</v>
      </c>
      <c r="AF94" s="876" cm="1">
        <f t="array" aca="1" ref="AF94" ca="1">INDEX(AF$65:AF$74,$AI94,1)*(1-$AH94)+INDEX(AF$65:AF$74,$AJ94,1)*($AH94)</f>
        <v>400</v>
      </c>
      <c r="AG94" s="876" cm="1">
        <f t="array" aca="1" ref="AG94" ca="1">INDEX(AG$65:AG$74,$AI94,1)*(1-$AH94)+INDEX(AG$65:AG$74,$AJ94,1)*($AH94)</f>
        <v>400</v>
      </c>
      <c r="AH94" s="862">
        <f t="shared" ca="1" si="13"/>
        <v>0.58823529411764708</v>
      </c>
      <c r="AI94" s="862">
        <f t="shared" si="14"/>
        <v>10</v>
      </c>
      <c r="AJ94" s="862">
        <f t="shared" si="15"/>
        <v>1</v>
      </c>
      <c r="AK94" s="859" t="str">
        <f t="shared" si="7"/>
        <v>Dry</v>
      </c>
      <c r="AL94" s="862">
        <f t="shared" si="9"/>
        <v>144</v>
      </c>
      <c r="AM94" s="862"/>
      <c r="AN94" s="867">
        <f t="shared" si="4"/>
        <v>43572</v>
      </c>
      <c r="AO94" s="867">
        <f t="shared" si="8"/>
        <v>43684</v>
      </c>
      <c r="AP94" s="868">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19">
        <f t="shared" si="6"/>
        <v>43572</v>
      </c>
      <c r="G95" s="280"/>
      <c r="H95" s="301"/>
      <c r="I95" s="511" t="s">
        <v>767</v>
      </c>
      <c r="J95" s="511">
        <v>0</v>
      </c>
      <c r="K95" s="845">
        <f>INDEX(Periods!$F$21:$O$30,J95+1,$E95+2)</f>
        <v>43572</v>
      </c>
      <c r="L95" s="846">
        <f t="shared" ca="1" si="1"/>
        <v>21</v>
      </c>
      <c r="M95" s="512"/>
      <c r="N95" s="513"/>
      <c r="O95" s="742" cm="1">
        <f t="array" aca="1" ref="O95" ca="1">INDEX(O$65:O$74,$AI95,1)*(1-$AH95)+INDEX(O$65:O$74,$AJ95,1)*($AH95)</f>
        <v>200</v>
      </c>
      <c r="P95" s="742" cm="1">
        <f t="array" aca="1" ref="P95" ca="1">INDEX(P$65:P$74,$AI95,1)*(1-$AH95)+INDEX(P$65:P$74,$AJ95,1)*($AH95)</f>
        <v>335</v>
      </c>
      <c r="Q95" s="869" cm="1">
        <f t="array" aca="1" ref="Q95" ca="1">INDEX(Q$65:Q$74,$AI95,1)*(1-$AH95)+INDEX(Q$65:Q$74,$AJ95,1)*($AH95)</f>
        <v>0.81</v>
      </c>
      <c r="R95" s="869" cm="1">
        <f t="array" aca="1" ref="R95" ca="1">INDEX(R$65:R$74,$AI95,1)*(1-$AH95)+INDEX(R$65:R$74,$AJ95,1)*($AH95)</f>
        <v>0.81</v>
      </c>
      <c r="S95" s="870">
        <f>INDEX(Annual!i_pasture_stage_p6z,$J95+1,ROUNDDOWN((ROW($J95)-ROW($J$65))/i_p6_len,0)+1)</f>
        <v>0</v>
      </c>
      <c r="T95" s="745" cm="1">
        <f t="array" aca="1" ref="T95" ca="1">INDEX(T$65:T$74,$AI95,1)*(1-$AH95)+INDEX(T$65:T$74,$AJ95,1)*($AH95)</f>
        <v>0.3</v>
      </c>
      <c r="U95" s="741" cm="1">
        <f t="array" aca="1" ref="U95" ca="1">INDEX(U$65:U$74,$AI95,1)*(1-$AH95)+INDEX(U$65:U$74,$AJ95,1)*($AH95)</f>
        <v>10</v>
      </c>
      <c r="V95" s="745" cm="1">
        <f t="array" aca="1" ref="V95" ca="1">INDEX(V$65:V$74,$AI95,1)*(1-$AH95)+INDEX(V$65:V$74,$AJ95,1)*($AH95)</f>
        <v>0.1</v>
      </c>
      <c r="W95" s="513"/>
      <c r="X95" s="838" cm="1">
        <f t="array" aca="1" ref="X95" ca="1">INDEX(X$65:X$74,$AI95,1)*(1-$AH95)+INDEX(X$65:X$74,$AJ95,1)*($AH95)</f>
        <v>1</v>
      </c>
      <c r="Y95" s="815" cm="1">
        <f t="array" aca="1" ref="Y95" ca="1">INDEX(Y$65:Y$74,$AI95,1)*(1-$AH95)+INDEX(Y$65:Y$74,$AJ95,1)*($AH95)</f>
        <v>50</v>
      </c>
      <c r="Z95" s="815" cm="1">
        <f t="array" aca="1" ref="Z95" ca="1">INDEX(Z$65:Z$74,$AI95,1)*(1-$AH95)+INDEX(Z$65:Z$74,$AJ95,1)*($AH95)</f>
        <v>50</v>
      </c>
      <c r="AA95" s="815" cm="1">
        <f t="array" aca="1" ref="AA95" ca="1">INDEX(AA$65:AA$74,$AI95,1)*(1-$AH95)+INDEX(AA$65:AA$74,$AJ95,1)*($AH95)</f>
        <v>50</v>
      </c>
      <c r="AB95" s="815" cm="1">
        <f t="array" aca="1" ref="AB95" ca="1">INDEX(AB$65:AB$74,$AI95,1)*(1-$AH95)+INDEX(AB$65:AB$74,$AJ95,1)*($AH95)</f>
        <v>100</v>
      </c>
      <c r="AC95" s="815" cm="1">
        <f t="array" aca="1" ref="AC95" ca="1">INDEX(AC$65:AC$74,$AI95,1)*(1-$AH95)+INDEX(AC$65:AC$74,$AJ95,1)*($AH95)</f>
        <v>400</v>
      </c>
      <c r="AD95" s="815" cm="1">
        <f t="array" aca="1" ref="AD95" ca="1">INDEX(AD$65:AD$74,$AI95,1)*(1-$AH95)+INDEX(AD$65:AD$74,$AJ95,1)*($AH95)</f>
        <v>400</v>
      </c>
      <c r="AE95" s="815" cm="1">
        <f t="array" aca="1" ref="AE95" ca="1">INDEX(AE$65:AE$74,$AI95,1)*(1-$AH95)+INDEX(AE$65:AE$74,$AJ95,1)*($AH95)</f>
        <v>400</v>
      </c>
      <c r="AF95" s="815" cm="1">
        <f t="array" aca="1" ref="AF95" ca="1">INDEX(AF$65:AF$74,$AI95,1)*(1-$AH95)+INDEX(AF$65:AF$74,$AJ95,1)*($AH95)</f>
        <v>400</v>
      </c>
      <c r="AG95" s="81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53">
        <f t="shared" si="4"/>
        <v>43572</v>
      </c>
      <c r="AO95" s="853">
        <f t="shared" si="8"/>
        <v>43684</v>
      </c>
      <c r="AP95" s="855">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9">
        <f t="shared" si="6"/>
        <v>43593</v>
      </c>
      <c r="G96" s="280"/>
      <c r="H96" s="301"/>
      <c r="I96" s="301"/>
      <c r="J96" s="301">
        <v>1</v>
      </c>
      <c r="K96" s="480">
        <f>INDEX(Periods!$F$21:$O$30,J96+1,$E96+2)</f>
        <v>43593</v>
      </c>
      <c r="L96" s="856">
        <f t="shared" ca="1" si="1"/>
        <v>35</v>
      </c>
      <c r="M96" s="871"/>
      <c r="N96" s="285"/>
      <c r="O96" s="743" cm="1">
        <f t="array" aca="1" ref="O96" ca="1">INDEX(O$65:O$74,$AI96,1)*(1-$AH96)+INDEX(O$65:O$74,$AJ96,1)*($AH96)</f>
        <v>200</v>
      </c>
      <c r="P96" s="743" cm="1">
        <f t="array" aca="1" ref="P96" ca="1">INDEX(P$65:P$74,$AI96,1)*(1-$AH96)+INDEX(P$65:P$74,$AJ96,1)*($AH96)</f>
        <v>650</v>
      </c>
      <c r="Q96" s="744" cm="1">
        <f t="array" aca="1" ref="Q96" ca="1">INDEX(Q$65:Q$74,$AI96,1)*(1-$AH96)+INDEX(Q$65:Q$74,$AJ96,1)*($AH96)</f>
        <v>0.81</v>
      </c>
      <c r="R96" s="744" cm="1">
        <f t="array" aca="1" ref="R96" ca="1">INDEX(R$65:R$74,$AI96,1)*(1-$AH96)+INDEX(R$65:R$74,$AJ96,1)*($AH96)</f>
        <v>0.81</v>
      </c>
      <c r="S96" s="740">
        <f>INDEX(Annual!i_pasture_stage_p6z,$J96+1,ROUNDDOWN((ROW($J96)-ROW($J$65))/i_p6_len,0)+1)</f>
        <v>0.74285714285714288</v>
      </c>
      <c r="T96" s="744" cm="1">
        <f t="array" aca="1" ref="T96" ca="1">INDEX(T$65:T$74,$AI96,1)*(1-$AH96)+INDEX(T$65:T$74,$AJ96,1)*($AH96)</f>
        <v>0.3</v>
      </c>
      <c r="U96" s="739" cm="1">
        <f t="array" aca="1" ref="U96" ca="1">INDEX(U$65:U$74,$AI96,1)*(1-$AH96)+INDEX(U$65:U$74,$AJ96,1)*($AH96)</f>
        <v>10</v>
      </c>
      <c r="V96" s="744" cm="1">
        <f t="array" aca="1" ref="V96" ca="1">INDEX(V$65:V$74,$AI96,1)*(1-$AH96)+INDEX(V$65:V$74,$AJ96,1)*($AH96)</f>
        <v>0.05</v>
      </c>
      <c r="W96" s="285"/>
      <c r="X96" s="839" cm="1">
        <f t="array" aca="1" ref="X96" ca="1">INDEX(X$65:X$74,$AI96,1)*(1-$AH96)+INDEX(X$65:X$74,$AJ96,1)*($AH96)</f>
        <v>1</v>
      </c>
      <c r="Y96" s="816" cm="1">
        <f t="array" aca="1" ref="Y96" ca="1">INDEX(Y$65:Y$74,$AI96,1)*(1-$AH96)+INDEX(Y$65:Y$74,$AJ96,1)*($AH96)</f>
        <v>50</v>
      </c>
      <c r="Z96" s="816" cm="1">
        <f t="array" aca="1" ref="Z96" ca="1">INDEX(Z$65:Z$74,$AI96,1)*(1-$AH96)+INDEX(Z$65:Z$74,$AJ96,1)*($AH96)</f>
        <v>50</v>
      </c>
      <c r="AA96" s="816" cm="1">
        <f t="array" aca="1" ref="AA96" ca="1">INDEX(AA$65:AA$74,$AI96,1)*(1-$AH96)+INDEX(AA$65:AA$74,$AJ96,1)*($AH96)</f>
        <v>50</v>
      </c>
      <c r="AB96" s="816" cm="1">
        <f t="array" aca="1" ref="AB96" ca="1">INDEX(AB$65:AB$74,$AI96,1)*(1-$AH96)+INDEX(AB$65:AB$74,$AJ96,1)*($AH96)</f>
        <v>100</v>
      </c>
      <c r="AC96" s="816" cm="1">
        <f t="array" aca="1" ref="AC96" ca="1">INDEX(AC$65:AC$74,$AI96,1)*(1-$AH96)+INDEX(AC$65:AC$74,$AJ96,1)*($AH96)</f>
        <v>150</v>
      </c>
      <c r="AD96" s="816" cm="1">
        <f t="array" aca="1" ref="AD96" ca="1">INDEX(AD$65:AD$74,$AI96,1)*(1-$AH96)+INDEX(AD$65:AD$74,$AJ96,1)*($AH96)</f>
        <v>150</v>
      </c>
      <c r="AE96" s="816" cm="1">
        <f t="array" aca="1" ref="AE96" ca="1">INDEX(AE$65:AE$74,$AI96,1)*(1-$AH96)+INDEX(AE$65:AE$74,$AJ96,1)*($AH96)</f>
        <v>400</v>
      </c>
      <c r="AF96" s="816" cm="1">
        <f t="array" aca="1" ref="AF96" ca="1">INDEX(AF$65:AF$74,$AI96,1)*(1-$AH96)+INDEX(AF$65:AF$74,$AJ96,1)*($AH96)</f>
        <v>400</v>
      </c>
      <c r="AG96" s="81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8">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9">
        <f t="shared" si="6"/>
        <v>43628</v>
      </c>
      <c r="G97" s="280"/>
      <c r="H97" s="301"/>
      <c r="I97" s="301"/>
      <c r="J97" s="301">
        <v>2</v>
      </c>
      <c r="K97" s="480">
        <f>INDEX(Periods!$F$21:$O$30,J97+1,$E97+2)</f>
        <v>43628</v>
      </c>
      <c r="L97" s="856">
        <f t="shared" ref="L97:L128" ca="1" si="18">IF(K98-K97&gt;0,K98-K97,OFFSET(K98,-i_p6_len,0)+364-K97)</f>
        <v>56</v>
      </c>
      <c r="M97" s="871"/>
      <c r="N97" s="285"/>
      <c r="O97" s="743" cm="1">
        <f t="array" aca="1" ref="O97" ca="1">INDEX(O$65:O$74,$AI97,1)*(1-$AH97)+INDEX(O$65:O$74,$AJ97,1)*($AH97)</f>
        <v>225.23660714285711</v>
      </c>
      <c r="P97" s="743" cm="1">
        <f t="array" aca="1" ref="P97" ca="1">INDEX(P$65:P$74,$AI97,1)*(1-$AH97)+INDEX(P$65:P$74,$AJ97,1)*($AH97)</f>
        <v>985.71428571428567</v>
      </c>
      <c r="Q97" s="744" cm="1">
        <f t="array" aca="1" ref="Q97" ca="1">INDEX(Q$65:Q$74,$AI97,1)*(1-$AH97)+INDEX(Q$65:Q$74,$AJ97,1)*($AH97)</f>
        <v>0.80767857142857147</v>
      </c>
      <c r="R97" s="744" cm="1">
        <f t="array" aca="1" ref="R97" ca="1">INDEX(R$65:R$74,$AI97,1)*(1-$AH97)+INDEX(R$65:R$74,$AJ97,1)*($AH97)</f>
        <v>0.80767857142857147</v>
      </c>
      <c r="S97" s="740">
        <f>INDEX(Annual!i_pasture_stage_p6z,$J97+1,ROUNDDOWN((ROW($J97)-ROW($J$65))/i_p6_len,0)+1)</f>
        <v>1</v>
      </c>
      <c r="T97" s="744" cm="1">
        <f t="array" aca="1" ref="T97" ca="1">INDEX(T$65:T$74,$AI97,1)*(1-$AH97)+INDEX(T$65:T$74,$AJ97,1)*($AH97)</f>
        <v>0.29999999999999993</v>
      </c>
      <c r="U97" s="739" cm="1">
        <f t="array" aca="1" ref="U97" ca="1">INDEX(U$65:U$74,$AI97,1)*(1-$AH97)+INDEX(U$65:U$74,$AJ97,1)*($AH97)</f>
        <v>10</v>
      </c>
      <c r="V97" s="744" cm="1">
        <f t="array" aca="1" ref="V97" ca="1">INDEX(V$65:V$74,$AI97,1)*(1-$AH97)+INDEX(V$65:V$74,$AJ97,1)*($AH97)</f>
        <v>0</v>
      </c>
      <c r="W97" s="285"/>
      <c r="X97" s="839" cm="1">
        <f t="array" aca="1" ref="X97" ca="1">INDEX(X$65:X$74,$AI97,1)*(1-$AH97)+INDEX(X$65:X$74,$AJ97,1)*($AH97)</f>
        <v>1</v>
      </c>
      <c r="Y97" s="816" cm="1">
        <f t="array" aca="1" ref="Y97" ca="1">INDEX(Y$65:Y$74,$AI97,1)*(1-$AH97)+INDEX(Y$65:Y$74,$AJ97,1)*($AH97)</f>
        <v>50</v>
      </c>
      <c r="Z97" s="816" cm="1">
        <f t="array" aca="1" ref="Z97" ca="1">INDEX(Z$65:Z$74,$AI97,1)*(1-$AH97)+INDEX(Z$65:Z$74,$AJ97,1)*($AH97)</f>
        <v>50</v>
      </c>
      <c r="AA97" s="816" cm="1">
        <f t="array" aca="1" ref="AA97" ca="1">INDEX(AA$65:AA$74,$AI97,1)*(1-$AH97)+INDEX(AA$65:AA$74,$AJ97,1)*($AH97)</f>
        <v>50</v>
      </c>
      <c r="AB97" s="816" cm="1">
        <f t="array" aca="1" ref="AB97" ca="1">INDEX(AB$65:AB$74,$AI97,1)*(1-$AH97)+INDEX(AB$65:AB$74,$AJ97,1)*($AH97)</f>
        <v>150</v>
      </c>
      <c r="AC97" s="816" cm="1">
        <f t="array" aca="1" ref="AC97" ca="1">INDEX(AC$65:AC$74,$AI97,1)*(1-$AH97)+INDEX(AC$65:AC$74,$AJ97,1)*($AH97)</f>
        <v>111.60714285714285</v>
      </c>
      <c r="AD97" s="816" cm="1">
        <f t="array" aca="1" ref="AD97" ca="1">INDEX(AD$65:AD$74,$AI97,1)*(1-$AH97)+INDEX(AD$65:AD$74,$AJ97,1)*($AH97)</f>
        <v>100</v>
      </c>
      <c r="AE97" s="816" cm="1">
        <f t="array" aca="1" ref="AE97" ca="1">INDEX(AE$65:AE$74,$AI97,1)*(1-$AH97)+INDEX(AE$65:AE$74,$AJ97,1)*($AH97)</f>
        <v>400</v>
      </c>
      <c r="AF97" s="816" cm="1">
        <f t="array" aca="1" ref="AF97" ca="1">INDEX(AF$65:AF$74,$AI97,1)*(1-$AH97)+INDEX(AF$65:AF$74,$AJ97,1)*($AH97)</f>
        <v>400</v>
      </c>
      <c r="AG97" s="81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8">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9">
        <f t="shared" si="6"/>
        <v>43684</v>
      </c>
      <c r="G98" s="280"/>
      <c r="H98" s="301"/>
      <c r="I98" s="301"/>
      <c r="J98" s="301">
        <v>3</v>
      </c>
      <c r="K98" s="480">
        <f>INDEX(Periods!$F$21:$O$30,J98+1,$E98+2)</f>
        <v>43684</v>
      </c>
      <c r="L98" s="856">
        <f t="shared" ca="1" si="18"/>
        <v>49</v>
      </c>
      <c r="M98" s="871"/>
      <c r="N98" s="285"/>
      <c r="O98" s="743" cm="1">
        <f t="array" aca="1" ref="O98" ca="1">INDEX(O$65:O$74,$AI98,1)*(1-$AH98)+INDEX(O$65:O$74,$AJ98,1)*($AH98)</f>
        <v>250</v>
      </c>
      <c r="P98" s="743" cm="1">
        <f t="array" aca="1" ref="P98" ca="1">INDEX(P$65:P$74,$AI98,1)*(1-$AH98)+INDEX(P$65:P$74,$AJ98,1)*($AH98)</f>
        <v>1600</v>
      </c>
      <c r="Q98" s="744" cm="1">
        <f t="array" aca="1" ref="Q98" ca="1">INDEX(Q$65:Q$74,$AI98,1)*(1-$AH98)+INDEX(Q$65:Q$74,$AJ98,1)*($AH98)</f>
        <v>0.8</v>
      </c>
      <c r="R98" s="744" cm="1">
        <f t="array" aca="1" ref="R98" ca="1">INDEX(R$65:R$74,$AI98,1)*(1-$AH98)+INDEX(R$65:R$74,$AJ98,1)*($AH98)</f>
        <v>0.8</v>
      </c>
      <c r="S98" s="740">
        <f>INDEX(Annual!i_pasture_stage_p6z,$J98+1,ROUNDDOWN((ROW($J98)-ROW($J$65))/i_p6_len,0)+1)</f>
        <v>1</v>
      </c>
      <c r="T98" s="744" cm="1">
        <f t="array" aca="1" ref="T98" ca="1">INDEX(T$65:T$74,$AI98,1)*(1-$AH98)+INDEX(T$65:T$74,$AJ98,1)*($AH98)</f>
        <v>0.3</v>
      </c>
      <c r="U98" s="739" cm="1">
        <f t="array" aca="1" ref="U98" ca="1">INDEX(U$65:U$74,$AI98,1)*(1-$AH98)+INDEX(U$65:U$74,$AJ98,1)*($AH98)</f>
        <v>10</v>
      </c>
      <c r="V98" s="744" cm="1">
        <f t="array" aca="1" ref="V98" ca="1">INDEX(V$65:V$74,$AI98,1)*(1-$AH98)+INDEX(V$65:V$74,$AJ98,1)*($AH98)</f>
        <v>0</v>
      </c>
      <c r="W98" s="285"/>
      <c r="X98" s="839" cm="1">
        <f t="array" aca="1" ref="X98" ca="1">INDEX(X$65:X$74,$AI98,1)*(1-$AH98)+INDEX(X$65:X$74,$AJ98,1)*($AH98)</f>
        <v>1</v>
      </c>
      <c r="Y98" s="816" cm="1">
        <f t="array" aca="1" ref="Y98" ca="1">INDEX(Y$65:Y$74,$AI98,1)*(1-$AH98)+INDEX(Y$65:Y$74,$AJ98,1)*($AH98)</f>
        <v>50</v>
      </c>
      <c r="Z98" s="816" cm="1">
        <f t="array" aca="1" ref="Z98" ca="1">INDEX(Z$65:Z$74,$AI98,1)*(1-$AH98)+INDEX(Z$65:Z$74,$AJ98,1)*($AH98)</f>
        <v>50</v>
      </c>
      <c r="AA98" s="816" cm="1">
        <f t="array" aca="1" ref="AA98" ca="1">INDEX(AA$65:AA$74,$AI98,1)*(1-$AH98)+INDEX(AA$65:AA$74,$AJ98,1)*($AH98)</f>
        <v>50</v>
      </c>
      <c r="AB98" s="816" cm="1">
        <f t="array" aca="1" ref="AB98" ca="1">INDEX(AB$65:AB$74,$AI98,1)*(1-$AH98)+INDEX(AB$65:AB$74,$AJ98,1)*($AH98)</f>
        <v>150</v>
      </c>
      <c r="AC98" s="816" cm="1">
        <f t="array" aca="1" ref="AC98" ca="1">INDEX(AC$65:AC$74,$AI98,1)*(1-$AH98)+INDEX(AC$65:AC$74,$AJ98,1)*($AH98)</f>
        <v>150</v>
      </c>
      <c r="AD98" s="816" cm="1">
        <f t="array" aca="1" ref="AD98" ca="1">INDEX(AD$65:AD$74,$AI98,1)*(1-$AH98)+INDEX(AD$65:AD$74,$AJ98,1)*($AH98)</f>
        <v>100</v>
      </c>
      <c r="AE98" s="816" cm="1">
        <f t="array" aca="1" ref="AE98" ca="1">INDEX(AE$65:AE$74,$AI98,1)*(1-$AH98)+INDEX(AE$65:AE$74,$AJ98,1)*($AH98)</f>
        <v>400</v>
      </c>
      <c r="AF98" s="816" cm="1">
        <f t="array" aca="1" ref="AF98" ca="1">INDEX(AF$65:AF$74,$AI98,1)*(1-$AH98)+INDEX(AF$65:AF$74,$AJ98,1)*($AH98)</f>
        <v>400</v>
      </c>
      <c r="AG98" s="81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8">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9">
        <f t="shared" si="6"/>
        <v>43733</v>
      </c>
      <c r="G99" s="280"/>
      <c r="H99" s="301"/>
      <c r="I99" s="301"/>
      <c r="J99" s="301">
        <v>4</v>
      </c>
      <c r="K99" s="480">
        <f>INDEX(Periods!$F$21:$O$30,J99+1,$E99+2)</f>
        <v>43733</v>
      </c>
      <c r="L99" s="856">
        <f t="shared" ca="1" si="18"/>
        <v>20</v>
      </c>
      <c r="M99" s="871"/>
      <c r="N99" s="285"/>
      <c r="O99" s="743" cm="1">
        <f t="array" aca="1" ref="O99" ca="1">INDEX(O$65:O$74,$AI99,1)*(1-$AH99)+INDEX(O$65:O$74,$AJ99,1)*($AH99)</f>
        <v>250</v>
      </c>
      <c r="P99" s="743" cm="1">
        <f t="array" aca="1" ref="P99" ca="1">INDEX(P$65:P$74,$AI99,1)*(1-$AH99)+INDEX(P$65:P$74,$AJ99,1)*($AH99)</f>
        <v>4500</v>
      </c>
      <c r="Q99" s="744" cm="1">
        <f t="array" aca="1" ref="Q99" ca="1">INDEX(Q$65:Q$74,$AI99,1)*(1-$AH99)+INDEX(Q$65:Q$74,$AJ99,1)*($AH99)</f>
        <v>0.76</v>
      </c>
      <c r="R99" s="744" cm="1">
        <f t="array" aca="1" ref="R99" ca="1">INDEX(R$65:R$74,$AI99,1)*(1-$AH99)+INDEX(R$65:R$74,$AJ99,1)*($AH99)</f>
        <v>0.78</v>
      </c>
      <c r="S99" s="740">
        <f>INDEX(Annual!i_pasture_stage_p6z,$J99+1,ROUNDDOWN((ROW($J99)-ROW($J$65))/i_p6_len,0)+1)</f>
        <v>1</v>
      </c>
      <c r="T99" s="744" cm="1">
        <f t="array" aca="1" ref="T99" ca="1">INDEX(T$65:T$74,$AI99,1)*(1-$AH99)+INDEX(T$65:T$74,$AJ99,1)*($AH99)</f>
        <v>0.3</v>
      </c>
      <c r="U99" s="739" cm="1">
        <f t="array" aca="1" ref="U99" ca="1">INDEX(U$65:U$74,$AI99,1)*(1-$AH99)+INDEX(U$65:U$74,$AJ99,1)*($AH99)</f>
        <v>10</v>
      </c>
      <c r="V99" s="744" cm="1">
        <f t="array" aca="1" ref="V99" ca="1">INDEX(V$65:V$74,$AI99,1)*(1-$AH99)+INDEX(V$65:V$74,$AJ99,1)*($AH99)</f>
        <v>0</v>
      </c>
      <c r="W99" s="285"/>
      <c r="X99" s="839" cm="1">
        <f t="array" aca="1" ref="X99" ca="1">INDEX(X$65:X$74,$AI99,1)*(1-$AH99)+INDEX(X$65:X$74,$AJ99,1)*($AH99)</f>
        <v>0.75</v>
      </c>
      <c r="Y99" s="816" cm="1">
        <f t="array" aca="1" ref="Y99" ca="1">INDEX(Y$65:Y$74,$AI99,1)*(1-$AH99)+INDEX(Y$65:Y$74,$AJ99,1)*($AH99)</f>
        <v>50</v>
      </c>
      <c r="Z99" s="816" cm="1">
        <f t="array" aca="1" ref="Z99" ca="1">INDEX(Z$65:Z$74,$AI99,1)*(1-$AH99)+INDEX(Z$65:Z$74,$AJ99,1)*($AH99)</f>
        <v>50</v>
      </c>
      <c r="AA99" s="816" cm="1">
        <f t="array" aca="1" ref="AA99" ca="1">INDEX(AA$65:AA$74,$AI99,1)*(1-$AH99)+INDEX(AA$65:AA$74,$AJ99,1)*($AH99)</f>
        <v>50</v>
      </c>
      <c r="AB99" s="816" cm="1">
        <f t="array" aca="1" ref="AB99" ca="1">INDEX(AB$65:AB$74,$AI99,1)*(1-$AH99)+INDEX(AB$65:AB$74,$AJ99,1)*($AH99)</f>
        <v>150</v>
      </c>
      <c r="AC99" s="816" cm="1">
        <f t="array" aca="1" ref="AC99" ca="1">INDEX(AC$65:AC$74,$AI99,1)*(1-$AH99)+INDEX(AC$65:AC$74,$AJ99,1)*($AH99)</f>
        <v>150</v>
      </c>
      <c r="AD99" s="816" cm="1">
        <f t="array" aca="1" ref="AD99" ca="1">INDEX(AD$65:AD$74,$AI99,1)*(1-$AH99)+INDEX(AD$65:AD$74,$AJ99,1)*($AH99)</f>
        <v>150</v>
      </c>
      <c r="AE99" s="816" cm="1">
        <f t="array" aca="1" ref="AE99" ca="1">INDEX(AE$65:AE$74,$AI99,1)*(1-$AH99)+INDEX(AE$65:AE$74,$AJ99,1)*($AH99)</f>
        <v>400</v>
      </c>
      <c r="AF99" s="816" cm="1">
        <f t="array" aca="1" ref="AF99" ca="1">INDEX(AF$65:AF$74,$AI99,1)*(1-$AH99)+INDEX(AF$65:AF$74,$AJ99,1)*($AH99)</f>
        <v>400</v>
      </c>
      <c r="AG99" s="81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8">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9">
        <f t="shared" si="6"/>
        <v>43753</v>
      </c>
      <c r="G100" s="280"/>
      <c r="H100" s="301"/>
      <c r="I100" s="301"/>
      <c r="J100" s="301">
        <v>5</v>
      </c>
      <c r="K100" s="480">
        <f>INDEX(Periods!$F$21:$O$30,J100+1,$E100+2)</f>
        <v>43753</v>
      </c>
      <c r="L100" s="856">
        <f t="shared" ca="1" si="18"/>
        <v>31</v>
      </c>
      <c r="M100" s="871"/>
      <c r="N100" s="285"/>
      <c r="O100" s="743" cm="1">
        <f t="array" aca="1" ref="O100" ca="1">INDEX(O$65:O$74,$AI100,1)*(1-$AH100)+INDEX(O$65:O$74,$AJ100,1)*($AH100)</f>
        <v>250</v>
      </c>
      <c r="P100" s="743" cm="1">
        <f t="array" aca="1" ref="P100" ca="1">INDEX(P$65:P$74,$AI100,1)*(1-$AH100)+INDEX(P$65:P$74,$AJ100,1)*($AH100)</f>
        <v>4500</v>
      </c>
      <c r="Q100" s="744" cm="1">
        <f t="array" aca="1" ref="Q100" ca="1">INDEX(Q$65:Q$74,$AI100,1)*(1-$AH100)+INDEX(Q$65:Q$74,$AJ100,1)*($AH100)</f>
        <v>0.76</v>
      </c>
      <c r="R100" s="744" cm="1">
        <f t="array" aca="1" ref="R100" ca="1">INDEX(R$65:R$74,$AI100,1)*(1-$AH100)+INDEX(R$65:R$74,$AJ100,1)*($AH100)</f>
        <v>0.78</v>
      </c>
      <c r="S100" s="740">
        <f>INDEX(Annual!i_pasture_stage_p6z,$J100+1,ROUNDDOWN((ROW($J100)-ROW($J$65))/i_p6_len,0)+1)</f>
        <v>1</v>
      </c>
      <c r="T100" s="744" cm="1">
        <f t="array" aca="1" ref="T100" ca="1">INDEX(T$65:T$74,$AI100,1)*(1-$AH100)+INDEX(T$65:T$74,$AJ100,1)*($AH100)</f>
        <v>0.3</v>
      </c>
      <c r="U100" s="739" cm="1">
        <f t="array" aca="1" ref="U100" ca="1">INDEX(U$65:U$74,$AI100,1)*(1-$AH100)+INDEX(U$65:U$74,$AJ100,1)*($AH100)</f>
        <v>10</v>
      </c>
      <c r="V100" s="744" cm="1">
        <f t="array" aca="1" ref="V100" ca="1">INDEX(V$65:V$74,$AI100,1)*(1-$AH100)+INDEX(V$65:V$74,$AJ100,1)*($AH100)</f>
        <v>0</v>
      </c>
      <c r="W100" s="285"/>
      <c r="X100" s="839" cm="1">
        <f t="array" aca="1" ref="X100" ca="1">INDEX(X$65:X$74,$AI100,1)*(1-$AH100)+INDEX(X$65:X$74,$AJ100,1)*($AH100)</f>
        <v>0.75</v>
      </c>
      <c r="Y100" s="816" cm="1">
        <f t="array" aca="1" ref="Y100" ca="1">INDEX(Y$65:Y$74,$AI100,1)*(1-$AH100)+INDEX(Y$65:Y$74,$AJ100,1)*($AH100)</f>
        <v>50</v>
      </c>
      <c r="Z100" s="816" cm="1">
        <f t="array" aca="1" ref="Z100" ca="1">INDEX(Z$65:Z$74,$AI100,1)*(1-$AH100)+INDEX(Z$65:Z$74,$AJ100,1)*($AH100)</f>
        <v>50</v>
      </c>
      <c r="AA100" s="816" cm="1">
        <f t="array" aca="1" ref="AA100" ca="1">INDEX(AA$65:AA$74,$AI100,1)*(1-$AH100)+INDEX(AA$65:AA$74,$AJ100,1)*($AH100)</f>
        <v>50</v>
      </c>
      <c r="AB100" s="816" cm="1">
        <f t="array" aca="1" ref="AB100" ca="1">INDEX(AB$65:AB$74,$AI100,1)*(1-$AH100)+INDEX(AB$65:AB$74,$AJ100,1)*($AH100)</f>
        <v>150</v>
      </c>
      <c r="AC100" s="816" cm="1">
        <f t="array" aca="1" ref="AC100" ca="1">INDEX(AC$65:AC$74,$AI100,1)*(1-$AH100)+INDEX(AC$65:AC$74,$AJ100,1)*($AH100)</f>
        <v>150</v>
      </c>
      <c r="AD100" s="816" cm="1">
        <f t="array" aca="1" ref="AD100" ca="1">INDEX(AD$65:AD$74,$AI100,1)*(1-$AH100)+INDEX(AD$65:AD$74,$AJ100,1)*($AH100)</f>
        <v>150</v>
      </c>
      <c r="AE100" s="816" cm="1">
        <f t="array" aca="1" ref="AE100" ca="1">INDEX(AE$65:AE$74,$AI100,1)*(1-$AH100)+INDEX(AE$65:AE$74,$AJ100,1)*($AH100)</f>
        <v>400</v>
      </c>
      <c r="AF100" s="816" cm="1">
        <f t="array" aca="1" ref="AF100" ca="1">INDEX(AF$65:AF$74,$AI100,1)*(1-$AH100)+INDEX(AF$65:AF$74,$AJ100,1)*($AH100)</f>
        <v>400</v>
      </c>
      <c r="AG100" s="81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8">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9">
        <f t="shared" si="6"/>
        <v>43784</v>
      </c>
      <c r="G101" s="280"/>
      <c r="H101" s="301"/>
      <c r="I101" s="301"/>
      <c r="J101" s="301">
        <v>6</v>
      </c>
      <c r="K101" s="480">
        <f>INDEX(Periods!$F$21:$O$30,J101+1,$E101+2)</f>
        <v>43784</v>
      </c>
      <c r="L101" s="856">
        <f t="shared" ca="1" si="18"/>
        <v>68</v>
      </c>
      <c r="M101" s="871"/>
      <c r="N101" s="285"/>
      <c r="O101" s="743" cm="1">
        <f t="array" aca="1" ref="O101" ca="1">INDEX(O$65:O$74,$AI101,1)*(1-$AH101)+INDEX(O$65:O$74,$AJ101,1)*($AH101)</f>
        <v>499.99999999999994</v>
      </c>
      <c r="P101" s="743" cm="1">
        <f t="array" aca="1" ref="P101" ca="1">INDEX(P$65:P$74,$AI101,1)*(1-$AH101)+INDEX(P$65:P$74,$AJ101,1)*($AH101)</f>
        <v>2727.4193548387098</v>
      </c>
      <c r="Q101" s="744" cm="1">
        <f t="array" aca="1" ref="Q101" ca="1">INDEX(Q$65:Q$74,$AI101,1)*(1-$AH101)+INDEX(Q$65:Q$74,$AJ101,1)*($AH101)</f>
        <v>0.54419354838709677</v>
      </c>
      <c r="R101" s="744" cm="1">
        <f t="array" aca="1" ref="R101" ca="1">INDEX(R$65:R$74,$AI101,1)*(1-$AH101)+INDEX(R$65:R$74,$AJ101,1)*($AH101)</f>
        <v>0.67072580645161295</v>
      </c>
      <c r="S101" s="740">
        <f>INDEX(Annual!i_pasture_stage_p6z,$J101+1,ROUNDDOWN((ROW($J101)-ROW($J$65))/i_p6_len,0)+1)</f>
        <v>1</v>
      </c>
      <c r="T101" s="744" cm="1">
        <f t="array" aca="1" ref="T101" ca="1">INDEX(T$65:T$74,$AI101,1)*(1-$AH101)+INDEX(T$65:T$74,$AJ101,1)*($AH101)</f>
        <v>0.3</v>
      </c>
      <c r="U101" s="739" cm="1">
        <f t="array" aca="1" ref="U101" ca="1">INDEX(U$65:U$74,$AI101,1)*(1-$AH101)+INDEX(U$65:U$74,$AJ101,1)*($AH101)</f>
        <v>10</v>
      </c>
      <c r="V101" s="744" cm="1">
        <f t="array" aca="1" ref="V101" ca="1">INDEX(V$65:V$74,$AI101,1)*(1-$AH101)+INDEX(V$65:V$74,$AJ101,1)*($AH101)</f>
        <v>0</v>
      </c>
      <c r="W101" s="285"/>
      <c r="X101" s="839" cm="1">
        <f t="array" aca="1" ref="X101" ca="1">INDEX(X$65:X$74,$AI101,1)*(1-$AH101)+INDEX(X$65:X$74,$AJ101,1)*($AH101)</f>
        <v>0.68225806451612891</v>
      </c>
      <c r="Y101" s="816" cm="1">
        <f t="array" aca="1" ref="Y101" ca="1">INDEX(Y$65:Y$74,$AI101,1)*(1-$AH101)+INDEX(Y$65:Y$74,$AJ101,1)*($AH101)</f>
        <v>50</v>
      </c>
      <c r="Z101" s="816" cm="1">
        <f t="array" aca="1" ref="Z101" ca="1">INDEX(Z$65:Z$74,$AI101,1)*(1-$AH101)+INDEX(Z$65:Z$74,$AJ101,1)*($AH101)</f>
        <v>50</v>
      </c>
      <c r="AA101" s="816" cm="1">
        <f t="array" aca="1" ref="AA101" ca="1">INDEX(AA$65:AA$74,$AI101,1)*(1-$AH101)+INDEX(AA$65:AA$74,$AJ101,1)*($AH101)</f>
        <v>50</v>
      </c>
      <c r="AB101" s="816" cm="1">
        <f t="array" aca="1" ref="AB101" ca="1">INDEX(AB$65:AB$74,$AI101,1)*(1-$AH101)+INDEX(AB$65:AB$74,$AJ101,1)*($AH101)</f>
        <v>198.38709677419354</v>
      </c>
      <c r="AC101" s="816" cm="1">
        <f t="array" aca="1" ref="AC101" ca="1">INDEX(AC$65:AC$74,$AI101,1)*(1-$AH101)+INDEX(AC$65:AC$74,$AJ101,1)*($AH101)</f>
        <v>150</v>
      </c>
      <c r="AD101" s="816" cm="1">
        <f t="array" aca="1" ref="AD101" ca="1">INDEX(AD$65:AD$74,$AI101,1)*(1-$AH101)+INDEX(AD$65:AD$74,$AJ101,1)*($AH101)</f>
        <v>150</v>
      </c>
      <c r="AE101" s="816" cm="1">
        <f t="array" aca="1" ref="AE101" ca="1">INDEX(AE$65:AE$74,$AI101,1)*(1-$AH101)+INDEX(AE$65:AE$74,$AJ101,1)*($AH101)</f>
        <v>400</v>
      </c>
      <c r="AF101" s="816" cm="1">
        <f t="array" aca="1" ref="AF101" ca="1">INDEX(AF$65:AF$74,$AI101,1)*(1-$AH101)+INDEX(AF$65:AF$74,$AJ101,1)*($AH101)</f>
        <v>400</v>
      </c>
      <c r="AG101" s="81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8">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9">
        <f t="shared" si="6"/>
        <v>43852</v>
      </c>
      <c r="G102" s="280"/>
      <c r="H102" s="301"/>
      <c r="I102" s="301"/>
      <c r="J102" s="301">
        <v>7</v>
      </c>
      <c r="K102" s="480">
        <f>INDEX(Periods!$F$21:$O$30,J102+1,$E102+2)</f>
        <v>43852</v>
      </c>
      <c r="L102" s="856">
        <f t="shared" ca="1" si="18"/>
        <v>39</v>
      </c>
      <c r="M102" s="871"/>
      <c r="N102" s="285"/>
      <c r="O102" s="743" cm="1">
        <f t="array" aca="1" ref="O102" ca="1">INDEX(O$65:O$74,$AI102,1)*(1-$AH102)+INDEX(O$65:O$74,$AJ102,1)*($AH102)</f>
        <v>350</v>
      </c>
      <c r="P102" s="743" cm="1">
        <f t="array" aca="1" ref="P102" ca="1">INDEX(P$65:P$74,$AI102,1)*(1-$AH102)+INDEX(P$65:P$74,$AJ102,1)*($AH102)</f>
        <v>1450</v>
      </c>
      <c r="Q102" s="744" cm="1">
        <f t="array" aca="1" ref="Q102" ca="1">INDEX(Q$65:Q$74,$AI102,1)*(1-$AH102)+INDEX(Q$65:Q$74,$AJ102,1)*($AH102)</f>
        <v>0.5</v>
      </c>
      <c r="R102" s="744" cm="1">
        <f t="array" aca="1" ref="R102" ca="1">INDEX(R$65:R$74,$AI102,1)*(1-$AH102)+INDEX(R$65:R$74,$AJ102,1)*($AH102)</f>
        <v>0.59250000000000003</v>
      </c>
      <c r="S102" s="740">
        <f>INDEX(Annual!i_pasture_stage_p6z,$J102+1,ROUNDDOWN((ROW($J102)-ROW($J$65))/i_p6_len,0)+1)</f>
        <v>1</v>
      </c>
      <c r="T102" s="744" cm="1">
        <f t="array" aca="1" ref="T102" ca="1">INDEX(T$65:T$74,$AI102,1)*(1-$AH102)+INDEX(T$65:T$74,$AJ102,1)*($AH102)</f>
        <v>0.3</v>
      </c>
      <c r="U102" s="739" cm="1">
        <f t="array" aca="1" ref="U102" ca="1">INDEX(U$65:U$74,$AI102,1)*(1-$AH102)+INDEX(U$65:U$74,$AJ102,1)*($AH102)</f>
        <v>10</v>
      </c>
      <c r="V102" s="744" cm="1">
        <f t="array" aca="1" ref="V102" ca="1">INDEX(V$65:V$74,$AI102,1)*(1-$AH102)+INDEX(V$65:V$74,$AJ102,1)*($AH102)</f>
        <v>0</v>
      </c>
      <c r="W102" s="285"/>
      <c r="X102" s="839" cm="1">
        <f t="array" aca="1" ref="X102" ca="1">INDEX(X$65:X$74,$AI102,1)*(1-$AH102)+INDEX(X$65:X$74,$AJ102,1)*($AH102)</f>
        <v>0.33</v>
      </c>
      <c r="Y102" s="816" cm="1">
        <f t="array" aca="1" ref="Y102" ca="1">INDEX(Y$65:Y$74,$AI102,1)*(1-$AH102)+INDEX(Y$65:Y$74,$AJ102,1)*($AH102)</f>
        <v>50</v>
      </c>
      <c r="Z102" s="816" cm="1">
        <f t="array" aca="1" ref="Z102" ca="1">INDEX(Z$65:Z$74,$AI102,1)*(1-$AH102)+INDEX(Z$65:Z$74,$AJ102,1)*($AH102)</f>
        <v>50</v>
      </c>
      <c r="AA102" s="816" cm="1">
        <f t="array" aca="1" ref="AA102" ca="1">INDEX(AA$65:AA$74,$AI102,1)*(1-$AH102)+INDEX(AA$65:AA$74,$AJ102,1)*($AH102)</f>
        <v>50</v>
      </c>
      <c r="AB102" s="816" cm="1">
        <f t="array" aca="1" ref="AB102" ca="1">INDEX(AB$65:AB$74,$AI102,1)*(1-$AH102)+INDEX(AB$65:AB$74,$AJ102,1)*($AH102)</f>
        <v>400</v>
      </c>
      <c r="AC102" s="816" cm="1">
        <f t="array" aca="1" ref="AC102" ca="1">INDEX(AC$65:AC$74,$AI102,1)*(1-$AH102)+INDEX(AC$65:AC$74,$AJ102,1)*($AH102)</f>
        <v>400</v>
      </c>
      <c r="AD102" s="816" cm="1">
        <f t="array" aca="1" ref="AD102" ca="1">INDEX(AD$65:AD$74,$AI102,1)*(1-$AH102)+INDEX(AD$65:AD$74,$AJ102,1)*($AH102)</f>
        <v>400</v>
      </c>
      <c r="AE102" s="816" cm="1">
        <f t="array" aca="1" ref="AE102" ca="1">INDEX(AE$65:AE$74,$AI102,1)*(1-$AH102)+INDEX(AE$65:AE$74,$AJ102,1)*($AH102)</f>
        <v>400</v>
      </c>
      <c r="AF102" s="816" cm="1">
        <f t="array" aca="1" ref="AF102" ca="1">INDEX(AF$65:AF$74,$AI102,1)*(1-$AH102)+INDEX(AF$65:AF$74,$AJ102,1)*($AH102)</f>
        <v>400</v>
      </c>
      <c r="AG102" s="81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8">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9">
        <f t="shared" si="6"/>
        <v>43891</v>
      </c>
      <c r="G103" s="280"/>
      <c r="H103" s="301"/>
      <c r="I103" s="301"/>
      <c r="J103" s="301">
        <v>8</v>
      </c>
      <c r="K103" s="480">
        <f>INDEX(Periods!$F$21:$O$30,J103+1,$E103+2)</f>
        <v>43891</v>
      </c>
      <c r="L103" s="856">
        <f t="shared" ca="1" si="18"/>
        <v>31</v>
      </c>
      <c r="M103" s="871"/>
      <c r="N103" s="285"/>
      <c r="O103" s="743" cm="1">
        <f t="array" aca="1" ref="O103" ca="1">INDEX(O$65:O$74,$AI103,1)*(1-$AH103)+INDEX(O$65:O$74,$AJ103,1)*($AH103)</f>
        <v>233</v>
      </c>
      <c r="P103" s="743" cm="1">
        <f t="array" aca="1" ref="P103" ca="1">INDEX(P$65:P$74,$AI103,1)*(1-$AH103)+INDEX(P$65:P$74,$AJ103,1)*($AH103)</f>
        <v>865</v>
      </c>
      <c r="Q103" s="744" cm="1">
        <f t="array" aca="1" ref="Q103" ca="1">INDEX(Q$65:Q$74,$AI103,1)*(1-$AH103)+INDEX(Q$65:Q$74,$AJ103,1)*($AH103)</f>
        <v>0.48635</v>
      </c>
      <c r="R103" s="744" cm="1">
        <f t="array" aca="1" ref="R103" ca="1">INDEX(R$65:R$74,$AI103,1)*(1-$AH103)+INDEX(R$65:R$74,$AJ103,1)*($AH103)</f>
        <v>0.56520000000000004</v>
      </c>
      <c r="S103" s="740">
        <f>INDEX(Annual!i_pasture_stage_p6z,$J103+1,ROUNDDOWN((ROW($J103)-ROW($J$65))/i_p6_len,0)+1)</f>
        <v>1</v>
      </c>
      <c r="T103" s="744" cm="1">
        <f t="array" aca="1" ref="T103" ca="1">INDEX(T$65:T$74,$AI103,1)*(1-$AH103)+INDEX(T$65:T$74,$AJ103,1)*($AH103)</f>
        <v>0.3</v>
      </c>
      <c r="U103" s="739" cm="1">
        <f t="array" aca="1" ref="U103" ca="1">INDEX(U$65:U$74,$AI103,1)*(1-$AH103)+INDEX(U$65:U$74,$AJ103,1)*($AH103)</f>
        <v>10</v>
      </c>
      <c r="V103" s="744" cm="1">
        <f t="array" aca="1" ref="V103" ca="1">INDEX(V$65:V$74,$AI103,1)*(1-$AH103)+INDEX(V$65:V$74,$AJ103,1)*($AH103)</f>
        <v>3.9000000000000007E-2</v>
      </c>
      <c r="W103" s="285"/>
      <c r="X103" s="839" cm="1">
        <f t="array" aca="1" ref="X103" ca="1">INDEX(X$65:X$74,$AI103,1)*(1-$AH103)+INDEX(X$65:X$74,$AJ103,1)*($AH103)</f>
        <v>0.33</v>
      </c>
      <c r="Y103" s="816" cm="1">
        <f t="array" aca="1" ref="Y103" ca="1">INDEX(Y$65:Y$74,$AI103,1)*(1-$AH103)+INDEX(Y$65:Y$74,$AJ103,1)*($AH103)</f>
        <v>50</v>
      </c>
      <c r="Z103" s="816" cm="1">
        <f t="array" aca="1" ref="Z103" ca="1">INDEX(Z$65:Z$74,$AI103,1)*(1-$AH103)+INDEX(Z$65:Z$74,$AJ103,1)*($AH103)</f>
        <v>50</v>
      </c>
      <c r="AA103" s="816" cm="1">
        <f t="array" aca="1" ref="AA103" ca="1">INDEX(AA$65:AA$74,$AI103,1)*(1-$AH103)+INDEX(AA$65:AA$74,$AJ103,1)*($AH103)</f>
        <v>50</v>
      </c>
      <c r="AB103" s="816" cm="1">
        <f t="array" aca="1" ref="AB103" ca="1">INDEX(AB$65:AB$74,$AI103,1)*(1-$AH103)+INDEX(AB$65:AB$74,$AJ103,1)*($AH103)</f>
        <v>400</v>
      </c>
      <c r="AC103" s="816" cm="1">
        <f t="array" aca="1" ref="AC103" ca="1">INDEX(AC$65:AC$74,$AI103,1)*(1-$AH103)+INDEX(AC$65:AC$74,$AJ103,1)*($AH103)</f>
        <v>400</v>
      </c>
      <c r="AD103" s="816" cm="1">
        <f t="array" aca="1" ref="AD103" ca="1">INDEX(AD$65:AD$74,$AI103,1)*(1-$AH103)+INDEX(AD$65:AD$74,$AJ103,1)*($AH103)</f>
        <v>400</v>
      </c>
      <c r="AE103" s="816" cm="1">
        <f t="array" aca="1" ref="AE103" ca="1">INDEX(AE$65:AE$74,$AI103,1)*(1-$AH103)+INDEX(AE$65:AE$74,$AJ103,1)*($AH103)</f>
        <v>400</v>
      </c>
      <c r="AF103" s="816" cm="1">
        <f t="array" aca="1" ref="AF103" ca="1">INDEX(AF$65:AF$74,$AI103,1)*(1-$AH103)+INDEX(AF$65:AF$74,$AJ103,1)*($AH103)</f>
        <v>400</v>
      </c>
      <c r="AG103" s="81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8">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9">
        <f t="shared" si="6"/>
        <v>43922</v>
      </c>
      <c r="G104" s="280"/>
      <c r="H104" s="301"/>
      <c r="I104" s="859"/>
      <c r="J104" s="859">
        <v>9</v>
      </c>
      <c r="K104" s="832">
        <f>INDEX(Periods!$F$21:$O$30,J104+1,$E104+2)</f>
        <v>43922</v>
      </c>
      <c r="L104" s="860">
        <f t="shared" ca="1" si="18"/>
        <v>14</v>
      </c>
      <c r="M104" s="872"/>
      <c r="N104" s="862"/>
      <c r="O104" s="873" cm="1">
        <f t="array" aca="1" ref="O104" ca="1">INDEX(O$65:O$74,$AI104,1)*(1-$AH104)+INDEX(O$65:O$74,$AJ104,1)*($AH104)</f>
        <v>200</v>
      </c>
      <c r="P104" s="873" cm="1">
        <f t="array" aca="1" ref="P104" ca="1">INDEX(P$65:P$74,$AI104,1)*(1-$AH104)+INDEX(P$65:P$74,$AJ104,1)*($AH104)</f>
        <v>545.88235294117658</v>
      </c>
      <c r="Q104" s="874" cm="1">
        <f t="array" aca="1" ref="Q104" ca="1">INDEX(Q$65:Q$74,$AI104,1)*(1-$AH104)+INDEX(Q$65:Q$74,$AJ104,1)*($AH104)</f>
        <v>0.47514705882352942</v>
      </c>
      <c r="R104" s="874" cm="1">
        <f t="array" aca="1" ref="R104" ca="1">INDEX(R$65:R$74,$AI104,1)*(1-$AH104)+INDEX(R$65:R$74,$AJ104,1)*($AH104)</f>
        <v>0.54132352941176465</v>
      </c>
      <c r="S104" s="865">
        <f>INDEX(Annual!i_pasture_stage_p6z,$J104+1,ROUNDDOWN((ROW($J104)-ROW($J$65))/i_p6_len,0)+1)</f>
        <v>1</v>
      </c>
      <c r="T104" s="874" cm="1">
        <f t="array" aca="1" ref="T104" ca="1">INDEX(T$65:T$74,$AI104,1)*(1-$AH104)+INDEX(T$65:T$74,$AJ104,1)*($AH104)</f>
        <v>0.3</v>
      </c>
      <c r="U104" s="865" cm="1">
        <f t="array" aca="1" ref="U104" ca="1">INDEX(U$65:U$74,$AI104,1)*(1-$AH104)+INDEX(U$65:U$74,$AJ104,1)*($AH104)</f>
        <v>10</v>
      </c>
      <c r="V104" s="874" cm="1">
        <f t="array" aca="1" ref="V104" ca="1">INDEX(V$65:V$74,$AI104,1)*(1-$AH104)+INDEX(V$65:V$74,$AJ104,1)*($AH104)</f>
        <v>0.10882352941176471</v>
      </c>
      <c r="W104" s="862"/>
      <c r="X104" s="875" cm="1">
        <f t="array" aca="1" ref="X104" ca="1">INDEX(X$65:X$74,$AI104,1)*(1-$AH104)+INDEX(X$65:X$74,$AJ104,1)*($AH104)</f>
        <v>0.72411764705882353</v>
      </c>
      <c r="Y104" s="876" cm="1">
        <f t="array" aca="1" ref="Y104" ca="1">INDEX(Y$65:Y$74,$AI104,1)*(1-$AH104)+INDEX(Y$65:Y$74,$AJ104,1)*($AH104)</f>
        <v>50</v>
      </c>
      <c r="Z104" s="876" cm="1">
        <f t="array" aca="1" ref="Z104" ca="1">INDEX(Z$65:Z$74,$AI104,1)*(1-$AH104)+INDEX(Z$65:Z$74,$AJ104,1)*($AH104)</f>
        <v>50</v>
      </c>
      <c r="AA104" s="876" cm="1">
        <f t="array" aca="1" ref="AA104" ca="1">INDEX(AA$65:AA$74,$AI104,1)*(1-$AH104)+INDEX(AA$65:AA$74,$AJ104,1)*($AH104)</f>
        <v>50</v>
      </c>
      <c r="AB104" s="876" cm="1">
        <f t="array" aca="1" ref="AB104" ca="1">INDEX(AB$65:AB$74,$AI104,1)*(1-$AH104)+INDEX(AB$65:AB$74,$AJ104,1)*($AH104)</f>
        <v>400</v>
      </c>
      <c r="AC104" s="876" cm="1">
        <f t="array" aca="1" ref="AC104" ca="1">INDEX(AC$65:AC$74,$AI104,1)*(1-$AH104)+INDEX(AC$65:AC$74,$AJ104,1)*($AH104)</f>
        <v>400</v>
      </c>
      <c r="AD104" s="876" cm="1">
        <f t="array" aca="1" ref="AD104" ca="1">INDEX(AD$65:AD$74,$AI104,1)*(1-$AH104)+INDEX(AD$65:AD$74,$AJ104,1)*($AH104)</f>
        <v>400</v>
      </c>
      <c r="AE104" s="876" cm="1">
        <f t="array" aca="1" ref="AE104" ca="1">INDEX(AE$65:AE$74,$AI104,1)*(1-$AH104)+INDEX(AE$65:AE$74,$AJ104,1)*($AH104)</f>
        <v>400</v>
      </c>
      <c r="AF104" s="876" cm="1">
        <f t="array" aca="1" ref="AF104" ca="1">INDEX(AF$65:AF$74,$AI104,1)*(1-$AH104)+INDEX(AF$65:AF$74,$AJ104,1)*($AH104)</f>
        <v>400</v>
      </c>
      <c r="AG104" s="876" cm="1">
        <f t="array" aca="1" ref="AG104" ca="1">INDEX(AG$65:AG$74,$AI104,1)*(1-$AH104)+INDEX(AG$65:AG$74,$AJ104,1)*($AH104)</f>
        <v>400</v>
      </c>
      <c r="AH104" s="862">
        <f t="shared" ca="1" si="13"/>
        <v>0.58823529411764708</v>
      </c>
      <c r="AI104" s="862">
        <f t="shared" si="14"/>
        <v>10</v>
      </c>
      <c r="AJ104" s="862">
        <f t="shared" si="15"/>
        <v>1</v>
      </c>
      <c r="AK104" s="859" t="str">
        <f t="shared" si="7"/>
        <v>Dry</v>
      </c>
      <c r="AL104" s="862">
        <f t="shared" si="9"/>
        <v>144</v>
      </c>
      <c r="AM104" s="862"/>
      <c r="AN104" s="867">
        <f t="shared" si="19"/>
        <v>43572</v>
      </c>
      <c r="AO104" s="867">
        <f t="shared" si="8"/>
        <v>43684</v>
      </c>
      <c r="AP104" s="868">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19">
        <f t="shared" si="6"/>
        <v>43572</v>
      </c>
      <c r="G105" s="280"/>
      <c r="H105" s="301"/>
      <c r="I105" s="511" t="s">
        <v>768</v>
      </c>
      <c r="J105" s="511">
        <v>0</v>
      </c>
      <c r="K105" s="845">
        <f>INDEX(Periods!$F$21:$O$30,J105+1,$E105+2)</f>
        <v>43572</v>
      </c>
      <c r="L105" s="846">
        <f t="shared" ca="1" si="18"/>
        <v>21</v>
      </c>
      <c r="M105" s="512"/>
      <c r="N105" s="513"/>
      <c r="O105" s="742" cm="1">
        <f t="array" aca="1" ref="O105" ca="1">INDEX(O$65:O$74,$AI105,1)*(1-$AH105)+INDEX(O$65:O$74,$AJ105,1)*($AH105)</f>
        <v>200</v>
      </c>
      <c r="P105" s="742" cm="1">
        <f t="array" aca="1" ref="P105" ca="1">INDEX(P$65:P$74,$AI105,1)*(1-$AH105)+INDEX(P$65:P$74,$AJ105,1)*($AH105)</f>
        <v>335</v>
      </c>
      <c r="Q105" s="869" cm="1">
        <f t="array" aca="1" ref="Q105" ca="1">INDEX(Q$65:Q$74,$AI105,1)*(1-$AH105)+INDEX(Q$65:Q$74,$AJ105,1)*($AH105)</f>
        <v>0.81</v>
      </c>
      <c r="R105" s="869" cm="1">
        <f t="array" aca="1" ref="R105" ca="1">INDEX(R$65:R$74,$AI105,1)*(1-$AH105)+INDEX(R$65:R$74,$AJ105,1)*($AH105)</f>
        <v>0.81</v>
      </c>
      <c r="S105" s="870">
        <f>INDEX(Annual!i_pasture_stage_p6z,$J105+1,ROUNDDOWN((ROW($J105)-ROW($J$65))/i_p6_len,0)+1)</f>
        <v>0</v>
      </c>
      <c r="T105" s="745" cm="1">
        <f t="array" aca="1" ref="T105" ca="1">INDEX(T$65:T$74,$AI105,1)*(1-$AH105)+INDEX(T$65:T$74,$AJ105,1)*($AH105)</f>
        <v>0.3</v>
      </c>
      <c r="U105" s="741" cm="1">
        <f t="array" aca="1" ref="U105" ca="1">INDEX(U$65:U$74,$AI105,1)*(1-$AH105)+INDEX(U$65:U$74,$AJ105,1)*($AH105)</f>
        <v>10</v>
      </c>
      <c r="V105" s="745" cm="1">
        <f t="array" aca="1" ref="V105" ca="1">INDEX(V$65:V$74,$AI105,1)*(1-$AH105)+INDEX(V$65:V$74,$AJ105,1)*($AH105)</f>
        <v>0.1</v>
      </c>
      <c r="W105" s="513"/>
      <c r="X105" s="838" cm="1">
        <f t="array" aca="1" ref="X105" ca="1">INDEX(X$65:X$74,$AI105,1)*(1-$AH105)+INDEX(X$65:X$74,$AJ105,1)*($AH105)</f>
        <v>1</v>
      </c>
      <c r="Y105" s="815" cm="1">
        <f t="array" aca="1" ref="Y105" ca="1">INDEX(Y$65:Y$74,$AI105,1)*(1-$AH105)+INDEX(Y$65:Y$74,$AJ105,1)*($AH105)</f>
        <v>50</v>
      </c>
      <c r="Z105" s="815" cm="1">
        <f t="array" aca="1" ref="Z105" ca="1">INDEX(Z$65:Z$74,$AI105,1)*(1-$AH105)+INDEX(Z$65:Z$74,$AJ105,1)*($AH105)</f>
        <v>50</v>
      </c>
      <c r="AA105" s="815" cm="1">
        <f t="array" aca="1" ref="AA105" ca="1">INDEX(AA$65:AA$74,$AI105,1)*(1-$AH105)+INDEX(AA$65:AA$74,$AJ105,1)*($AH105)</f>
        <v>50</v>
      </c>
      <c r="AB105" s="815" cm="1">
        <f t="array" aca="1" ref="AB105" ca="1">INDEX(AB$65:AB$74,$AI105,1)*(1-$AH105)+INDEX(AB$65:AB$74,$AJ105,1)*($AH105)</f>
        <v>100</v>
      </c>
      <c r="AC105" s="815" cm="1">
        <f t="array" aca="1" ref="AC105" ca="1">INDEX(AC$65:AC$74,$AI105,1)*(1-$AH105)+INDEX(AC$65:AC$74,$AJ105,1)*($AH105)</f>
        <v>400</v>
      </c>
      <c r="AD105" s="815" cm="1">
        <f t="array" aca="1" ref="AD105" ca="1">INDEX(AD$65:AD$74,$AI105,1)*(1-$AH105)+INDEX(AD$65:AD$74,$AJ105,1)*($AH105)</f>
        <v>400</v>
      </c>
      <c r="AE105" s="815" cm="1">
        <f t="array" aca="1" ref="AE105" ca="1">INDEX(AE$65:AE$74,$AI105,1)*(1-$AH105)+INDEX(AE$65:AE$74,$AJ105,1)*($AH105)</f>
        <v>400</v>
      </c>
      <c r="AF105" s="815" cm="1">
        <f t="array" aca="1" ref="AF105" ca="1">INDEX(AF$65:AF$74,$AI105,1)*(1-$AH105)+INDEX(AF$65:AF$74,$AJ105,1)*($AH105)</f>
        <v>400</v>
      </c>
      <c r="AG105" s="81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53">
        <f t="shared" si="19"/>
        <v>43572</v>
      </c>
      <c r="AO105" s="853">
        <f t="shared" si="8"/>
        <v>43684</v>
      </c>
      <c r="AP105" s="855">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9">
        <f t="shared" si="6"/>
        <v>43593</v>
      </c>
      <c r="G106" s="280"/>
      <c r="H106" s="301"/>
      <c r="I106" s="301"/>
      <c r="J106" s="301">
        <v>1</v>
      </c>
      <c r="K106" s="480">
        <f>INDEX(Periods!$F$21:$O$30,J106+1,$E106+2)</f>
        <v>43593</v>
      </c>
      <c r="L106" s="856">
        <f t="shared" ca="1" si="18"/>
        <v>35</v>
      </c>
      <c r="M106" s="871"/>
      <c r="N106" s="285"/>
      <c r="O106" s="743" cm="1">
        <f t="array" aca="1" ref="O106" ca="1">INDEX(O$65:O$74,$AI106,1)*(1-$AH106)+INDEX(O$65:O$74,$AJ106,1)*($AH106)</f>
        <v>200</v>
      </c>
      <c r="P106" s="743" cm="1">
        <f t="array" aca="1" ref="P106" ca="1">INDEX(P$65:P$74,$AI106,1)*(1-$AH106)+INDEX(P$65:P$74,$AJ106,1)*($AH106)</f>
        <v>650</v>
      </c>
      <c r="Q106" s="744" cm="1">
        <f t="array" aca="1" ref="Q106" ca="1">INDEX(Q$65:Q$74,$AI106,1)*(1-$AH106)+INDEX(Q$65:Q$74,$AJ106,1)*($AH106)</f>
        <v>0.81</v>
      </c>
      <c r="R106" s="744" cm="1">
        <f t="array" aca="1" ref="R106" ca="1">INDEX(R$65:R$74,$AI106,1)*(1-$AH106)+INDEX(R$65:R$74,$AJ106,1)*($AH106)</f>
        <v>0.81</v>
      </c>
      <c r="S106" s="740">
        <f>INDEX(Annual!i_pasture_stage_p6z,$J106+1,ROUNDDOWN((ROW($J106)-ROW($J$65))/i_p6_len,0)+1)</f>
        <v>0.74285714285714288</v>
      </c>
      <c r="T106" s="744" cm="1">
        <f t="array" aca="1" ref="T106" ca="1">INDEX(T$65:T$74,$AI106,1)*(1-$AH106)+INDEX(T$65:T$74,$AJ106,1)*($AH106)</f>
        <v>0.3</v>
      </c>
      <c r="U106" s="739" cm="1">
        <f t="array" aca="1" ref="U106" ca="1">INDEX(U$65:U$74,$AI106,1)*(1-$AH106)+INDEX(U$65:U$74,$AJ106,1)*($AH106)</f>
        <v>10</v>
      </c>
      <c r="V106" s="744" cm="1">
        <f t="array" aca="1" ref="V106" ca="1">INDEX(V$65:V$74,$AI106,1)*(1-$AH106)+INDEX(V$65:V$74,$AJ106,1)*($AH106)</f>
        <v>0.05</v>
      </c>
      <c r="W106" s="285"/>
      <c r="X106" s="839" cm="1">
        <f t="array" aca="1" ref="X106" ca="1">INDEX(X$65:X$74,$AI106,1)*(1-$AH106)+INDEX(X$65:X$74,$AJ106,1)*($AH106)</f>
        <v>1</v>
      </c>
      <c r="Y106" s="816" cm="1">
        <f t="array" aca="1" ref="Y106" ca="1">INDEX(Y$65:Y$74,$AI106,1)*(1-$AH106)+INDEX(Y$65:Y$74,$AJ106,1)*($AH106)</f>
        <v>50</v>
      </c>
      <c r="Z106" s="816" cm="1">
        <f t="array" aca="1" ref="Z106" ca="1">INDEX(Z$65:Z$74,$AI106,1)*(1-$AH106)+INDEX(Z$65:Z$74,$AJ106,1)*($AH106)</f>
        <v>50</v>
      </c>
      <c r="AA106" s="816" cm="1">
        <f t="array" aca="1" ref="AA106" ca="1">INDEX(AA$65:AA$74,$AI106,1)*(1-$AH106)+INDEX(AA$65:AA$74,$AJ106,1)*($AH106)</f>
        <v>50</v>
      </c>
      <c r="AB106" s="816" cm="1">
        <f t="array" aca="1" ref="AB106" ca="1">INDEX(AB$65:AB$74,$AI106,1)*(1-$AH106)+INDEX(AB$65:AB$74,$AJ106,1)*($AH106)</f>
        <v>100</v>
      </c>
      <c r="AC106" s="816" cm="1">
        <f t="array" aca="1" ref="AC106" ca="1">INDEX(AC$65:AC$74,$AI106,1)*(1-$AH106)+INDEX(AC$65:AC$74,$AJ106,1)*($AH106)</f>
        <v>150</v>
      </c>
      <c r="AD106" s="816" cm="1">
        <f t="array" aca="1" ref="AD106" ca="1">INDEX(AD$65:AD$74,$AI106,1)*(1-$AH106)+INDEX(AD$65:AD$74,$AJ106,1)*($AH106)</f>
        <v>150</v>
      </c>
      <c r="AE106" s="816" cm="1">
        <f t="array" aca="1" ref="AE106" ca="1">INDEX(AE$65:AE$74,$AI106,1)*(1-$AH106)+INDEX(AE$65:AE$74,$AJ106,1)*($AH106)</f>
        <v>400</v>
      </c>
      <c r="AF106" s="816" cm="1">
        <f t="array" aca="1" ref="AF106" ca="1">INDEX(AF$65:AF$74,$AI106,1)*(1-$AH106)+INDEX(AF$65:AF$74,$AJ106,1)*($AH106)</f>
        <v>400</v>
      </c>
      <c r="AG106" s="81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8">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9">
        <f t="shared" si="6"/>
        <v>43628</v>
      </c>
      <c r="G107" s="280"/>
      <c r="H107" s="301"/>
      <c r="I107" s="301"/>
      <c r="J107" s="301">
        <v>2</v>
      </c>
      <c r="K107" s="480">
        <f>INDEX(Periods!$F$21:$O$30,J107+1,$E107+2)</f>
        <v>43628</v>
      </c>
      <c r="L107" s="856">
        <f t="shared" ca="1" si="18"/>
        <v>56</v>
      </c>
      <c r="M107" s="871"/>
      <c r="N107" s="285"/>
      <c r="O107" s="743" cm="1">
        <f t="array" aca="1" ref="O107" ca="1">INDEX(O$65:O$74,$AI107,1)*(1-$AH107)+INDEX(O$65:O$74,$AJ107,1)*($AH107)</f>
        <v>225.23660714285711</v>
      </c>
      <c r="P107" s="743" cm="1">
        <f t="array" aca="1" ref="P107" ca="1">INDEX(P$65:P$74,$AI107,1)*(1-$AH107)+INDEX(P$65:P$74,$AJ107,1)*($AH107)</f>
        <v>985.71428571428567</v>
      </c>
      <c r="Q107" s="744" cm="1">
        <f t="array" aca="1" ref="Q107" ca="1">INDEX(Q$65:Q$74,$AI107,1)*(1-$AH107)+INDEX(Q$65:Q$74,$AJ107,1)*($AH107)</f>
        <v>0.80767857142857147</v>
      </c>
      <c r="R107" s="744" cm="1">
        <f t="array" aca="1" ref="R107" ca="1">INDEX(R$65:R$74,$AI107,1)*(1-$AH107)+INDEX(R$65:R$74,$AJ107,1)*($AH107)</f>
        <v>0.80767857142857147</v>
      </c>
      <c r="S107" s="740">
        <f>INDEX(Annual!i_pasture_stage_p6z,$J107+1,ROUNDDOWN((ROW($J107)-ROW($J$65))/i_p6_len,0)+1)</f>
        <v>1</v>
      </c>
      <c r="T107" s="744" cm="1">
        <f t="array" aca="1" ref="T107" ca="1">INDEX(T$65:T$74,$AI107,1)*(1-$AH107)+INDEX(T$65:T$74,$AJ107,1)*($AH107)</f>
        <v>0.29999999999999993</v>
      </c>
      <c r="U107" s="739" cm="1">
        <f t="array" aca="1" ref="U107" ca="1">INDEX(U$65:U$74,$AI107,1)*(1-$AH107)+INDEX(U$65:U$74,$AJ107,1)*($AH107)</f>
        <v>10</v>
      </c>
      <c r="V107" s="744" cm="1">
        <f t="array" aca="1" ref="V107" ca="1">INDEX(V$65:V$74,$AI107,1)*(1-$AH107)+INDEX(V$65:V$74,$AJ107,1)*($AH107)</f>
        <v>0</v>
      </c>
      <c r="W107" s="285"/>
      <c r="X107" s="839" cm="1">
        <f t="array" aca="1" ref="X107" ca="1">INDEX(X$65:X$74,$AI107,1)*(1-$AH107)+INDEX(X$65:X$74,$AJ107,1)*($AH107)</f>
        <v>1</v>
      </c>
      <c r="Y107" s="816" cm="1">
        <f t="array" aca="1" ref="Y107" ca="1">INDEX(Y$65:Y$74,$AI107,1)*(1-$AH107)+INDEX(Y$65:Y$74,$AJ107,1)*($AH107)</f>
        <v>50</v>
      </c>
      <c r="Z107" s="816" cm="1">
        <f t="array" aca="1" ref="Z107" ca="1">INDEX(Z$65:Z$74,$AI107,1)*(1-$AH107)+INDEX(Z$65:Z$74,$AJ107,1)*($AH107)</f>
        <v>50</v>
      </c>
      <c r="AA107" s="816" cm="1">
        <f t="array" aca="1" ref="AA107" ca="1">INDEX(AA$65:AA$74,$AI107,1)*(1-$AH107)+INDEX(AA$65:AA$74,$AJ107,1)*($AH107)</f>
        <v>50</v>
      </c>
      <c r="AB107" s="816" cm="1">
        <f t="array" aca="1" ref="AB107" ca="1">INDEX(AB$65:AB$74,$AI107,1)*(1-$AH107)+INDEX(AB$65:AB$74,$AJ107,1)*($AH107)</f>
        <v>150</v>
      </c>
      <c r="AC107" s="816" cm="1">
        <f t="array" aca="1" ref="AC107" ca="1">INDEX(AC$65:AC$74,$AI107,1)*(1-$AH107)+INDEX(AC$65:AC$74,$AJ107,1)*($AH107)</f>
        <v>111.60714285714285</v>
      </c>
      <c r="AD107" s="816" cm="1">
        <f t="array" aca="1" ref="AD107" ca="1">INDEX(AD$65:AD$74,$AI107,1)*(1-$AH107)+INDEX(AD$65:AD$74,$AJ107,1)*($AH107)</f>
        <v>100</v>
      </c>
      <c r="AE107" s="816" cm="1">
        <f t="array" aca="1" ref="AE107" ca="1">INDEX(AE$65:AE$74,$AI107,1)*(1-$AH107)+INDEX(AE$65:AE$74,$AJ107,1)*($AH107)</f>
        <v>400</v>
      </c>
      <c r="AF107" s="816" cm="1">
        <f t="array" aca="1" ref="AF107" ca="1">INDEX(AF$65:AF$74,$AI107,1)*(1-$AH107)+INDEX(AF$65:AF$74,$AJ107,1)*($AH107)</f>
        <v>400</v>
      </c>
      <c r="AG107" s="81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8">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9">
        <f t="shared" si="6"/>
        <v>43684</v>
      </c>
      <c r="G108" s="280"/>
      <c r="H108" s="301"/>
      <c r="I108" s="301"/>
      <c r="J108" s="301">
        <v>3</v>
      </c>
      <c r="K108" s="480">
        <f>INDEX(Periods!$F$21:$O$30,J108+1,$E108+2)</f>
        <v>43684</v>
      </c>
      <c r="L108" s="856">
        <f t="shared" ca="1" si="18"/>
        <v>49</v>
      </c>
      <c r="M108" s="871"/>
      <c r="N108" s="285"/>
      <c r="O108" s="743" cm="1">
        <f t="array" aca="1" ref="O108" ca="1">INDEX(O$65:O$74,$AI108,1)*(1-$AH108)+INDEX(O$65:O$74,$AJ108,1)*($AH108)</f>
        <v>250</v>
      </c>
      <c r="P108" s="743" cm="1">
        <f t="array" aca="1" ref="P108" ca="1">INDEX(P$65:P$74,$AI108,1)*(1-$AH108)+INDEX(P$65:P$74,$AJ108,1)*($AH108)</f>
        <v>1600</v>
      </c>
      <c r="Q108" s="744" cm="1">
        <f t="array" aca="1" ref="Q108" ca="1">INDEX(Q$65:Q$74,$AI108,1)*(1-$AH108)+INDEX(Q$65:Q$74,$AJ108,1)*($AH108)</f>
        <v>0.8</v>
      </c>
      <c r="R108" s="744" cm="1">
        <f t="array" aca="1" ref="R108" ca="1">INDEX(R$65:R$74,$AI108,1)*(1-$AH108)+INDEX(R$65:R$74,$AJ108,1)*($AH108)</f>
        <v>0.8</v>
      </c>
      <c r="S108" s="740">
        <f>INDEX(Annual!i_pasture_stage_p6z,$J108+1,ROUNDDOWN((ROW($J108)-ROW($J$65))/i_p6_len,0)+1)</f>
        <v>1</v>
      </c>
      <c r="T108" s="744" cm="1">
        <f t="array" aca="1" ref="T108" ca="1">INDEX(T$65:T$74,$AI108,1)*(1-$AH108)+INDEX(T$65:T$74,$AJ108,1)*($AH108)</f>
        <v>0.3</v>
      </c>
      <c r="U108" s="739" cm="1">
        <f t="array" aca="1" ref="U108" ca="1">INDEX(U$65:U$74,$AI108,1)*(1-$AH108)+INDEX(U$65:U$74,$AJ108,1)*($AH108)</f>
        <v>10</v>
      </c>
      <c r="V108" s="744" cm="1">
        <f t="array" aca="1" ref="V108" ca="1">INDEX(V$65:V$74,$AI108,1)*(1-$AH108)+INDEX(V$65:V$74,$AJ108,1)*($AH108)</f>
        <v>0</v>
      </c>
      <c r="W108" s="285"/>
      <c r="X108" s="839" cm="1">
        <f t="array" aca="1" ref="X108" ca="1">INDEX(X$65:X$74,$AI108,1)*(1-$AH108)+INDEX(X$65:X$74,$AJ108,1)*($AH108)</f>
        <v>1</v>
      </c>
      <c r="Y108" s="816" cm="1">
        <f t="array" aca="1" ref="Y108" ca="1">INDEX(Y$65:Y$74,$AI108,1)*(1-$AH108)+INDEX(Y$65:Y$74,$AJ108,1)*($AH108)</f>
        <v>50</v>
      </c>
      <c r="Z108" s="816" cm="1">
        <f t="array" aca="1" ref="Z108" ca="1">INDEX(Z$65:Z$74,$AI108,1)*(1-$AH108)+INDEX(Z$65:Z$74,$AJ108,1)*($AH108)</f>
        <v>50</v>
      </c>
      <c r="AA108" s="816" cm="1">
        <f t="array" aca="1" ref="AA108" ca="1">INDEX(AA$65:AA$74,$AI108,1)*(1-$AH108)+INDEX(AA$65:AA$74,$AJ108,1)*($AH108)</f>
        <v>50</v>
      </c>
      <c r="AB108" s="816" cm="1">
        <f t="array" aca="1" ref="AB108" ca="1">INDEX(AB$65:AB$74,$AI108,1)*(1-$AH108)+INDEX(AB$65:AB$74,$AJ108,1)*($AH108)</f>
        <v>150</v>
      </c>
      <c r="AC108" s="816" cm="1">
        <f t="array" aca="1" ref="AC108" ca="1">INDEX(AC$65:AC$74,$AI108,1)*(1-$AH108)+INDEX(AC$65:AC$74,$AJ108,1)*($AH108)</f>
        <v>150</v>
      </c>
      <c r="AD108" s="816" cm="1">
        <f t="array" aca="1" ref="AD108" ca="1">INDEX(AD$65:AD$74,$AI108,1)*(1-$AH108)+INDEX(AD$65:AD$74,$AJ108,1)*($AH108)</f>
        <v>100</v>
      </c>
      <c r="AE108" s="816" cm="1">
        <f t="array" aca="1" ref="AE108" ca="1">INDEX(AE$65:AE$74,$AI108,1)*(1-$AH108)+INDEX(AE$65:AE$74,$AJ108,1)*($AH108)</f>
        <v>400</v>
      </c>
      <c r="AF108" s="816" cm="1">
        <f t="array" aca="1" ref="AF108" ca="1">INDEX(AF$65:AF$74,$AI108,1)*(1-$AH108)+INDEX(AF$65:AF$74,$AJ108,1)*($AH108)</f>
        <v>400</v>
      </c>
      <c r="AG108" s="81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8">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9">
        <f t="shared" si="6"/>
        <v>43733</v>
      </c>
      <c r="G109" s="280"/>
      <c r="H109" s="301"/>
      <c r="I109" s="301"/>
      <c r="J109" s="301">
        <v>4</v>
      </c>
      <c r="K109" s="480">
        <f>INDEX(Periods!$F$21:$O$30,J109+1,$E109+2)</f>
        <v>43733</v>
      </c>
      <c r="L109" s="856">
        <f t="shared" ca="1" si="18"/>
        <v>20</v>
      </c>
      <c r="M109" s="871"/>
      <c r="N109" s="285"/>
      <c r="O109" s="743" cm="1">
        <f t="array" aca="1" ref="O109" ca="1">INDEX(O$65:O$74,$AI109,1)*(1-$AH109)+INDEX(O$65:O$74,$AJ109,1)*($AH109)</f>
        <v>250</v>
      </c>
      <c r="P109" s="743" cm="1">
        <f t="array" aca="1" ref="P109" ca="1">INDEX(P$65:P$74,$AI109,1)*(1-$AH109)+INDEX(P$65:P$74,$AJ109,1)*($AH109)</f>
        <v>4500</v>
      </c>
      <c r="Q109" s="744" cm="1">
        <f t="array" aca="1" ref="Q109" ca="1">INDEX(Q$65:Q$74,$AI109,1)*(1-$AH109)+INDEX(Q$65:Q$74,$AJ109,1)*($AH109)</f>
        <v>0.76</v>
      </c>
      <c r="R109" s="744" cm="1">
        <f t="array" aca="1" ref="R109" ca="1">INDEX(R$65:R$74,$AI109,1)*(1-$AH109)+INDEX(R$65:R$74,$AJ109,1)*($AH109)</f>
        <v>0.78</v>
      </c>
      <c r="S109" s="740">
        <f>INDEX(Annual!i_pasture_stage_p6z,$J109+1,ROUNDDOWN((ROW($J109)-ROW($J$65))/i_p6_len,0)+1)</f>
        <v>1</v>
      </c>
      <c r="T109" s="744" cm="1">
        <f t="array" aca="1" ref="T109" ca="1">INDEX(T$65:T$74,$AI109,1)*(1-$AH109)+INDEX(T$65:T$74,$AJ109,1)*($AH109)</f>
        <v>0.3</v>
      </c>
      <c r="U109" s="739" cm="1">
        <f t="array" aca="1" ref="U109" ca="1">INDEX(U$65:U$74,$AI109,1)*(1-$AH109)+INDEX(U$65:U$74,$AJ109,1)*($AH109)</f>
        <v>10</v>
      </c>
      <c r="V109" s="744" cm="1">
        <f t="array" aca="1" ref="V109" ca="1">INDEX(V$65:V$74,$AI109,1)*(1-$AH109)+INDEX(V$65:V$74,$AJ109,1)*($AH109)</f>
        <v>0</v>
      </c>
      <c r="W109" s="285"/>
      <c r="X109" s="839" cm="1">
        <f t="array" aca="1" ref="X109" ca="1">INDEX(X$65:X$74,$AI109,1)*(1-$AH109)+INDEX(X$65:X$74,$AJ109,1)*($AH109)</f>
        <v>0.75</v>
      </c>
      <c r="Y109" s="816" cm="1">
        <f t="array" aca="1" ref="Y109" ca="1">INDEX(Y$65:Y$74,$AI109,1)*(1-$AH109)+INDEX(Y$65:Y$74,$AJ109,1)*($AH109)</f>
        <v>50</v>
      </c>
      <c r="Z109" s="816" cm="1">
        <f t="array" aca="1" ref="Z109" ca="1">INDEX(Z$65:Z$74,$AI109,1)*(1-$AH109)+INDEX(Z$65:Z$74,$AJ109,1)*($AH109)</f>
        <v>50</v>
      </c>
      <c r="AA109" s="816" cm="1">
        <f t="array" aca="1" ref="AA109" ca="1">INDEX(AA$65:AA$74,$AI109,1)*(1-$AH109)+INDEX(AA$65:AA$74,$AJ109,1)*($AH109)</f>
        <v>50</v>
      </c>
      <c r="AB109" s="816" cm="1">
        <f t="array" aca="1" ref="AB109" ca="1">INDEX(AB$65:AB$74,$AI109,1)*(1-$AH109)+INDEX(AB$65:AB$74,$AJ109,1)*($AH109)</f>
        <v>150</v>
      </c>
      <c r="AC109" s="816" cm="1">
        <f t="array" aca="1" ref="AC109" ca="1">INDEX(AC$65:AC$74,$AI109,1)*(1-$AH109)+INDEX(AC$65:AC$74,$AJ109,1)*($AH109)</f>
        <v>150</v>
      </c>
      <c r="AD109" s="816" cm="1">
        <f t="array" aca="1" ref="AD109" ca="1">INDEX(AD$65:AD$74,$AI109,1)*(1-$AH109)+INDEX(AD$65:AD$74,$AJ109,1)*($AH109)</f>
        <v>150</v>
      </c>
      <c r="AE109" s="816" cm="1">
        <f t="array" aca="1" ref="AE109" ca="1">INDEX(AE$65:AE$74,$AI109,1)*(1-$AH109)+INDEX(AE$65:AE$74,$AJ109,1)*($AH109)</f>
        <v>400</v>
      </c>
      <c r="AF109" s="816" cm="1">
        <f t="array" aca="1" ref="AF109" ca="1">INDEX(AF$65:AF$74,$AI109,1)*(1-$AH109)+INDEX(AF$65:AF$74,$AJ109,1)*($AH109)</f>
        <v>400</v>
      </c>
      <c r="AG109" s="81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8">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9">
        <f t="shared" si="6"/>
        <v>43753</v>
      </c>
      <c r="G110" s="280"/>
      <c r="H110" s="301"/>
      <c r="I110" s="301"/>
      <c r="J110" s="301">
        <v>5</v>
      </c>
      <c r="K110" s="480">
        <f>INDEX(Periods!$F$21:$O$30,J110+1,$E110+2)</f>
        <v>43753</v>
      </c>
      <c r="L110" s="856">
        <f t="shared" ca="1" si="18"/>
        <v>13</v>
      </c>
      <c r="M110" s="871"/>
      <c r="N110" s="285"/>
      <c r="O110" s="743" cm="1">
        <f t="array" aca="1" ref="O110" ca="1">INDEX(O$65:O$74,$AI110,1)*(1-$AH110)+INDEX(O$65:O$74,$AJ110,1)*($AH110)</f>
        <v>250</v>
      </c>
      <c r="P110" s="743" cm="1">
        <f t="array" aca="1" ref="P110" ca="1">INDEX(P$65:P$74,$AI110,1)*(1-$AH110)+INDEX(P$65:P$74,$AJ110,1)*($AH110)</f>
        <v>4500</v>
      </c>
      <c r="Q110" s="744" cm="1">
        <f t="array" aca="1" ref="Q110" ca="1">INDEX(Q$65:Q$74,$AI110,1)*(1-$AH110)+INDEX(Q$65:Q$74,$AJ110,1)*($AH110)</f>
        <v>0.76</v>
      </c>
      <c r="R110" s="744" cm="1">
        <f t="array" aca="1" ref="R110" ca="1">INDEX(R$65:R$74,$AI110,1)*(1-$AH110)+INDEX(R$65:R$74,$AJ110,1)*($AH110)</f>
        <v>0.78</v>
      </c>
      <c r="S110" s="740">
        <f>INDEX(Annual!i_pasture_stage_p6z,$J110+1,ROUNDDOWN((ROW($J110)-ROW($J$65))/i_p6_len,0)+1)</f>
        <v>1</v>
      </c>
      <c r="T110" s="744" cm="1">
        <f t="array" aca="1" ref="T110" ca="1">INDEX(T$65:T$74,$AI110,1)*(1-$AH110)+INDEX(T$65:T$74,$AJ110,1)*($AH110)</f>
        <v>0.3</v>
      </c>
      <c r="U110" s="739" cm="1">
        <f t="array" aca="1" ref="U110" ca="1">INDEX(U$65:U$74,$AI110,1)*(1-$AH110)+INDEX(U$65:U$74,$AJ110,1)*($AH110)</f>
        <v>10</v>
      </c>
      <c r="V110" s="744" cm="1">
        <f t="array" aca="1" ref="V110" ca="1">INDEX(V$65:V$74,$AI110,1)*(1-$AH110)+INDEX(V$65:V$74,$AJ110,1)*($AH110)</f>
        <v>0</v>
      </c>
      <c r="W110" s="285"/>
      <c r="X110" s="839" cm="1">
        <f t="array" aca="1" ref="X110" ca="1">INDEX(X$65:X$74,$AI110,1)*(1-$AH110)+INDEX(X$65:X$74,$AJ110,1)*($AH110)</f>
        <v>0.75</v>
      </c>
      <c r="Y110" s="816" cm="1">
        <f t="array" aca="1" ref="Y110" ca="1">INDEX(Y$65:Y$74,$AI110,1)*(1-$AH110)+INDEX(Y$65:Y$74,$AJ110,1)*($AH110)</f>
        <v>50</v>
      </c>
      <c r="Z110" s="816" cm="1">
        <f t="array" aca="1" ref="Z110" ca="1">INDEX(Z$65:Z$74,$AI110,1)*(1-$AH110)+INDEX(Z$65:Z$74,$AJ110,1)*($AH110)</f>
        <v>50</v>
      </c>
      <c r="AA110" s="816" cm="1">
        <f t="array" aca="1" ref="AA110" ca="1">INDEX(AA$65:AA$74,$AI110,1)*(1-$AH110)+INDEX(AA$65:AA$74,$AJ110,1)*($AH110)</f>
        <v>50</v>
      </c>
      <c r="AB110" s="816" cm="1">
        <f t="array" aca="1" ref="AB110" ca="1">INDEX(AB$65:AB$74,$AI110,1)*(1-$AH110)+INDEX(AB$65:AB$74,$AJ110,1)*($AH110)</f>
        <v>150</v>
      </c>
      <c r="AC110" s="816" cm="1">
        <f t="array" aca="1" ref="AC110" ca="1">INDEX(AC$65:AC$74,$AI110,1)*(1-$AH110)+INDEX(AC$65:AC$74,$AJ110,1)*($AH110)</f>
        <v>150</v>
      </c>
      <c r="AD110" s="816" cm="1">
        <f t="array" aca="1" ref="AD110" ca="1">INDEX(AD$65:AD$74,$AI110,1)*(1-$AH110)+INDEX(AD$65:AD$74,$AJ110,1)*($AH110)</f>
        <v>150</v>
      </c>
      <c r="AE110" s="816" cm="1">
        <f t="array" aca="1" ref="AE110" ca="1">INDEX(AE$65:AE$74,$AI110,1)*(1-$AH110)+INDEX(AE$65:AE$74,$AJ110,1)*($AH110)</f>
        <v>400</v>
      </c>
      <c r="AF110" s="816" cm="1">
        <f t="array" aca="1" ref="AF110" ca="1">INDEX(AF$65:AF$74,$AI110,1)*(1-$AH110)+INDEX(AF$65:AF$74,$AJ110,1)*($AH110)</f>
        <v>400</v>
      </c>
      <c r="AG110" s="81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8">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9">
        <f t="shared" si="6"/>
        <v>43766</v>
      </c>
      <c r="G111" s="280"/>
      <c r="H111" s="301"/>
      <c r="I111" s="301"/>
      <c r="J111" s="301">
        <v>6</v>
      </c>
      <c r="K111" s="480">
        <f>INDEX(Periods!$F$21:$O$30,J111+1,$E111+2)</f>
        <v>43766</v>
      </c>
      <c r="L111" s="856">
        <f t="shared" ca="1" si="18"/>
        <v>86</v>
      </c>
      <c r="M111" s="871"/>
      <c r="N111" s="285"/>
      <c r="O111" s="743" cm="1">
        <f t="array" aca="1" ref="O111" ca="1">INDEX(O$65:O$74,$AI111,1)*(1-$AH111)+INDEX(O$65:O$74,$AJ111,1)*($AH111)</f>
        <v>500</v>
      </c>
      <c r="P111" s="743" cm="1">
        <f t="array" aca="1" ref="P111" ca="1">INDEX(P$65:P$74,$AI111,1)*(1-$AH111)+INDEX(P$65:P$74,$AJ111,1)*($AH111)</f>
        <v>2800</v>
      </c>
      <c r="Q111" s="744" cm="1">
        <f t="array" aca="1" ref="Q111" ca="1">INDEX(Q$65:Q$74,$AI111,1)*(1-$AH111)+INDEX(Q$65:Q$74,$AJ111,1)*($AH111)</f>
        <v>0.55000000000000004</v>
      </c>
      <c r="R111" s="744" cm="1">
        <f t="array" aca="1" ref="R111" ca="1">INDEX(R$65:R$74,$AI111,1)*(1-$AH111)+INDEX(R$65:R$74,$AJ111,1)*($AH111)</f>
        <v>0.67749999999999999</v>
      </c>
      <c r="S111" s="740">
        <f>INDEX(Annual!i_pasture_stage_p6z,$J111+1,ROUNDDOWN((ROW($J111)-ROW($J$65))/i_p6_len,0)+1)</f>
        <v>1</v>
      </c>
      <c r="T111" s="744" cm="1">
        <f t="array" aca="1" ref="T111" ca="1">INDEX(T$65:T$74,$AI111,1)*(1-$AH111)+INDEX(T$65:T$74,$AJ111,1)*($AH111)</f>
        <v>0.3</v>
      </c>
      <c r="U111" s="739" cm="1">
        <f t="array" aca="1" ref="U111" ca="1">INDEX(U$65:U$74,$AI111,1)*(1-$AH111)+INDEX(U$65:U$74,$AJ111,1)*($AH111)</f>
        <v>10</v>
      </c>
      <c r="V111" s="744" cm="1">
        <f t="array" aca="1" ref="V111" ca="1">INDEX(V$65:V$74,$AI111,1)*(1-$AH111)+INDEX(V$65:V$74,$AJ111,1)*($AH111)</f>
        <v>0</v>
      </c>
      <c r="W111" s="285"/>
      <c r="X111" s="839" cm="1">
        <f t="array" aca="1" ref="X111" ca="1">INDEX(X$65:X$74,$AI111,1)*(1-$AH111)+INDEX(X$65:X$74,$AJ111,1)*($AH111)</f>
        <v>0.75</v>
      </c>
      <c r="Y111" s="816" cm="1">
        <f t="array" aca="1" ref="Y111" ca="1">INDEX(Y$65:Y$74,$AI111,1)*(1-$AH111)+INDEX(Y$65:Y$74,$AJ111,1)*($AH111)</f>
        <v>50</v>
      </c>
      <c r="Z111" s="816" cm="1">
        <f t="array" aca="1" ref="Z111" ca="1">INDEX(Z$65:Z$74,$AI111,1)*(1-$AH111)+INDEX(Z$65:Z$74,$AJ111,1)*($AH111)</f>
        <v>50</v>
      </c>
      <c r="AA111" s="816" cm="1">
        <f t="array" aca="1" ref="AA111" ca="1">INDEX(AA$65:AA$74,$AI111,1)*(1-$AH111)+INDEX(AA$65:AA$74,$AJ111,1)*($AH111)</f>
        <v>50</v>
      </c>
      <c r="AB111" s="816" cm="1">
        <f t="array" aca="1" ref="AB111" ca="1">INDEX(AB$65:AB$74,$AI111,1)*(1-$AH111)+INDEX(AB$65:AB$74,$AJ111,1)*($AH111)</f>
        <v>150</v>
      </c>
      <c r="AC111" s="816" cm="1">
        <f t="array" aca="1" ref="AC111" ca="1">INDEX(AC$65:AC$74,$AI111,1)*(1-$AH111)+INDEX(AC$65:AC$74,$AJ111,1)*($AH111)</f>
        <v>150</v>
      </c>
      <c r="AD111" s="816" cm="1">
        <f t="array" aca="1" ref="AD111" ca="1">INDEX(AD$65:AD$74,$AI111,1)*(1-$AH111)+INDEX(AD$65:AD$74,$AJ111,1)*($AH111)</f>
        <v>150</v>
      </c>
      <c r="AE111" s="816" cm="1">
        <f t="array" aca="1" ref="AE111" ca="1">INDEX(AE$65:AE$74,$AI111,1)*(1-$AH111)+INDEX(AE$65:AE$74,$AJ111,1)*($AH111)</f>
        <v>400</v>
      </c>
      <c r="AF111" s="816" cm="1">
        <f t="array" aca="1" ref="AF111" ca="1">INDEX(AF$65:AF$74,$AI111,1)*(1-$AH111)+INDEX(AF$65:AF$74,$AJ111,1)*($AH111)</f>
        <v>400</v>
      </c>
      <c r="AG111" s="81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8">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9">
        <f t="shared" si="6"/>
        <v>43852</v>
      </c>
      <c r="G112" s="280"/>
      <c r="H112" s="301"/>
      <c r="I112" s="301"/>
      <c r="J112" s="301">
        <v>7</v>
      </c>
      <c r="K112" s="480">
        <f>INDEX(Periods!$F$21:$O$30,J112+1,$E112+2)</f>
        <v>43852</v>
      </c>
      <c r="L112" s="856">
        <f t="shared" ca="1" si="18"/>
        <v>39</v>
      </c>
      <c r="M112" s="871"/>
      <c r="N112" s="285"/>
      <c r="O112" s="743" cm="1">
        <f t="array" aca="1" ref="O112" ca="1">INDEX(O$65:O$74,$AI112,1)*(1-$AH112)+INDEX(O$65:O$74,$AJ112,1)*($AH112)</f>
        <v>350</v>
      </c>
      <c r="P112" s="743" cm="1">
        <f t="array" aca="1" ref="P112" ca="1">INDEX(P$65:P$74,$AI112,1)*(1-$AH112)+INDEX(P$65:P$74,$AJ112,1)*($AH112)</f>
        <v>1450</v>
      </c>
      <c r="Q112" s="744" cm="1">
        <f t="array" aca="1" ref="Q112" ca="1">INDEX(Q$65:Q$74,$AI112,1)*(1-$AH112)+INDEX(Q$65:Q$74,$AJ112,1)*($AH112)</f>
        <v>0.5</v>
      </c>
      <c r="R112" s="744" cm="1">
        <f t="array" aca="1" ref="R112" ca="1">INDEX(R$65:R$74,$AI112,1)*(1-$AH112)+INDEX(R$65:R$74,$AJ112,1)*($AH112)</f>
        <v>0.59250000000000003</v>
      </c>
      <c r="S112" s="740">
        <f>INDEX(Annual!i_pasture_stage_p6z,$J112+1,ROUNDDOWN((ROW($J112)-ROW($J$65))/i_p6_len,0)+1)</f>
        <v>1</v>
      </c>
      <c r="T112" s="744" cm="1">
        <f t="array" aca="1" ref="T112" ca="1">INDEX(T$65:T$74,$AI112,1)*(1-$AH112)+INDEX(T$65:T$74,$AJ112,1)*($AH112)</f>
        <v>0.3</v>
      </c>
      <c r="U112" s="739" cm="1">
        <f t="array" aca="1" ref="U112" ca="1">INDEX(U$65:U$74,$AI112,1)*(1-$AH112)+INDEX(U$65:U$74,$AJ112,1)*($AH112)</f>
        <v>10</v>
      </c>
      <c r="V112" s="744" cm="1">
        <f t="array" aca="1" ref="V112" ca="1">INDEX(V$65:V$74,$AI112,1)*(1-$AH112)+INDEX(V$65:V$74,$AJ112,1)*($AH112)</f>
        <v>0</v>
      </c>
      <c r="W112" s="285"/>
      <c r="X112" s="839" cm="1">
        <f t="array" aca="1" ref="X112" ca="1">INDEX(X$65:X$74,$AI112,1)*(1-$AH112)+INDEX(X$65:X$74,$AJ112,1)*($AH112)</f>
        <v>0.33</v>
      </c>
      <c r="Y112" s="816" cm="1">
        <f t="array" aca="1" ref="Y112" ca="1">INDEX(Y$65:Y$74,$AI112,1)*(1-$AH112)+INDEX(Y$65:Y$74,$AJ112,1)*($AH112)</f>
        <v>50</v>
      </c>
      <c r="Z112" s="816" cm="1">
        <f t="array" aca="1" ref="Z112" ca="1">INDEX(Z$65:Z$74,$AI112,1)*(1-$AH112)+INDEX(Z$65:Z$74,$AJ112,1)*($AH112)</f>
        <v>50</v>
      </c>
      <c r="AA112" s="816" cm="1">
        <f t="array" aca="1" ref="AA112" ca="1">INDEX(AA$65:AA$74,$AI112,1)*(1-$AH112)+INDEX(AA$65:AA$74,$AJ112,1)*($AH112)</f>
        <v>50</v>
      </c>
      <c r="AB112" s="816" cm="1">
        <f t="array" aca="1" ref="AB112" ca="1">INDEX(AB$65:AB$74,$AI112,1)*(1-$AH112)+INDEX(AB$65:AB$74,$AJ112,1)*($AH112)</f>
        <v>400</v>
      </c>
      <c r="AC112" s="816" cm="1">
        <f t="array" aca="1" ref="AC112" ca="1">INDEX(AC$65:AC$74,$AI112,1)*(1-$AH112)+INDEX(AC$65:AC$74,$AJ112,1)*($AH112)</f>
        <v>400</v>
      </c>
      <c r="AD112" s="816" cm="1">
        <f t="array" aca="1" ref="AD112" ca="1">INDEX(AD$65:AD$74,$AI112,1)*(1-$AH112)+INDEX(AD$65:AD$74,$AJ112,1)*($AH112)</f>
        <v>400</v>
      </c>
      <c r="AE112" s="816" cm="1">
        <f t="array" aca="1" ref="AE112" ca="1">INDEX(AE$65:AE$74,$AI112,1)*(1-$AH112)+INDEX(AE$65:AE$74,$AJ112,1)*($AH112)</f>
        <v>400</v>
      </c>
      <c r="AF112" s="816" cm="1">
        <f t="array" aca="1" ref="AF112" ca="1">INDEX(AF$65:AF$74,$AI112,1)*(1-$AH112)+INDEX(AF$65:AF$74,$AJ112,1)*($AH112)</f>
        <v>400</v>
      </c>
      <c r="AG112" s="81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8">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9">
        <f t="shared" si="6"/>
        <v>43891</v>
      </c>
      <c r="G113" s="280"/>
      <c r="H113" s="301"/>
      <c r="I113" s="301"/>
      <c r="J113" s="301">
        <v>8</v>
      </c>
      <c r="K113" s="480">
        <f>INDEX(Periods!$F$21:$O$30,J113+1,$E113+2)</f>
        <v>43891</v>
      </c>
      <c r="L113" s="856">
        <f t="shared" ca="1" si="18"/>
        <v>31</v>
      </c>
      <c r="M113" s="871"/>
      <c r="N113" s="285"/>
      <c r="O113" s="743" cm="1">
        <f t="array" aca="1" ref="O113" ca="1">INDEX(O$65:O$74,$AI113,1)*(1-$AH113)+INDEX(O$65:O$74,$AJ113,1)*($AH113)</f>
        <v>233</v>
      </c>
      <c r="P113" s="743" cm="1">
        <f t="array" aca="1" ref="P113" ca="1">INDEX(P$65:P$74,$AI113,1)*(1-$AH113)+INDEX(P$65:P$74,$AJ113,1)*($AH113)</f>
        <v>865</v>
      </c>
      <c r="Q113" s="744" cm="1">
        <f t="array" aca="1" ref="Q113" ca="1">INDEX(Q$65:Q$74,$AI113,1)*(1-$AH113)+INDEX(Q$65:Q$74,$AJ113,1)*($AH113)</f>
        <v>0.48635</v>
      </c>
      <c r="R113" s="744" cm="1">
        <f t="array" aca="1" ref="R113" ca="1">INDEX(R$65:R$74,$AI113,1)*(1-$AH113)+INDEX(R$65:R$74,$AJ113,1)*($AH113)</f>
        <v>0.56520000000000004</v>
      </c>
      <c r="S113" s="740">
        <f>INDEX(Annual!i_pasture_stage_p6z,$J113+1,ROUNDDOWN((ROW($J113)-ROW($J$65))/i_p6_len,0)+1)</f>
        <v>1</v>
      </c>
      <c r="T113" s="744" cm="1">
        <f t="array" aca="1" ref="T113" ca="1">INDEX(T$65:T$74,$AI113,1)*(1-$AH113)+INDEX(T$65:T$74,$AJ113,1)*($AH113)</f>
        <v>0.3</v>
      </c>
      <c r="U113" s="739" cm="1">
        <f t="array" aca="1" ref="U113" ca="1">INDEX(U$65:U$74,$AI113,1)*(1-$AH113)+INDEX(U$65:U$74,$AJ113,1)*($AH113)</f>
        <v>10</v>
      </c>
      <c r="V113" s="744" cm="1">
        <f t="array" aca="1" ref="V113" ca="1">INDEX(V$65:V$74,$AI113,1)*(1-$AH113)+INDEX(V$65:V$74,$AJ113,1)*($AH113)</f>
        <v>3.9000000000000007E-2</v>
      </c>
      <c r="W113" s="285"/>
      <c r="X113" s="839" cm="1">
        <f t="array" aca="1" ref="X113" ca="1">INDEX(X$65:X$74,$AI113,1)*(1-$AH113)+INDEX(X$65:X$74,$AJ113,1)*($AH113)</f>
        <v>0.33</v>
      </c>
      <c r="Y113" s="816" cm="1">
        <f t="array" aca="1" ref="Y113" ca="1">INDEX(Y$65:Y$74,$AI113,1)*(1-$AH113)+INDEX(Y$65:Y$74,$AJ113,1)*($AH113)</f>
        <v>50</v>
      </c>
      <c r="Z113" s="816" cm="1">
        <f t="array" aca="1" ref="Z113" ca="1">INDEX(Z$65:Z$74,$AI113,1)*(1-$AH113)+INDEX(Z$65:Z$74,$AJ113,1)*($AH113)</f>
        <v>50</v>
      </c>
      <c r="AA113" s="816" cm="1">
        <f t="array" aca="1" ref="AA113" ca="1">INDEX(AA$65:AA$74,$AI113,1)*(1-$AH113)+INDEX(AA$65:AA$74,$AJ113,1)*($AH113)</f>
        <v>50</v>
      </c>
      <c r="AB113" s="816" cm="1">
        <f t="array" aca="1" ref="AB113" ca="1">INDEX(AB$65:AB$74,$AI113,1)*(1-$AH113)+INDEX(AB$65:AB$74,$AJ113,1)*($AH113)</f>
        <v>400</v>
      </c>
      <c r="AC113" s="816" cm="1">
        <f t="array" aca="1" ref="AC113" ca="1">INDEX(AC$65:AC$74,$AI113,1)*(1-$AH113)+INDEX(AC$65:AC$74,$AJ113,1)*($AH113)</f>
        <v>400</v>
      </c>
      <c r="AD113" s="816" cm="1">
        <f t="array" aca="1" ref="AD113" ca="1">INDEX(AD$65:AD$74,$AI113,1)*(1-$AH113)+INDEX(AD$65:AD$74,$AJ113,1)*($AH113)</f>
        <v>400</v>
      </c>
      <c r="AE113" s="816" cm="1">
        <f t="array" aca="1" ref="AE113" ca="1">INDEX(AE$65:AE$74,$AI113,1)*(1-$AH113)+INDEX(AE$65:AE$74,$AJ113,1)*($AH113)</f>
        <v>400</v>
      </c>
      <c r="AF113" s="816" cm="1">
        <f t="array" aca="1" ref="AF113" ca="1">INDEX(AF$65:AF$74,$AI113,1)*(1-$AH113)+INDEX(AF$65:AF$74,$AJ113,1)*($AH113)</f>
        <v>400</v>
      </c>
      <c r="AG113" s="81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8">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9">
        <f t="shared" si="6"/>
        <v>43922</v>
      </c>
      <c r="G114" s="280"/>
      <c r="H114" s="301"/>
      <c r="I114" s="859"/>
      <c r="J114" s="859">
        <v>9</v>
      </c>
      <c r="K114" s="832">
        <f>INDEX(Periods!$F$21:$O$30,J114+1,$E114+2)</f>
        <v>43922</v>
      </c>
      <c r="L114" s="860">
        <f t="shared" ca="1" si="18"/>
        <v>14</v>
      </c>
      <c r="M114" s="872"/>
      <c r="N114" s="862"/>
      <c r="O114" s="873" cm="1">
        <f t="array" aca="1" ref="O114" ca="1">INDEX(O$65:O$74,$AI114,1)*(1-$AH114)+INDEX(O$65:O$74,$AJ114,1)*($AH114)</f>
        <v>200</v>
      </c>
      <c r="P114" s="873" cm="1">
        <f t="array" aca="1" ref="P114" ca="1">INDEX(P$65:P$74,$AI114,1)*(1-$AH114)+INDEX(P$65:P$74,$AJ114,1)*($AH114)</f>
        <v>545.88235294117658</v>
      </c>
      <c r="Q114" s="874" cm="1">
        <f t="array" aca="1" ref="Q114" ca="1">INDEX(Q$65:Q$74,$AI114,1)*(1-$AH114)+INDEX(Q$65:Q$74,$AJ114,1)*($AH114)</f>
        <v>0.47514705882352942</v>
      </c>
      <c r="R114" s="874" cm="1">
        <f t="array" aca="1" ref="R114" ca="1">INDEX(R$65:R$74,$AI114,1)*(1-$AH114)+INDEX(R$65:R$74,$AJ114,1)*($AH114)</f>
        <v>0.54132352941176465</v>
      </c>
      <c r="S114" s="865">
        <f>INDEX(Annual!i_pasture_stage_p6z,$J114+1,ROUNDDOWN((ROW($J114)-ROW($J$65))/i_p6_len,0)+1)</f>
        <v>1</v>
      </c>
      <c r="T114" s="874" cm="1">
        <f t="array" aca="1" ref="T114" ca="1">INDEX(T$65:T$74,$AI114,1)*(1-$AH114)+INDEX(T$65:T$74,$AJ114,1)*($AH114)</f>
        <v>0.3</v>
      </c>
      <c r="U114" s="865" cm="1">
        <f t="array" aca="1" ref="U114" ca="1">INDEX(U$65:U$74,$AI114,1)*(1-$AH114)+INDEX(U$65:U$74,$AJ114,1)*($AH114)</f>
        <v>10</v>
      </c>
      <c r="V114" s="874" cm="1">
        <f t="array" aca="1" ref="V114" ca="1">INDEX(V$65:V$74,$AI114,1)*(1-$AH114)+INDEX(V$65:V$74,$AJ114,1)*($AH114)</f>
        <v>0.10882352941176471</v>
      </c>
      <c r="W114" s="862"/>
      <c r="X114" s="875" cm="1">
        <f t="array" aca="1" ref="X114" ca="1">INDEX(X$65:X$74,$AI114,1)*(1-$AH114)+INDEX(X$65:X$74,$AJ114,1)*($AH114)</f>
        <v>0.72411764705882353</v>
      </c>
      <c r="Y114" s="876" cm="1">
        <f t="array" aca="1" ref="Y114" ca="1">INDEX(Y$65:Y$74,$AI114,1)*(1-$AH114)+INDEX(Y$65:Y$74,$AJ114,1)*($AH114)</f>
        <v>50</v>
      </c>
      <c r="Z114" s="876" cm="1">
        <f t="array" aca="1" ref="Z114" ca="1">INDEX(Z$65:Z$74,$AI114,1)*(1-$AH114)+INDEX(Z$65:Z$74,$AJ114,1)*($AH114)</f>
        <v>50</v>
      </c>
      <c r="AA114" s="876" cm="1">
        <f t="array" aca="1" ref="AA114" ca="1">INDEX(AA$65:AA$74,$AI114,1)*(1-$AH114)+INDEX(AA$65:AA$74,$AJ114,1)*($AH114)</f>
        <v>50</v>
      </c>
      <c r="AB114" s="876" cm="1">
        <f t="array" aca="1" ref="AB114" ca="1">INDEX(AB$65:AB$74,$AI114,1)*(1-$AH114)+INDEX(AB$65:AB$74,$AJ114,1)*($AH114)</f>
        <v>400</v>
      </c>
      <c r="AC114" s="876" cm="1">
        <f t="array" aca="1" ref="AC114" ca="1">INDEX(AC$65:AC$74,$AI114,1)*(1-$AH114)+INDEX(AC$65:AC$74,$AJ114,1)*($AH114)</f>
        <v>400</v>
      </c>
      <c r="AD114" s="876" cm="1">
        <f t="array" aca="1" ref="AD114" ca="1">INDEX(AD$65:AD$74,$AI114,1)*(1-$AH114)+INDEX(AD$65:AD$74,$AJ114,1)*($AH114)</f>
        <v>400</v>
      </c>
      <c r="AE114" s="876" cm="1">
        <f t="array" aca="1" ref="AE114" ca="1">INDEX(AE$65:AE$74,$AI114,1)*(1-$AH114)+INDEX(AE$65:AE$74,$AJ114,1)*($AH114)</f>
        <v>400</v>
      </c>
      <c r="AF114" s="876" cm="1">
        <f t="array" aca="1" ref="AF114" ca="1">INDEX(AF$65:AF$74,$AI114,1)*(1-$AH114)+INDEX(AF$65:AF$74,$AJ114,1)*($AH114)</f>
        <v>400</v>
      </c>
      <c r="AG114" s="876" cm="1">
        <f t="array" aca="1" ref="AG114" ca="1">INDEX(AG$65:AG$74,$AI114,1)*(1-$AH114)+INDEX(AG$65:AG$74,$AJ114,1)*($AH114)</f>
        <v>400</v>
      </c>
      <c r="AH114" s="862">
        <f t="shared" ca="1" si="13"/>
        <v>0.58823529411764708</v>
      </c>
      <c r="AI114" s="862">
        <f t="shared" si="14"/>
        <v>10</v>
      </c>
      <c r="AJ114" s="862">
        <f t="shared" si="15"/>
        <v>1</v>
      </c>
      <c r="AK114" s="859" t="str">
        <f t="shared" si="7"/>
        <v>Dry</v>
      </c>
      <c r="AL114" s="862">
        <f t="shared" si="9"/>
        <v>144</v>
      </c>
      <c r="AM114" s="862"/>
      <c r="AN114" s="867">
        <f t="shared" si="19"/>
        <v>43572</v>
      </c>
      <c r="AO114" s="867">
        <f t="shared" si="8"/>
        <v>43684</v>
      </c>
      <c r="AP114" s="868">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19">
        <f t="shared" si="6"/>
        <v>43936</v>
      </c>
      <c r="G115" s="280"/>
      <c r="H115" s="301"/>
      <c r="I115" s="511" t="s">
        <v>769</v>
      </c>
      <c r="J115" s="511">
        <v>0</v>
      </c>
      <c r="K115" s="845">
        <f>INDEX(Periods!$F$21:$O$30,J115+1,$E115+2)</f>
        <v>43572</v>
      </c>
      <c r="L115" s="846">
        <f t="shared" ca="1" si="18"/>
        <v>21</v>
      </c>
      <c r="M115" s="512"/>
      <c r="N115" s="513"/>
      <c r="O115" s="742" cm="1">
        <f t="array" aca="1" ref="O115" ca="1">INDEX(O$65:O$74,$AI115,1)*(1-$AH115)+INDEX(O$65:O$74,$AJ115,1)*($AH115)</f>
        <v>200</v>
      </c>
      <c r="P115" s="742" cm="1">
        <f t="array" aca="1" ref="P115" ca="1">INDEX(P$65:P$74,$AI115,1)*(1-$AH115)+INDEX(P$65:P$74,$AJ115,1)*($AH115)</f>
        <v>438</v>
      </c>
      <c r="Q115" s="869" cm="1">
        <f t="array" aca="1" ref="Q115" ca="1">INDEX(Q$65:Q$74,$AI115,1)*(1-$AH115)+INDEX(Q$65:Q$74,$AJ115,1)*($AH115)</f>
        <v>0.47</v>
      </c>
      <c r="R115" s="869" cm="1">
        <f t="array" aca="1" ref="R115" ca="1">INDEX(R$65:R$74,$AI115,1)*(1-$AH115)+INDEX(R$65:R$74,$AJ115,1)*($AH115)</f>
        <v>0.53</v>
      </c>
      <c r="S115" s="870">
        <f>INDEX(Annual!i_pasture_stage_p6z,$J115+1,ROUNDDOWN((ROW($J115)-ROW($J$65))/i_p6_len,0)+1)</f>
        <v>1</v>
      </c>
      <c r="T115" s="745" cm="1">
        <f t="array" aca="1" ref="T115" ca="1">INDEX(T$65:T$74,$AI115,1)*(1-$AH115)+INDEX(T$65:T$74,$AJ115,1)*($AH115)</f>
        <v>0.3</v>
      </c>
      <c r="U115" s="741" cm="1">
        <f t="array" aca="1" ref="U115" ca="1">INDEX(U$65:U$74,$AI115,1)*(1-$AH115)+INDEX(U$65:U$74,$AJ115,1)*($AH115)</f>
        <v>10</v>
      </c>
      <c r="V115" s="745" cm="1">
        <f t="array" aca="1" ref="V115" ca="1">INDEX(V$65:V$74,$AI115,1)*(1-$AH115)+INDEX(V$65:V$74,$AJ115,1)*($AH115)</f>
        <v>0.15</v>
      </c>
      <c r="W115" s="513"/>
      <c r="X115" s="838" cm="1">
        <f t="array" aca="1" ref="X115" ca="1">INDEX(X$65:X$74,$AI115,1)*(1-$AH115)+INDEX(X$65:X$74,$AJ115,1)*($AH115)</f>
        <v>1</v>
      </c>
      <c r="Y115" s="815" cm="1">
        <f t="array" aca="1" ref="Y115" ca="1">INDEX(Y$65:Y$74,$AI115,1)*(1-$AH115)+INDEX(Y$65:Y$74,$AJ115,1)*($AH115)</f>
        <v>50</v>
      </c>
      <c r="Z115" s="815" cm="1">
        <f t="array" aca="1" ref="Z115" ca="1">INDEX(Z$65:Z$74,$AI115,1)*(1-$AH115)+INDEX(Z$65:Z$74,$AJ115,1)*($AH115)</f>
        <v>50</v>
      </c>
      <c r="AA115" s="815" cm="1">
        <f t="array" aca="1" ref="AA115" ca="1">INDEX(AA$65:AA$74,$AI115,1)*(1-$AH115)+INDEX(AA$65:AA$74,$AJ115,1)*($AH115)</f>
        <v>50</v>
      </c>
      <c r="AB115" s="815" cm="1">
        <f t="array" aca="1" ref="AB115" ca="1">INDEX(AB$65:AB$74,$AI115,1)*(1-$AH115)+INDEX(AB$65:AB$74,$AJ115,1)*($AH115)</f>
        <v>400</v>
      </c>
      <c r="AC115" s="815" cm="1">
        <f t="array" aca="1" ref="AC115" ca="1">INDEX(AC$65:AC$74,$AI115,1)*(1-$AH115)+INDEX(AC$65:AC$74,$AJ115,1)*($AH115)</f>
        <v>400</v>
      </c>
      <c r="AD115" s="815" cm="1">
        <f t="array" aca="1" ref="AD115" ca="1">INDEX(AD$65:AD$74,$AI115,1)*(1-$AH115)+INDEX(AD$65:AD$74,$AJ115,1)*($AH115)</f>
        <v>400</v>
      </c>
      <c r="AE115" s="815" cm="1">
        <f t="array" aca="1" ref="AE115" ca="1">INDEX(AE$65:AE$74,$AI115,1)*(1-$AH115)+INDEX(AE$65:AE$74,$AJ115,1)*($AH115)</f>
        <v>400</v>
      </c>
      <c r="AF115" s="815" cm="1">
        <f t="array" aca="1" ref="AF115" ca="1">INDEX(AF$65:AF$74,$AI115,1)*(1-$AH115)+INDEX(AF$65:AF$74,$AJ115,1)*($AH115)</f>
        <v>400</v>
      </c>
      <c r="AG115" s="81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53">
        <f t="shared" si="19"/>
        <v>43593</v>
      </c>
      <c r="AO115" s="853">
        <f t="shared" si="8"/>
        <v>43684</v>
      </c>
      <c r="AP115" s="855">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9">
        <f t="shared" si="6"/>
        <v>43593</v>
      </c>
      <c r="G116" s="280"/>
      <c r="H116" s="301"/>
      <c r="I116" s="301"/>
      <c r="J116" s="301">
        <v>1</v>
      </c>
      <c r="K116" s="480">
        <f>INDEX(Periods!$F$21:$O$30,J116+1,$E116+2)</f>
        <v>43593</v>
      </c>
      <c r="L116" s="856">
        <f t="shared" ca="1" si="18"/>
        <v>35</v>
      </c>
      <c r="M116" s="871"/>
      <c r="N116" s="285"/>
      <c r="O116" s="743" cm="1">
        <f t="array" aca="1" ref="O116" ca="1">INDEX(O$65:O$74,$AI116,1)*(1-$AH116)+INDEX(O$65:O$74,$AJ116,1)*($AH116)</f>
        <v>200</v>
      </c>
      <c r="P116" s="743" cm="1">
        <f t="array" aca="1" ref="P116" ca="1">INDEX(P$65:P$74,$AI116,1)*(1-$AH116)+INDEX(P$65:P$74,$AJ116,1)*($AH116)</f>
        <v>335</v>
      </c>
      <c r="Q116" s="744" cm="1">
        <f t="array" aca="1" ref="Q116" ca="1">INDEX(Q$65:Q$74,$AI116,1)*(1-$AH116)+INDEX(Q$65:Q$74,$AJ116,1)*($AH116)</f>
        <v>0.81</v>
      </c>
      <c r="R116" s="744" cm="1">
        <f t="array" aca="1" ref="R116" ca="1">INDEX(R$65:R$74,$AI116,1)*(1-$AH116)+INDEX(R$65:R$74,$AJ116,1)*($AH116)</f>
        <v>0.81</v>
      </c>
      <c r="S116" s="740">
        <f>INDEX(Annual!i_pasture_stage_p6z,$J116+1,ROUNDDOWN((ROW($J116)-ROW($J$65))/i_p6_len,0)+1)</f>
        <v>0.14285714285714285</v>
      </c>
      <c r="T116" s="744" cm="1">
        <f t="array" aca="1" ref="T116" ca="1">INDEX(T$65:T$74,$AI116,1)*(1-$AH116)+INDEX(T$65:T$74,$AJ116,1)*($AH116)</f>
        <v>0.3</v>
      </c>
      <c r="U116" s="739" cm="1">
        <f t="array" aca="1" ref="U116" ca="1">INDEX(U$65:U$74,$AI116,1)*(1-$AH116)+INDEX(U$65:U$74,$AJ116,1)*($AH116)</f>
        <v>10</v>
      </c>
      <c r="V116" s="744" cm="1">
        <f t="array" aca="1" ref="V116" ca="1">INDEX(V$65:V$74,$AI116,1)*(1-$AH116)+INDEX(V$65:V$74,$AJ116,1)*($AH116)</f>
        <v>0.1</v>
      </c>
      <c r="W116" s="285"/>
      <c r="X116" s="839" cm="1">
        <f t="array" aca="1" ref="X116" ca="1">INDEX(X$65:X$74,$AI116,1)*(1-$AH116)+INDEX(X$65:X$74,$AJ116,1)*($AH116)</f>
        <v>1</v>
      </c>
      <c r="Y116" s="816" cm="1">
        <f t="array" aca="1" ref="Y116" ca="1">INDEX(Y$65:Y$74,$AI116,1)*(1-$AH116)+INDEX(Y$65:Y$74,$AJ116,1)*($AH116)</f>
        <v>50</v>
      </c>
      <c r="Z116" s="816" cm="1">
        <f t="array" aca="1" ref="Z116" ca="1">INDEX(Z$65:Z$74,$AI116,1)*(1-$AH116)+INDEX(Z$65:Z$74,$AJ116,1)*($AH116)</f>
        <v>50</v>
      </c>
      <c r="AA116" s="816" cm="1">
        <f t="array" aca="1" ref="AA116" ca="1">INDEX(AA$65:AA$74,$AI116,1)*(1-$AH116)+INDEX(AA$65:AA$74,$AJ116,1)*($AH116)</f>
        <v>50</v>
      </c>
      <c r="AB116" s="816" cm="1">
        <f t="array" aca="1" ref="AB116" ca="1">INDEX(AB$65:AB$74,$AI116,1)*(1-$AH116)+INDEX(AB$65:AB$74,$AJ116,1)*($AH116)</f>
        <v>100</v>
      </c>
      <c r="AC116" s="816" cm="1">
        <f t="array" aca="1" ref="AC116" ca="1">INDEX(AC$65:AC$74,$AI116,1)*(1-$AH116)+INDEX(AC$65:AC$74,$AJ116,1)*($AH116)</f>
        <v>400</v>
      </c>
      <c r="AD116" s="816" cm="1">
        <f t="array" aca="1" ref="AD116" ca="1">INDEX(AD$65:AD$74,$AI116,1)*(1-$AH116)+INDEX(AD$65:AD$74,$AJ116,1)*($AH116)</f>
        <v>400</v>
      </c>
      <c r="AE116" s="816" cm="1">
        <f t="array" aca="1" ref="AE116" ca="1">INDEX(AE$65:AE$74,$AI116,1)*(1-$AH116)+INDEX(AE$65:AE$74,$AJ116,1)*($AH116)</f>
        <v>400</v>
      </c>
      <c r="AF116" s="816" cm="1">
        <f t="array" aca="1" ref="AF116" ca="1">INDEX(AF$65:AF$74,$AI116,1)*(1-$AH116)+INDEX(AF$65:AF$74,$AJ116,1)*($AH116)</f>
        <v>400</v>
      </c>
      <c r="AG116" s="81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8">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9">
        <f t="shared" si="6"/>
        <v>43628</v>
      </c>
      <c r="G117" s="280"/>
      <c r="H117" s="301"/>
      <c r="I117" s="301"/>
      <c r="J117" s="301">
        <v>2</v>
      </c>
      <c r="K117" s="480">
        <f>INDEX(Periods!$F$21:$O$30,J117+1,$E117+2)</f>
        <v>43628</v>
      </c>
      <c r="L117" s="856">
        <f t="shared" ca="1" si="18"/>
        <v>56</v>
      </c>
      <c r="M117" s="871"/>
      <c r="N117" s="285"/>
      <c r="O117" s="743" cm="1">
        <f t="array" aca="1" ref="O117" ca="1">INDEX(O$65:O$74,$AI117,1)*(1-$AH117)+INDEX(O$65:O$74,$AJ117,1)*($AH117)</f>
        <v>211.29545454545456</v>
      </c>
      <c r="P117" s="743" cm="1">
        <f t="array" aca="1" ref="P117" ca="1">INDEX(P$65:P$74,$AI117,1)*(1-$AH117)+INDEX(P$65:P$74,$AJ117,1)*($AH117)</f>
        <v>745.4545454545455</v>
      </c>
      <c r="Q117" s="744" cm="1">
        <f t="array" aca="1" ref="Q117" ca="1">INDEX(Q$65:Q$74,$AI117,1)*(1-$AH117)+INDEX(Q$65:Q$74,$AJ117,1)*($AH117)</f>
        <v>0.81</v>
      </c>
      <c r="R117" s="744" cm="1">
        <f t="array" aca="1" ref="R117" ca="1">INDEX(R$65:R$74,$AI117,1)*(1-$AH117)+INDEX(R$65:R$74,$AJ117,1)*($AH117)</f>
        <v>0.81</v>
      </c>
      <c r="S117" s="740">
        <f>INDEX(Annual!i_pasture_stage_p6z,$J117+1,ROUNDDOWN((ROW($J117)-ROW($J$65))/i_p6_len,0)+1)</f>
        <v>1</v>
      </c>
      <c r="T117" s="744" cm="1">
        <f t="array" aca="1" ref="T117" ca="1">INDEX(T$65:T$74,$AI117,1)*(1-$AH117)+INDEX(T$65:T$74,$AJ117,1)*($AH117)</f>
        <v>0.3</v>
      </c>
      <c r="U117" s="739" cm="1">
        <f t="array" aca="1" ref="U117" ca="1">INDEX(U$65:U$74,$AI117,1)*(1-$AH117)+INDEX(U$65:U$74,$AJ117,1)*($AH117)</f>
        <v>10</v>
      </c>
      <c r="V117" s="744" cm="1">
        <f t="array" aca="1" ref="V117" ca="1">INDEX(V$65:V$74,$AI117,1)*(1-$AH117)+INDEX(V$65:V$74,$AJ117,1)*($AH117)</f>
        <v>1.8181818181818184E-2</v>
      </c>
      <c r="W117" s="285"/>
      <c r="X117" s="839" cm="1">
        <f t="array" aca="1" ref="X117" ca="1">INDEX(X$65:X$74,$AI117,1)*(1-$AH117)+INDEX(X$65:X$74,$AJ117,1)*($AH117)</f>
        <v>1</v>
      </c>
      <c r="Y117" s="816" cm="1">
        <f t="array" aca="1" ref="Y117" ca="1">INDEX(Y$65:Y$74,$AI117,1)*(1-$AH117)+INDEX(Y$65:Y$74,$AJ117,1)*($AH117)</f>
        <v>50</v>
      </c>
      <c r="Z117" s="816" cm="1">
        <f t="array" aca="1" ref="Z117" ca="1">INDEX(Z$65:Z$74,$AI117,1)*(1-$AH117)+INDEX(Z$65:Z$74,$AJ117,1)*($AH117)</f>
        <v>50</v>
      </c>
      <c r="AA117" s="816" cm="1">
        <f t="array" aca="1" ref="AA117" ca="1">INDEX(AA$65:AA$74,$AI117,1)*(1-$AH117)+INDEX(AA$65:AA$74,$AJ117,1)*($AH117)</f>
        <v>50</v>
      </c>
      <c r="AB117" s="816" cm="1">
        <f t="array" aca="1" ref="AB117" ca="1">INDEX(AB$65:AB$74,$AI117,1)*(1-$AH117)+INDEX(AB$65:AB$74,$AJ117,1)*($AH117)</f>
        <v>131.81818181818181</v>
      </c>
      <c r="AC117" s="816" cm="1">
        <f t="array" aca="1" ref="AC117" ca="1">INDEX(AC$65:AC$74,$AI117,1)*(1-$AH117)+INDEX(AC$65:AC$74,$AJ117,1)*($AH117)</f>
        <v>118.18181818181819</v>
      </c>
      <c r="AD117" s="816" cm="1">
        <f t="array" aca="1" ref="AD117" ca="1">INDEX(AD$65:AD$74,$AI117,1)*(1-$AH117)+INDEX(AD$65:AD$74,$AJ117,1)*($AH117)</f>
        <v>118.18181818181819</v>
      </c>
      <c r="AE117" s="816" cm="1">
        <f t="array" aca="1" ref="AE117" ca="1">INDEX(AE$65:AE$74,$AI117,1)*(1-$AH117)+INDEX(AE$65:AE$74,$AJ117,1)*($AH117)</f>
        <v>400</v>
      </c>
      <c r="AF117" s="816" cm="1">
        <f t="array" aca="1" ref="AF117" ca="1">INDEX(AF$65:AF$74,$AI117,1)*(1-$AH117)+INDEX(AF$65:AF$74,$AJ117,1)*($AH117)</f>
        <v>400</v>
      </c>
      <c r="AG117" s="81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8">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9">
        <f t="shared" si="6"/>
        <v>43684</v>
      </c>
      <c r="G118" s="280"/>
      <c r="H118" s="301"/>
      <c r="I118" s="301"/>
      <c r="J118" s="301">
        <v>3</v>
      </c>
      <c r="K118" s="480">
        <f>INDEX(Periods!$F$21:$O$30,J118+1,$E118+2)</f>
        <v>43684</v>
      </c>
      <c r="L118" s="856">
        <f t="shared" ca="1" si="18"/>
        <v>49</v>
      </c>
      <c r="M118" s="871"/>
      <c r="N118" s="285"/>
      <c r="O118" s="743" cm="1">
        <f t="array" aca="1" ref="O118" ca="1">INDEX(O$65:O$74,$AI118,1)*(1-$AH118)+INDEX(O$65:O$74,$AJ118,1)*($AH118)</f>
        <v>250</v>
      </c>
      <c r="P118" s="743" cm="1">
        <f t="array" aca="1" ref="P118" ca="1">INDEX(P$65:P$74,$AI118,1)*(1-$AH118)+INDEX(P$65:P$74,$AJ118,1)*($AH118)</f>
        <v>1600</v>
      </c>
      <c r="Q118" s="744" cm="1">
        <f t="array" aca="1" ref="Q118" ca="1">INDEX(Q$65:Q$74,$AI118,1)*(1-$AH118)+INDEX(Q$65:Q$74,$AJ118,1)*($AH118)</f>
        <v>0.8</v>
      </c>
      <c r="R118" s="744" cm="1">
        <f t="array" aca="1" ref="R118" ca="1">INDEX(R$65:R$74,$AI118,1)*(1-$AH118)+INDEX(R$65:R$74,$AJ118,1)*($AH118)</f>
        <v>0.8</v>
      </c>
      <c r="S118" s="740">
        <f>INDEX(Annual!i_pasture_stage_p6z,$J118+1,ROUNDDOWN((ROW($J118)-ROW($J$65))/i_p6_len,0)+1)</f>
        <v>1</v>
      </c>
      <c r="T118" s="744" cm="1">
        <f t="array" aca="1" ref="T118" ca="1">INDEX(T$65:T$74,$AI118,1)*(1-$AH118)+INDEX(T$65:T$74,$AJ118,1)*($AH118)</f>
        <v>0.3</v>
      </c>
      <c r="U118" s="739" cm="1">
        <f t="array" aca="1" ref="U118" ca="1">INDEX(U$65:U$74,$AI118,1)*(1-$AH118)+INDEX(U$65:U$74,$AJ118,1)*($AH118)</f>
        <v>10</v>
      </c>
      <c r="V118" s="744" cm="1">
        <f t="array" aca="1" ref="V118" ca="1">INDEX(V$65:V$74,$AI118,1)*(1-$AH118)+INDEX(V$65:V$74,$AJ118,1)*($AH118)</f>
        <v>0</v>
      </c>
      <c r="W118" s="285"/>
      <c r="X118" s="839" cm="1">
        <f t="array" aca="1" ref="X118" ca="1">INDEX(X$65:X$74,$AI118,1)*(1-$AH118)+INDEX(X$65:X$74,$AJ118,1)*($AH118)</f>
        <v>1</v>
      </c>
      <c r="Y118" s="816" cm="1">
        <f t="array" aca="1" ref="Y118" ca="1">INDEX(Y$65:Y$74,$AI118,1)*(1-$AH118)+INDEX(Y$65:Y$74,$AJ118,1)*($AH118)</f>
        <v>50</v>
      </c>
      <c r="Z118" s="816" cm="1">
        <f t="array" aca="1" ref="Z118" ca="1">INDEX(Z$65:Z$74,$AI118,1)*(1-$AH118)+INDEX(Z$65:Z$74,$AJ118,1)*($AH118)</f>
        <v>50</v>
      </c>
      <c r="AA118" s="816" cm="1">
        <f t="array" aca="1" ref="AA118" ca="1">INDEX(AA$65:AA$74,$AI118,1)*(1-$AH118)+INDEX(AA$65:AA$74,$AJ118,1)*($AH118)</f>
        <v>50</v>
      </c>
      <c r="AB118" s="816" cm="1">
        <f t="array" aca="1" ref="AB118" ca="1">INDEX(AB$65:AB$74,$AI118,1)*(1-$AH118)+INDEX(AB$65:AB$74,$AJ118,1)*($AH118)</f>
        <v>150</v>
      </c>
      <c r="AC118" s="816" cm="1">
        <f t="array" aca="1" ref="AC118" ca="1">INDEX(AC$65:AC$74,$AI118,1)*(1-$AH118)+INDEX(AC$65:AC$74,$AJ118,1)*($AH118)</f>
        <v>150</v>
      </c>
      <c r="AD118" s="816" cm="1">
        <f t="array" aca="1" ref="AD118" ca="1">INDEX(AD$65:AD$74,$AI118,1)*(1-$AH118)+INDEX(AD$65:AD$74,$AJ118,1)*($AH118)</f>
        <v>100</v>
      </c>
      <c r="AE118" s="816" cm="1">
        <f t="array" aca="1" ref="AE118" ca="1">INDEX(AE$65:AE$74,$AI118,1)*(1-$AH118)+INDEX(AE$65:AE$74,$AJ118,1)*($AH118)</f>
        <v>400</v>
      </c>
      <c r="AF118" s="816" cm="1">
        <f t="array" aca="1" ref="AF118" ca="1">INDEX(AF$65:AF$74,$AI118,1)*(1-$AH118)+INDEX(AF$65:AF$74,$AJ118,1)*($AH118)</f>
        <v>400</v>
      </c>
      <c r="AG118" s="81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8">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9">
        <f t="shared" si="6"/>
        <v>43733</v>
      </c>
      <c r="G119" s="280"/>
      <c r="H119" s="301"/>
      <c r="I119" s="301"/>
      <c r="J119" s="301">
        <v>4</v>
      </c>
      <c r="K119" s="480">
        <f>INDEX(Periods!$F$21:$O$30,J119+1,$E119+2)</f>
        <v>43733</v>
      </c>
      <c r="L119" s="856">
        <f t="shared" ca="1" si="18"/>
        <v>20</v>
      </c>
      <c r="M119" s="871"/>
      <c r="N119" s="285"/>
      <c r="O119" s="743" cm="1">
        <f t="array" aca="1" ref="O119" ca="1">INDEX(O$65:O$74,$AI119,1)*(1-$AH119)+INDEX(O$65:O$74,$AJ119,1)*($AH119)</f>
        <v>250</v>
      </c>
      <c r="P119" s="743" cm="1">
        <f t="array" aca="1" ref="P119" ca="1">INDEX(P$65:P$74,$AI119,1)*(1-$AH119)+INDEX(P$65:P$74,$AJ119,1)*($AH119)</f>
        <v>4500</v>
      </c>
      <c r="Q119" s="744" cm="1">
        <f t="array" aca="1" ref="Q119" ca="1">INDEX(Q$65:Q$74,$AI119,1)*(1-$AH119)+INDEX(Q$65:Q$74,$AJ119,1)*($AH119)</f>
        <v>0.76</v>
      </c>
      <c r="R119" s="744" cm="1">
        <f t="array" aca="1" ref="R119" ca="1">INDEX(R$65:R$74,$AI119,1)*(1-$AH119)+INDEX(R$65:R$74,$AJ119,1)*($AH119)</f>
        <v>0.78</v>
      </c>
      <c r="S119" s="740">
        <f>INDEX(Annual!i_pasture_stage_p6z,$J119+1,ROUNDDOWN((ROW($J119)-ROW($J$65))/i_p6_len,0)+1)</f>
        <v>1</v>
      </c>
      <c r="T119" s="744" cm="1">
        <f t="array" aca="1" ref="T119" ca="1">INDEX(T$65:T$74,$AI119,1)*(1-$AH119)+INDEX(T$65:T$74,$AJ119,1)*($AH119)</f>
        <v>0.3</v>
      </c>
      <c r="U119" s="739" cm="1">
        <f t="array" aca="1" ref="U119" ca="1">INDEX(U$65:U$74,$AI119,1)*(1-$AH119)+INDEX(U$65:U$74,$AJ119,1)*($AH119)</f>
        <v>10</v>
      </c>
      <c r="V119" s="744" cm="1">
        <f t="array" aca="1" ref="V119" ca="1">INDEX(V$65:V$74,$AI119,1)*(1-$AH119)+INDEX(V$65:V$74,$AJ119,1)*($AH119)</f>
        <v>0</v>
      </c>
      <c r="W119" s="285"/>
      <c r="X119" s="839" cm="1">
        <f t="array" aca="1" ref="X119" ca="1">INDEX(X$65:X$74,$AI119,1)*(1-$AH119)+INDEX(X$65:X$74,$AJ119,1)*($AH119)</f>
        <v>0.75</v>
      </c>
      <c r="Y119" s="816" cm="1">
        <f t="array" aca="1" ref="Y119" ca="1">INDEX(Y$65:Y$74,$AI119,1)*(1-$AH119)+INDEX(Y$65:Y$74,$AJ119,1)*($AH119)</f>
        <v>50</v>
      </c>
      <c r="Z119" s="816" cm="1">
        <f t="array" aca="1" ref="Z119" ca="1">INDEX(Z$65:Z$74,$AI119,1)*(1-$AH119)+INDEX(Z$65:Z$74,$AJ119,1)*($AH119)</f>
        <v>50</v>
      </c>
      <c r="AA119" s="816" cm="1">
        <f t="array" aca="1" ref="AA119" ca="1">INDEX(AA$65:AA$74,$AI119,1)*(1-$AH119)+INDEX(AA$65:AA$74,$AJ119,1)*($AH119)</f>
        <v>50</v>
      </c>
      <c r="AB119" s="816" cm="1">
        <f t="array" aca="1" ref="AB119" ca="1">INDEX(AB$65:AB$74,$AI119,1)*(1-$AH119)+INDEX(AB$65:AB$74,$AJ119,1)*($AH119)</f>
        <v>150</v>
      </c>
      <c r="AC119" s="816" cm="1">
        <f t="array" aca="1" ref="AC119" ca="1">INDEX(AC$65:AC$74,$AI119,1)*(1-$AH119)+INDEX(AC$65:AC$74,$AJ119,1)*($AH119)</f>
        <v>150</v>
      </c>
      <c r="AD119" s="816" cm="1">
        <f t="array" aca="1" ref="AD119" ca="1">INDEX(AD$65:AD$74,$AI119,1)*(1-$AH119)+INDEX(AD$65:AD$74,$AJ119,1)*($AH119)</f>
        <v>150</v>
      </c>
      <c r="AE119" s="816" cm="1">
        <f t="array" aca="1" ref="AE119" ca="1">INDEX(AE$65:AE$74,$AI119,1)*(1-$AH119)+INDEX(AE$65:AE$74,$AJ119,1)*($AH119)</f>
        <v>400</v>
      </c>
      <c r="AF119" s="816" cm="1">
        <f t="array" aca="1" ref="AF119" ca="1">INDEX(AF$65:AF$74,$AI119,1)*(1-$AH119)+INDEX(AF$65:AF$74,$AJ119,1)*($AH119)</f>
        <v>400</v>
      </c>
      <c r="AG119" s="81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8">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9">
        <f t="shared" si="6"/>
        <v>43753</v>
      </c>
      <c r="G120" s="280"/>
      <c r="H120" s="301"/>
      <c r="I120" s="301"/>
      <c r="J120" s="301">
        <v>5</v>
      </c>
      <c r="K120" s="480">
        <f>INDEX(Periods!$F$21:$O$30,J120+1,$E120+2)</f>
        <v>43753</v>
      </c>
      <c r="L120" s="856">
        <f t="shared" ca="1" si="18"/>
        <v>36</v>
      </c>
      <c r="M120" s="871"/>
      <c r="N120" s="285"/>
      <c r="O120" s="743" cm="1">
        <f t="array" aca="1" ref="O120" ca="1">INDEX(O$65:O$74,$AI120,1)*(1-$AH120)+INDEX(O$65:O$74,$AJ120,1)*($AH120)</f>
        <v>250</v>
      </c>
      <c r="P120" s="743" cm="1">
        <f t="array" aca="1" ref="P120" ca="1">INDEX(P$65:P$74,$AI120,1)*(1-$AH120)+INDEX(P$65:P$74,$AJ120,1)*($AH120)</f>
        <v>4500</v>
      </c>
      <c r="Q120" s="744" cm="1">
        <f t="array" aca="1" ref="Q120" ca="1">INDEX(Q$65:Q$74,$AI120,1)*(1-$AH120)+INDEX(Q$65:Q$74,$AJ120,1)*($AH120)</f>
        <v>0.76</v>
      </c>
      <c r="R120" s="744" cm="1">
        <f t="array" aca="1" ref="R120" ca="1">INDEX(R$65:R$74,$AI120,1)*(1-$AH120)+INDEX(R$65:R$74,$AJ120,1)*($AH120)</f>
        <v>0.78</v>
      </c>
      <c r="S120" s="740">
        <f>INDEX(Annual!i_pasture_stage_p6z,$J120+1,ROUNDDOWN((ROW($J120)-ROW($J$65))/i_p6_len,0)+1)</f>
        <v>1</v>
      </c>
      <c r="T120" s="744" cm="1">
        <f t="array" aca="1" ref="T120" ca="1">INDEX(T$65:T$74,$AI120,1)*(1-$AH120)+INDEX(T$65:T$74,$AJ120,1)*($AH120)</f>
        <v>0.3</v>
      </c>
      <c r="U120" s="739" cm="1">
        <f t="array" aca="1" ref="U120" ca="1">INDEX(U$65:U$74,$AI120,1)*(1-$AH120)+INDEX(U$65:U$74,$AJ120,1)*($AH120)</f>
        <v>10</v>
      </c>
      <c r="V120" s="744" cm="1">
        <f t="array" aca="1" ref="V120" ca="1">INDEX(V$65:V$74,$AI120,1)*(1-$AH120)+INDEX(V$65:V$74,$AJ120,1)*($AH120)</f>
        <v>0</v>
      </c>
      <c r="W120" s="285"/>
      <c r="X120" s="839" cm="1">
        <f t="array" aca="1" ref="X120" ca="1">INDEX(X$65:X$74,$AI120,1)*(1-$AH120)+INDEX(X$65:X$74,$AJ120,1)*($AH120)</f>
        <v>0.75</v>
      </c>
      <c r="Y120" s="816" cm="1">
        <f t="array" aca="1" ref="Y120" ca="1">INDEX(Y$65:Y$74,$AI120,1)*(1-$AH120)+INDEX(Y$65:Y$74,$AJ120,1)*($AH120)</f>
        <v>50</v>
      </c>
      <c r="Z120" s="816" cm="1">
        <f t="array" aca="1" ref="Z120" ca="1">INDEX(Z$65:Z$74,$AI120,1)*(1-$AH120)+INDEX(Z$65:Z$74,$AJ120,1)*($AH120)</f>
        <v>50</v>
      </c>
      <c r="AA120" s="816" cm="1">
        <f t="array" aca="1" ref="AA120" ca="1">INDEX(AA$65:AA$74,$AI120,1)*(1-$AH120)+INDEX(AA$65:AA$74,$AJ120,1)*($AH120)</f>
        <v>50</v>
      </c>
      <c r="AB120" s="816" cm="1">
        <f t="array" aca="1" ref="AB120" ca="1">INDEX(AB$65:AB$74,$AI120,1)*(1-$AH120)+INDEX(AB$65:AB$74,$AJ120,1)*($AH120)</f>
        <v>150</v>
      </c>
      <c r="AC120" s="816" cm="1">
        <f t="array" aca="1" ref="AC120" ca="1">INDEX(AC$65:AC$74,$AI120,1)*(1-$AH120)+INDEX(AC$65:AC$74,$AJ120,1)*($AH120)</f>
        <v>150</v>
      </c>
      <c r="AD120" s="816" cm="1">
        <f t="array" aca="1" ref="AD120" ca="1">INDEX(AD$65:AD$74,$AI120,1)*(1-$AH120)+INDEX(AD$65:AD$74,$AJ120,1)*($AH120)</f>
        <v>150</v>
      </c>
      <c r="AE120" s="816" cm="1">
        <f t="array" aca="1" ref="AE120" ca="1">INDEX(AE$65:AE$74,$AI120,1)*(1-$AH120)+INDEX(AE$65:AE$74,$AJ120,1)*($AH120)</f>
        <v>400</v>
      </c>
      <c r="AF120" s="816" cm="1">
        <f t="array" aca="1" ref="AF120" ca="1">INDEX(AF$65:AF$74,$AI120,1)*(1-$AH120)+INDEX(AF$65:AF$74,$AJ120,1)*($AH120)</f>
        <v>400</v>
      </c>
      <c r="AG120" s="81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8">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9">
        <f t="shared" si="6"/>
        <v>43789</v>
      </c>
      <c r="G121" s="280"/>
      <c r="H121" s="301"/>
      <c r="I121" s="301"/>
      <c r="J121" s="301">
        <v>6</v>
      </c>
      <c r="K121" s="480">
        <f>INDEX(Periods!$F$21:$O$30,J121+1,$E121+2)</f>
        <v>43789</v>
      </c>
      <c r="L121" s="856">
        <f t="shared" ca="1" si="18"/>
        <v>63</v>
      </c>
      <c r="M121" s="871"/>
      <c r="N121" s="285"/>
      <c r="O121" s="743" cm="1">
        <f t="array" aca="1" ref="O121" ca="1">INDEX(O$65:O$74,$AI121,1)*(1-$AH121)+INDEX(O$65:O$74,$AJ121,1)*($AH121)</f>
        <v>500</v>
      </c>
      <c r="P121" s="743" cm="1">
        <f t="array" aca="1" ref="P121" ca="1">INDEX(P$65:P$74,$AI121,1)*(1-$AH121)+INDEX(P$65:P$74,$AJ121,1)*($AH121)</f>
        <v>2666.9354838709678</v>
      </c>
      <c r="Q121" s="744" cm="1">
        <f t="array" aca="1" ref="Q121" ca="1">INDEX(Q$65:Q$74,$AI121,1)*(1-$AH121)+INDEX(Q$65:Q$74,$AJ121,1)*($AH121)</f>
        <v>0.53935483870967749</v>
      </c>
      <c r="R121" s="744" cm="1">
        <f t="array" aca="1" ref="R121" ca="1">INDEX(R$65:R$74,$AI121,1)*(1-$AH121)+INDEX(R$65:R$74,$AJ121,1)*($AH121)</f>
        <v>0.66508064516129028</v>
      </c>
      <c r="S121" s="740">
        <f>INDEX(Annual!i_pasture_stage_p6z,$J121+1,ROUNDDOWN((ROW($J121)-ROW($J$65))/i_p6_len,0)+1)</f>
        <v>1</v>
      </c>
      <c r="T121" s="744" cm="1">
        <f t="array" aca="1" ref="T121" ca="1">INDEX(T$65:T$74,$AI121,1)*(1-$AH121)+INDEX(T$65:T$74,$AJ121,1)*($AH121)</f>
        <v>0.3</v>
      </c>
      <c r="U121" s="739" cm="1">
        <f t="array" aca="1" ref="U121" ca="1">INDEX(U$65:U$74,$AI121,1)*(1-$AH121)+INDEX(U$65:U$74,$AJ121,1)*($AH121)</f>
        <v>10</v>
      </c>
      <c r="V121" s="744" cm="1">
        <f t="array" aca="1" ref="V121" ca="1">INDEX(V$65:V$74,$AI121,1)*(1-$AH121)+INDEX(V$65:V$74,$AJ121,1)*($AH121)</f>
        <v>0</v>
      </c>
      <c r="W121" s="285"/>
      <c r="X121" s="839" cm="1">
        <f t="array" aca="1" ref="X121" ca="1">INDEX(X$65:X$74,$AI121,1)*(1-$AH121)+INDEX(X$65:X$74,$AJ121,1)*($AH121)</f>
        <v>0.62580645161290327</v>
      </c>
      <c r="Y121" s="816" cm="1">
        <f t="array" aca="1" ref="Y121" ca="1">INDEX(Y$65:Y$74,$AI121,1)*(1-$AH121)+INDEX(Y$65:Y$74,$AJ121,1)*($AH121)</f>
        <v>50</v>
      </c>
      <c r="Z121" s="816" cm="1">
        <f t="array" aca="1" ref="Z121" ca="1">INDEX(Z$65:Z$74,$AI121,1)*(1-$AH121)+INDEX(Z$65:Z$74,$AJ121,1)*($AH121)</f>
        <v>50</v>
      </c>
      <c r="AA121" s="816" cm="1">
        <f t="array" aca="1" ref="AA121" ca="1">INDEX(AA$65:AA$74,$AI121,1)*(1-$AH121)+INDEX(AA$65:AA$74,$AJ121,1)*($AH121)</f>
        <v>50</v>
      </c>
      <c r="AB121" s="816" cm="1">
        <f t="array" aca="1" ref="AB121" ca="1">INDEX(AB$65:AB$74,$AI121,1)*(1-$AH121)+INDEX(AB$65:AB$74,$AJ121,1)*($AH121)</f>
        <v>238.70967741935482</v>
      </c>
      <c r="AC121" s="816" cm="1">
        <f t="array" aca="1" ref="AC121" ca="1">INDEX(AC$65:AC$74,$AI121,1)*(1-$AH121)+INDEX(AC$65:AC$74,$AJ121,1)*($AH121)</f>
        <v>150</v>
      </c>
      <c r="AD121" s="816" cm="1">
        <f t="array" aca="1" ref="AD121" ca="1">INDEX(AD$65:AD$74,$AI121,1)*(1-$AH121)+INDEX(AD$65:AD$74,$AJ121,1)*($AH121)</f>
        <v>150</v>
      </c>
      <c r="AE121" s="816" cm="1">
        <f t="array" aca="1" ref="AE121" ca="1">INDEX(AE$65:AE$74,$AI121,1)*(1-$AH121)+INDEX(AE$65:AE$74,$AJ121,1)*($AH121)</f>
        <v>400</v>
      </c>
      <c r="AF121" s="816" cm="1">
        <f t="array" aca="1" ref="AF121" ca="1">INDEX(AF$65:AF$74,$AI121,1)*(1-$AH121)+INDEX(AF$65:AF$74,$AJ121,1)*($AH121)</f>
        <v>400</v>
      </c>
      <c r="AG121" s="81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8">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9">
        <f t="shared" si="6"/>
        <v>43852</v>
      </c>
      <c r="G122" s="280"/>
      <c r="H122" s="301"/>
      <c r="I122" s="301"/>
      <c r="J122" s="301">
        <v>7</v>
      </c>
      <c r="K122" s="480">
        <f>INDEX(Periods!$F$21:$O$30,J122+1,$E122+2)</f>
        <v>43852</v>
      </c>
      <c r="L122" s="856">
        <f t="shared" ca="1" si="18"/>
        <v>39</v>
      </c>
      <c r="M122" s="871"/>
      <c r="N122" s="285"/>
      <c r="O122" s="743" cm="1">
        <f t="array" aca="1" ref="O122" ca="1">INDEX(O$65:O$74,$AI122,1)*(1-$AH122)+INDEX(O$65:O$74,$AJ122,1)*($AH122)</f>
        <v>350</v>
      </c>
      <c r="P122" s="743" cm="1">
        <f t="array" aca="1" ref="P122" ca="1">INDEX(P$65:P$74,$AI122,1)*(1-$AH122)+INDEX(P$65:P$74,$AJ122,1)*($AH122)</f>
        <v>1450</v>
      </c>
      <c r="Q122" s="744" cm="1">
        <f t="array" aca="1" ref="Q122" ca="1">INDEX(Q$65:Q$74,$AI122,1)*(1-$AH122)+INDEX(Q$65:Q$74,$AJ122,1)*($AH122)</f>
        <v>0.5</v>
      </c>
      <c r="R122" s="744" cm="1">
        <f t="array" aca="1" ref="R122" ca="1">INDEX(R$65:R$74,$AI122,1)*(1-$AH122)+INDEX(R$65:R$74,$AJ122,1)*($AH122)</f>
        <v>0.59250000000000003</v>
      </c>
      <c r="S122" s="740">
        <f>INDEX(Annual!i_pasture_stage_p6z,$J122+1,ROUNDDOWN((ROW($J122)-ROW($J$65))/i_p6_len,0)+1)</f>
        <v>1</v>
      </c>
      <c r="T122" s="744" cm="1">
        <f t="array" aca="1" ref="T122" ca="1">INDEX(T$65:T$74,$AI122,1)*(1-$AH122)+INDEX(T$65:T$74,$AJ122,1)*($AH122)</f>
        <v>0.3</v>
      </c>
      <c r="U122" s="739" cm="1">
        <f t="array" aca="1" ref="U122" ca="1">INDEX(U$65:U$74,$AI122,1)*(1-$AH122)+INDEX(U$65:U$74,$AJ122,1)*($AH122)</f>
        <v>10</v>
      </c>
      <c r="V122" s="744" cm="1">
        <f t="array" aca="1" ref="V122" ca="1">INDEX(V$65:V$74,$AI122,1)*(1-$AH122)+INDEX(V$65:V$74,$AJ122,1)*($AH122)</f>
        <v>0</v>
      </c>
      <c r="W122" s="285"/>
      <c r="X122" s="839" cm="1">
        <f t="array" aca="1" ref="X122" ca="1">INDEX(X$65:X$74,$AI122,1)*(1-$AH122)+INDEX(X$65:X$74,$AJ122,1)*($AH122)</f>
        <v>0.33</v>
      </c>
      <c r="Y122" s="816" cm="1">
        <f t="array" aca="1" ref="Y122" ca="1">INDEX(Y$65:Y$74,$AI122,1)*(1-$AH122)+INDEX(Y$65:Y$74,$AJ122,1)*($AH122)</f>
        <v>50</v>
      </c>
      <c r="Z122" s="816" cm="1">
        <f t="array" aca="1" ref="Z122" ca="1">INDEX(Z$65:Z$74,$AI122,1)*(1-$AH122)+INDEX(Z$65:Z$74,$AJ122,1)*($AH122)</f>
        <v>50</v>
      </c>
      <c r="AA122" s="816" cm="1">
        <f t="array" aca="1" ref="AA122" ca="1">INDEX(AA$65:AA$74,$AI122,1)*(1-$AH122)+INDEX(AA$65:AA$74,$AJ122,1)*($AH122)</f>
        <v>50</v>
      </c>
      <c r="AB122" s="816" cm="1">
        <f t="array" aca="1" ref="AB122" ca="1">INDEX(AB$65:AB$74,$AI122,1)*(1-$AH122)+INDEX(AB$65:AB$74,$AJ122,1)*($AH122)</f>
        <v>400</v>
      </c>
      <c r="AC122" s="816" cm="1">
        <f t="array" aca="1" ref="AC122" ca="1">INDEX(AC$65:AC$74,$AI122,1)*(1-$AH122)+INDEX(AC$65:AC$74,$AJ122,1)*($AH122)</f>
        <v>400</v>
      </c>
      <c r="AD122" s="816" cm="1">
        <f t="array" aca="1" ref="AD122" ca="1">INDEX(AD$65:AD$74,$AI122,1)*(1-$AH122)+INDEX(AD$65:AD$74,$AJ122,1)*($AH122)</f>
        <v>400</v>
      </c>
      <c r="AE122" s="816" cm="1">
        <f t="array" aca="1" ref="AE122" ca="1">INDEX(AE$65:AE$74,$AI122,1)*(1-$AH122)+INDEX(AE$65:AE$74,$AJ122,1)*($AH122)</f>
        <v>400</v>
      </c>
      <c r="AF122" s="816" cm="1">
        <f t="array" aca="1" ref="AF122" ca="1">INDEX(AF$65:AF$74,$AI122,1)*(1-$AH122)+INDEX(AF$65:AF$74,$AJ122,1)*($AH122)</f>
        <v>400</v>
      </c>
      <c r="AG122" s="81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8">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9">
        <f t="shared" si="6"/>
        <v>43891</v>
      </c>
      <c r="G123" s="280"/>
      <c r="H123" s="301"/>
      <c r="I123" s="301"/>
      <c r="J123" s="301">
        <v>8</v>
      </c>
      <c r="K123" s="480">
        <f>INDEX(Periods!$F$21:$O$30,J123+1,$E123+2)</f>
        <v>43891</v>
      </c>
      <c r="L123" s="856">
        <f t="shared" ca="1" si="18"/>
        <v>31</v>
      </c>
      <c r="M123" s="871"/>
      <c r="N123" s="285"/>
      <c r="O123" s="743" cm="1">
        <f t="array" aca="1" ref="O123" ca="1">INDEX(O$65:O$74,$AI123,1)*(1-$AH123)+INDEX(O$65:O$74,$AJ123,1)*($AH123)</f>
        <v>233</v>
      </c>
      <c r="P123" s="743" cm="1">
        <f t="array" aca="1" ref="P123" ca="1">INDEX(P$65:P$74,$AI123,1)*(1-$AH123)+INDEX(P$65:P$74,$AJ123,1)*($AH123)</f>
        <v>865</v>
      </c>
      <c r="Q123" s="744" cm="1">
        <f t="array" aca="1" ref="Q123" ca="1">INDEX(Q$65:Q$74,$AI123,1)*(1-$AH123)+INDEX(Q$65:Q$74,$AJ123,1)*($AH123)</f>
        <v>0.48635</v>
      </c>
      <c r="R123" s="744" cm="1">
        <f t="array" aca="1" ref="R123" ca="1">INDEX(R$65:R$74,$AI123,1)*(1-$AH123)+INDEX(R$65:R$74,$AJ123,1)*($AH123)</f>
        <v>0.56520000000000004</v>
      </c>
      <c r="S123" s="740">
        <f>INDEX(Annual!i_pasture_stage_p6z,$J123+1,ROUNDDOWN((ROW($J123)-ROW($J$65))/i_p6_len,0)+1)</f>
        <v>1</v>
      </c>
      <c r="T123" s="744" cm="1">
        <f t="array" aca="1" ref="T123" ca="1">INDEX(T$65:T$74,$AI123,1)*(1-$AH123)+INDEX(T$65:T$74,$AJ123,1)*($AH123)</f>
        <v>0.3</v>
      </c>
      <c r="U123" s="739" cm="1">
        <f t="array" aca="1" ref="U123" ca="1">INDEX(U$65:U$74,$AI123,1)*(1-$AH123)+INDEX(U$65:U$74,$AJ123,1)*($AH123)</f>
        <v>10</v>
      </c>
      <c r="V123" s="744" cm="1">
        <f t="array" aca="1" ref="V123" ca="1">INDEX(V$65:V$74,$AI123,1)*(1-$AH123)+INDEX(V$65:V$74,$AJ123,1)*($AH123)</f>
        <v>3.9000000000000007E-2</v>
      </c>
      <c r="W123" s="285"/>
      <c r="X123" s="839" cm="1">
        <f t="array" aca="1" ref="X123" ca="1">INDEX(X$65:X$74,$AI123,1)*(1-$AH123)+INDEX(X$65:X$74,$AJ123,1)*($AH123)</f>
        <v>0.33</v>
      </c>
      <c r="Y123" s="816" cm="1">
        <f t="array" aca="1" ref="Y123" ca="1">INDEX(Y$65:Y$74,$AI123,1)*(1-$AH123)+INDEX(Y$65:Y$74,$AJ123,1)*($AH123)</f>
        <v>50</v>
      </c>
      <c r="Z123" s="816" cm="1">
        <f t="array" aca="1" ref="Z123" ca="1">INDEX(Z$65:Z$74,$AI123,1)*(1-$AH123)+INDEX(Z$65:Z$74,$AJ123,1)*($AH123)</f>
        <v>50</v>
      </c>
      <c r="AA123" s="816" cm="1">
        <f t="array" aca="1" ref="AA123" ca="1">INDEX(AA$65:AA$74,$AI123,1)*(1-$AH123)+INDEX(AA$65:AA$74,$AJ123,1)*($AH123)</f>
        <v>50</v>
      </c>
      <c r="AB123" s="816" cm="1">
        <f t="array" aca="1" ref="AB123" ca="1">INDEX(AB$65:AB$74,$AI123,1)*(1-$AH123)+INDEX(AB$65:AB$74,$AJ123,1)*($AH123)</f>
        <v>400</v>
      </c>
      <c r="AC123" s="816" cm="1">
        <f t="array" aca="1" ref="AC123" ca="1">INDEX(AC$65:AC$74,$AI123,1)*(1-$AH123)+INDEX(AC$65:AC$74,$AJ123,1)*($AH123)</f>
        <v>400</v>
      </c>
      <c r="AD123" s="816" cm="1">
        <f t="array" aca="1" ref="AD123" ca="1">INDEX(AD$65:AD$74,$AI123,1)*(1-$AH123)+INDEX(AD$65:AD$74,$AJ123,1)*($AH123)</f>
        <v>400</v>
      </c>
      <c r="AE123" s="816" cm="1">
        <f t="array" aca="1" ref="AE123" ca="1">INDEX(AE$65:AE$74,$AI123,1)*(1-$AH123)+INDEX(AE$65:AE$74,$AJ123,1)*($AH123)</f>
        <v>400</v>
      </c>
      <c r="AF123" s="816" cm="1">
        <f t="array" aca="1" ref="AF123" ca="1">INDEX(AF$65:AF$74,$AI123,1)*(1-$AH123)+INDEX(AF$65:AF$74,$AJ123,1)*($AH123)</f>
        <v>400</v>
      </c>
      <c r="AG123" s="81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8">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9">
        <f t="shared" si="6"/>
        <v>43922</v>
      </c>
      <c r="G124" s="280"/>
      <c r="H124" s="301"/>
      <c r="I124" s="859"/>
      <c r="J124" s="859">
        <v>9</v>
      </c>
      <c r="K124" s="832">
        <f>INDEX(Periods!$F$21:$O$30,J124+1,$E124+2)</f>
        <v>43922</v>
      </c>
      <c r="L124" s="860">
        <f t="shared" ca="1" si="18"/>
        <v>14</v>
      </c>
      <c r="M124" s="872"/>
      <c r="N124" s="862"/>
      <c r="O124" s="873" cm="1">
        <f t="array" aca="1" ref="O124" ca="1">INDEX(O$65:O$74,$AI124,1)*(1-$AH124)+INDEX(O$65:O$74,$AJ124,1)*($AH124)</f>
        <v>200</v>
      </c>
      <c r="P124" s="873" cm="1">
        <f t="array" aca="1" ref="P124" ca="1">INDEX(P$65:P$74,$AI124,1)*(1-$AH124)+INDEX(P$65:P$74,$AJ124,1)*($AH124)</f>
        <v>545.88235294117658</v>
      </c>
      <c r="Q124" s="874" cm="1">
        <f t="array" aca="1" ref="Q124" ca="1">INDEX(Q$65:Q$74,$AI124,1)*(1-$AH124)+INDEX(Q$65:Q$74,$AJ124,1)*($AH124)</f>
        <v>0.47514705882352942</v>
      </c>
      <c r="R124" s="874" cm="1">
        <f t="array" aca="1" ref="R124" ca="1">INDEX(R$65:R$74,$AI124,1)*(1-$AH124)+INDEX(R$65:R$74,$AJ124,1)*($AH124)</f>
        <v>0.54132352941176465</v>
      </c>
      <c r="S124" s="865">
        <f>INDEX(Annual!i_pasture_stage_p6z,$J124+1,ROUNDDOWN((ROW($J124)-ROW($J$65))/i_p6_len,0)+1)</f>
        <v>1</v>
      </c>
      <c r="T124" s="874" cm="1">
        <f t="array" aca="1" ref="T124" ca="1">INDEX(T$65:T$74,$AI124,1)*(1-$AH124)+INDEX(T$65:T$74,$AJ124,1)*($AH124)</f>
        <v>0.3</v>
      </c>
      <c r="U124" s="865" cm="1">
        <f t="array" aca="1" ref="U124" ca="1">INDEX(U$65:U$74,$AI124,1)*(1-$AH124)+INDEX(U$65:U$74,$AJ124,1)*($AH124)</f>
        <v>10</v>
      </c>
      <c r="V124" s="874" cm="1">
        <f t="array" aca="1" ref="V124" ca="1">INDEX(V$65:V$74,$AI124,1)*(1-$AH124)+INDEX(V$65:V$74,$AJ124,1)*($AH124)</f>
        <v>0.10882352941176471</v>
      </c>
      <c r="W124" s="862"/>
      <c r="X124" s="875" cm="1">
        <f t="array" aca="1" ref="X124" ca="1">INDEX(X$65:X$74,$AI124,1)*(1-$AH124)+INDEX(X$65:X$74,$AJ124,1)*($AH124)</f>
        <v>0.72411764705882353</v>
      </c>
      <c r="Y124" s="876" cm="1">
        <f t="array" aca="1" ref="Y124" ca="1">INDEX(Y$65:Y$74,$AI124,1)*(1-$AH124)+INDEX(Y$65:Y$74,$AJ124,1)*($AH124)</f>
        <v>50</v>
      </c>
      <c r="Z124" s="876" cm="1">
        <f t="array" aca="1" ref="Z124" ca="1">INDEX(Z$65:Z$74,$AI124,1)*(1-$AH124)+INDEX(Z$65:Z$74,$AJ124,1)*($AH124)</f>
        <v>50</v>
      </c>
      <c r="AA124" s="876" cm="1">
        <f t="array" aca="1" ref="AA124" ca="1">INDEX(AA$65:AA$74,$AI124,1)*(1-$AH124)+INDEX(AA$65:AA$74,$AJ124,1)*($AH124)</f>
        <v>50</v>
      </c>
      <c r="AB124" s="876" cm="1">
        <f t="array" aca="1" ref="AB124" ca="1">INDEX(AB$65:AB$74,$AI124,1)*(1-$AH124)+INDEX(AB$65:AB$74,$AJ124,1)*($AH124)</f>
        <v>400</v>
      </c>
      <c r="AC124" s="876" cm="1">
        <f t="array" aca="1" ref="AC124" ca="1">INDEX(AC$65:AC$74,$AI124,1)*(1-$AH124)+INDEX(AC$65:AC$74,$AJ124,1)*($AH124)</f>
        <v>400</v>
      </c>
      <c r="AD124" s="876" cm="1">
        <f t="array" aca="1" ref="AD124" ca="1">INDEX(AD$65:AD$74,$AI124,1)*(1-$AH124)+INDEX(AD$65:AD$74,$AJ124,1)*($AH124)</f>
        <v>400</v>
      </c>
      <c r="AE124" s="876" cm="1">
        <f t="array" aca="1" ref="AE124" ca="1">INDEX(AE$65:AE$74,$AI124,1)*(1-$AH124)+INDEX(AE$65:AE$74,$AJ124,1)*($AH124)</f>
        <v>400</v>
      </c>
      <c r="AF124" s="876" cm="1">
        <f t="array" aca="1" ref="AF124" ca="1">INDEX(AF$65:AF$74,$AI124,1)*(1-$AH124)+INDEX(AF$65:AF$74,$AJ124,1)*($AH124)</f>
        <v>400</v>
      </c>
      <c r="AG124" s="876" cm="1">
        <f t="array" aca="1" ref="AG124" ca="1">INDEX(AG$65:AG$74,$AI124,1)*(1-$AH124)+INDEX(AG$65:AG$74,$AJ124,1)*($AH124)</f>
        <v>400</v>
      </c>
      <c r="AH124" s="862">
        <f t="shared" ca="1" si="13"/>
        <v>0.58823529411764708</v>
      </c>
      <c r="AI124" s="862">
        <f t="shared" si="14"/>
        <v>10</v>
      </c>
      <c r="AJ124" s="862">
        <f t="shared" si="15"/>
        <v>1</v>
      </c>
      <c r="AK124" s="859" t="str">
        <f t="shared" si="7"/>
        <v>Dry</v>
      </c>
      <c r="AL124" s="862">
        <f t="shared" si="9"/>
        <v>144</v>
      </c>
      <c r="AM124" s="862"/>
      <c r="AN124" s="867">
        <f t="shared" si="19"/>
        <v>43593</v>
      </c>
      <c r="AO124" s="867">
        <f t="shared" si="8"/>
        <v>43684</v>
      </c>
      <c r="AP124" s="868">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19">
        <f t="shared" si="6"/>
        <v>43936</v>
      </c>
      <c r="G125" s="280"/>
      <c r="H125" s="301"/>
      <c r="I125" s="511" t="s">
        <v>770</v>
      </c>
      <c r="J125" s="511">
        <v>0</v>
      </c>
      <c r="K125" s="845">
        <f>INDEX(Periods!$F$21:$O$30,J125+1,$E125+2)</f>
        <v>43572</v>
      </c>
      <c r="L125" s="846">
        <f t="shared" ca="1" si="18"/>
        <v>21</v>
      </c>
      <c r="M125" s="512"/>
      <c r="N125" s="513"/>
      <c r="O125" s="742" cm="1">
        <f t="array" aca="1" ref="O125" ca="1">INDEX(O$65:O$74,$AI125,1)*(1-$AH125)+INDEX(O$65:O$74,$AJ125,1)*($AH125)</f>
        <v>200</v>
      </c>
      <c r="P125" s="742" cm="1">
        <f t="array" aca="1" ref="P125" ca="1">INDEX(P$65:P$74,$AI125,1)*(1-$AH125)+INDEX(P$65:P$74,$AJ125,1)*($AH125)</f>
        <v>438</v>
      </c>
      <c r="Q125" s="869" cm="1">
        <f t="array" aca="1" ref="Q125" ca="1">INDEX(Q$65:Q$74,$AI125,1)*(1-$AH125)+INDEX(Q$65:Q$74,$AJ125,1)*($AH125)</f>
        <v>0.47</v>
      </c>
      <c r="R125" s="869" cm="1">
        <f t="array" aca="1" ref="R125" ca="1">INDEX(R$65:R$74,$AI125,1)*(1-$AH125)+INDEX(R$65:R$74,$AJ125,1)*($AH125)</f>
        <v>0.53</v>
      </c>
      <c r="S125" s="870">
        <f>INDEX(Annual!i_pasture_stage_p6z,$J125+1,ROUNDDOWN((ROW($J125)-ROW($J$65))/i_p6_len,0)+1)</f>
        <v>1</v>
      </c>
      <c r="T125" s="745" cm="1">
        <f t="array" aca="1" ref="T125" ca="1">INDEX(T$65:T$74,$AI125,1)*(1-$AH125)+INDEX(T$65:T$74,$AJ125,1)*($AH125)</f>
        <v>0.3</v>
      </c>
      <c r="U125" s="741" cm="1">
        <f t="array" aca="1" ref="U125" ca="1">INDEX(U$65:U$74,$AI125,1)*(1-$AH125)+INDEX(U$65:U$74,$AJ125,1)*($AH125)</f>
        <v>10</v>
      </c>
      <c r="V125" s="745" cm="1">
        <f t="array" aca="1" ref="V125" ca="1">INDEX(V$65:V$74,$AI125,1)*(1-$AH125)+INDEX(V$65:V$74,$AJ125,1)*($AH125)</f>
        <v>0.15</v>
      </c>
      <c r="W125" s="513"/>
      <c r="X125" s="838" cm="1">
        <f t="array" aca="1" ref="X125" ca="1">INDEX(X$65:X$74,$AI125,1)*(1-$AH125)+INDEX(X$65:X$74,$AJ125,1)*($AH125)</f>
        <v>1</v>
      </c>
      <c r="Y125" s="815" cm="1">
        <f t="array" aca="1" ref="Y125" ca="1">INDEX(Y$65:Y$74,$AI125,1)*(1-$AH125)+INDEX(Y$65:Y$74,$AJ125,1)*($AH125)</f>
        <v>50</v>
      </c>
      <c r="Z125" s="815" cm="1">
        <f t="array" aca="1" ref="Z125" ca="1">INDEX(Z$65:Z$74,$AI125,1)*(1-$AH125)+INDEX(Z$65:Z$74,$AJ125,1)*($AH125)</f>
        <v>50</v>
      </c>
      <c r="AA125" s="815" cm="1">
        <f t="array" aca="1" ref="AA125" ca="1">INDEX(AA$65:AA$74,$AI125,1)*(1-$AH125)+INDEX(AA$65:AA$74,$AJ125,1)*($AH125)</f>
        <v>50</v>
      </c>
      <c r="AB125" s="815" cm="1">
        <f t="array" aca="1" ref="AB125" ca="1">INDEX(AB$65:AB$74,$AI125,1)*(1-$AH125)+INDEX(AB$65:AB$74,$AJ125,1)*($AH125)</f>
        <v>400</v>
      </c>
      <c r="AC125" s="815" cm="1">
        <f t="array" aca="1" ref="AC125" ca="1">INDEX(AC$65:AC$74,$AI125,1)*(1-$AH125)+INDEX(AC$65:AC$74,$AJ125,1)*($AH125)</f>
        <v>400</v>
      </c>
      <c r="AD125" s="815" cm="1">
        <f t="array" aca="1" ref="AD125" ca="1">INDEX(AD$65:AD$74,$AI125,1)*(1-$AH125)+INDEX(AD$65:AD$74,$AJ125,1)*($AH125)</f>
        <v>400</v>
      </c>
      <c r="AE125" s="815" cm="1">
        <f t="array" aca="1" ref="AE125" ca="1">INDEX(AE$65:AE$74,$AI125,1)*(1-$AH125)+INDEX(AE$65:AE$74,$AJ125,1)*($AH125)</f>
        <v>400</v>
      </c>
      <c r="AF125" s="815" cm="1">
        <f t="array" aca="1" ref="AF125" ca="1">INDEX(AF$65:AF$74,$AI125,1)*(1-$AH125)+INDEX(AF$65:AF$74,$AJ125,1)*($AH125)</f>
        <v>400</v>
      </c>
      <c r="AG125" s="81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53">
        <f t="shared" si="19"/>
        <v>43593</v>
      </c>
      <c r="AO125" s="853">
        <f t="shared" si="8"/>
        <v>43684</v>
      </c>
      <c r="AP125" s="855">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9">
        <f t="shared" si="6"/>
        <v>43593</v>
      </c>
      <c r="G126" s="280"/>
      <c r="H126" s="301"/>
      <c r="I126" s="301"/>
      <c r="J126" s="301">
        <v>1</v>
      </c>
      <c r="K126" s="480">
        <f>INDEX(Periods!$F$21:$O$30,J126+1,$E126+2)</f>
        <v>43593</v>
      </c>
      <c r="L126" s="856">
        <f t="shared" ca="1" si="18"/>
        <v>35</v>
      </c>
      <c r="M126" s="871"/>
      <c r="N126" s="285"/>
      <c r="O126" s="743" cm="1">
        <f t="array" aca="1" ref="O126" ca="1">INDEX(O$65:O$74,$AI126,1)*(1-$AH126)+INDEX(O$65:O$74,$AJ126,1)*($AH126)</f>
        <v>200</v>
      </c>
      <c r="P126" s="743" cm="1">
        <f t="array" aca="1" ref="P126" ca="1">INDEX(P$65:P$74,$AI126,1)*(1-$AH126)+INDEX(P$65:P$74,$AJ126,1)*($AH126)</f>
        <v>335</v>
      </c>
      <c r="Q126" s="744" cm="1">
        <f t="array" aca="1" ref="Q126" ca="1">INDEX(Q$65:Q$74,$AI126,1)*(1-$AH126)+INDEX(Q$65:Q$74,$AJ126,1)*($AH126)</f>
        <v>0.81</v>
      </c>
      <c r="R126" s="744" cm="1">
        <f t="array" aca="1" ref="R126" ca="1">INDEX(R$65:R$74,$AI126,1)*(1-$AH126)+INDEX(R$65:R$74,$AJ126,1)*($AH126)</f>
        <v>0.81</v>
      </c>
      <c r="S126" s="739">
        <f>INDEX(Annual!i_pasture_stage_p6z,$J126+1,ROUNDDOWN((ROW($J126)-ROW($J$65))/i_p6_len,0)+1)</f>
        <v>0.14285714285714285</v>
      </c>
      <c r="T126" s="744" cm="1">
        <f t="array" aca="1" ref="T126" ca="1">INDEX(T$65:T$74,$AI126,1)*(1-$AH126)+INDEX(T$65:T$74,$AJ126,1)*($AH126)</f>
        <v>0.3</v>
      </c>
      <c r="U126" s="739" cm="1">
        <f t="array" aca="1" ref="U126" ca="1">INDEX(U$65:U$74,$AI126,1)*(1-$AH126)+INDEX(U$65:U$74,$AJ126,1)*($AH126)</f>
        <v>10</v>
      </c>
      <c r="V126" s="744" cm="1">
        <f t="array" aca="1" ref="V126" ca="1">INDEX(V$65:V$74,$AI126,1)*(1-$AH126)+INDEX(V$65:V$74,$AJ126,1)*($AH126)</f>
        <v>0.1</v>
      </c>
      <c r="W126" s="285"/>
      <c r="X126" s="839" cm="1">
        <f t="array" aca="1" ref="X126" ca="1">INDEX(X$65:X$74,$AI126,1)*(1-$AH126)+INDEX(X$65:X$74,$AJ126,1)*($AH126)</f>
        <v>1</v>
      </c>
      <c r="Y126" s="816" cm="1">
        <f t="array" aca="1" ref="Y126" ca="1">INDEX(Y$65:Y$74,$AI126,1)*(1-$AH126)+INDEX(Y$65:Y$74,$AJ126,1)*($AH126)</f>
        <v>50</v>
      </c>
      <c r="Z126" s="816" cm="1">
        <f t="array" aca="1" ref="Z126" ca="1">INDEX(Z$65:Z$74,$AI126,1)*(1-$AH126)+INDEX(Z$65:Z$74,$AJ126,1)*($AH126)</f>
        <v>50</v>
      </c>
      <c r="AA126" s="816" cm="1">
        <f t="array" aca="1" ref="AA126" ca="1">INDEX(AA$65:AA$74,$AI126,1)*(1-$AH126)+INDEX(AA$65:AA$74,$AJ126,1)*($AH126)</f>
        <v>50</v>
      </c>
      <c r="AB126" s="816" cm="1">
        <f t="array" aca="1" ref="AB126" ca="1">INDEX(AB$65:AB$74,$AI126,1)*(1-$AH126)+INDEX(AB$65:AB$74,$AJ126,1)*($AH126)</f>
        <v>100</v>
      </c>
      <c r="AC126" s="816" cm="1">
        <f t="array" aca="1" ref="AC126" ca="1">INDEX(AC$65:AC$74,$AI126,1)*(1-$AH126)+INDEX(AC$65:AC$74,$AJ126,1)*($AH126)</f>
        <v>400</v>
      </c>
      <c r="AD126" s="816" cm="1">
        <f t="array" aca="1" ref="AD126" ca="1">INDEX(AD$65:AD$74,$AI126,1)*(1-$AH126)+INDEX(AD$65:AD$74,$AJ126,1)*($AH126)</f>
        <v>400</v>
      </c>
      <c r="AE126" s="816" cm="1">
        <f t="array" aca="1" ref="AE126" ca="1">INDEX(AE$65:AE$74,$AI126,1)*(1-$AH126)+INDEX(AE$65:AE$74,$AJ126,1)*($AH126)</f>
        <v>400</v>
      </c>
      <c r="AF126" s="816" cm="1">
        <f t="array" aca="1" ref="AF126" ca="1">INDEX(AF$65:AF$74,$AI126,1)*(1-$AH126)+INDEX(AF$65:AF$74,$AJ126,1)*($AH126)</f>
        <v>400</v>
      </c>
      <c r="AG126" s="81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8">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9">
        <f t="shared" si="6"/>
        <v>43628</v>
      </c>
      <c r="G127" s="280"/>
      <c r="H127" s="301"/>
      <c r="I127" s="301"/>
      <c r="J127" s="301">
        <v>2</v>
      </c>
      <c r="K127" s="480">
        <f>INDEX(Periods!$F$21:$O$30,J127+1,$E127+2)</f>
        <v>43628</v>
      </c>
      <c r="L127" s="856">
        <f t="shared" ca="1" si="18"/>
        <v>56</v>
      </c>
      <c r="M127" s="871"/>
      <c r="N127" s="285"/>
      <c r="O127" s="743" cm="1">
        <f t="array" aca="1" ref="O127" ca="1">INDEX(O$65:O$74,$AI127,1)*(1-$AH127)+INDEX(O$65:O$74,$AJ127,1)*($AH127)</f>
        <v>211.29545454545456</v>
      </c>
      <c r="P127" s="743" cm="1">
        <f t="array" aca="1" ref="P127" ca="1">INDEX(P$65:P$74,$AI127,1)*(1-$AH127)+INDEX(P$65:P$74,$AJ127,1)*($AH127)</f>
        <v>745.4545454545455</v>
      </c>
      <c r="Q127" s="744" cm="1">
        <f t="array" aca="1" ref="Q127" ca="1">INDEX(Q$65:Q$74,$AI127,1)*(1-$AH127)+INDEX(Q$65:Q$74,$AJ127,1)*($AH127)</f>
        <v>0.81</v>
      </c>
      <c r="R127" s="744" cm="1">
        <f t="array" aca="1" ref="R127" ca="1">INDEX(R$65:R$74,$AI127,1)*(1-$AH127)+INDEX(R$65:R$74,$AJ127,1)*($AH127)</f>
        <v>0.81</v>
      </c>
      <c r="S127" s="739">
        <f>INDEX(Annual!i_pasture_stage_p6z,$J127+1,ROUNDDOWN((ROW($J127)-ROW($J$65))/i_p6_len,0)+1)</f>
        <v>1</v>
      </c>
      <c r="T127" s="744" cm="1">
        <f t="array" aca="1" ref="T127" ca="1">INDEX(T$65:T$74,$AI127,1)*(1-$AH127)+INDEX(T$65:T$74,$AJ127,1)*($AH127)</f>
        <v>0.3</v>
      </c>
      <c r="U127" s="739" cm="1">
        <f t="array" aca="1" ref="U127" ca="1">INDEX(U$65:U$74,$AI127,1)*(1-$AH127)+INDEX(U$65:U$74,$AJ127,1)*($AH127)</f>
        <v>10</v>
      </c>
      <c r="V127" s="744" cm="1">
        <f t="array" aca="1" ref="V127" ca="1">INDEX(V$65:V$74,$AI127,1)*(1-$AH127)+INDEX(V$65:V$74,$AJ127,1)*($AH127)</f>
        <v>1.8181818181818184E-2</v>
      </c>
      <c r="W127" s="285"/>
      <c r="X127" s="839" cm="1">
        <f t="array" aca="1" ref="X127" ca="1">INDEX(X$65:X$74,$AI127,1)*(1-$AH127)+INDEX(X$65:X$74,$AJ127,1)*($AH127)</f>
        <v>1</v>
      </c>
      <c r="Y127" s="816" cm="1">
        <f t="array" aca="1" ref="Y127" ca="1">INDEX(Y$65:Y$74,$AI127,1)*(1-$AH127)+INDEX(Y$65:Y$74,$AJ127,1)*($AH127)</f>
        <v>50</v>
      </c>
      <c r="Z127" s="816" cm="1">
        <f t="array" aca="1" ref="Z127" ca="1">INDEX(Z$65:Z$74,$AI127,1)*(1-$AH127)+INDEX(Z$65:Z$74,$AJ127,1)*($AH127)</f>
        <v>50</v>
      </c>
      <c r="AA127" s="816" cm="1">
        <f t="array" aca="1" ref="AA127" ca="1">INDEX(AA$65:AA$74,$AI127,1)*(1-$AH127)+INDEX(AA$65:AA$74,$AJ127,1)*($AH127)</f>
        <v>50</v>
      </c>
      <c r="AB127" s="816" cm="1">
        <f t="array" aca="1" ref="AB127" ca="1">INDEX(AB$65:AB$74,$AI127,1)*(1-$AH127)+INDEX(AB$65:AB$74,$AJ127,1)*($AH127)</f>
        <v>131.81818181818181</v>
      </c>
      <c r="AC127" s="816" cm="1">
        <f t="array" aca="1" ref="AC127" ca="1">INDEX(AC$65:AC$74,$AI127,1)*(1-$AH127)+INDEX(AC$65:AC$74,$AJ127,1)*($AH127)</f>
        <v>118.18181818181819</v>
      </c>
      <c r="AD127" s="816" cm="1">
        <f t="array" aca="1" ref="AD127" ca="1">INDEX(AD$65:AD$74,$AI127,1)*(1-$AH127)+INDEX(AD$65:AD$74,$AJ127,1)*($AH127)</f>
        <v>118.18181818181819</v>
      </c>
      <c r="AE127" s="816" cm="1">
        <f t="array" aca="1" ref="AE127" ca="1">INDEX(AE$65:AE$74,$AI127,1)*(1-$AH127)+INDEX(AE$65:AE$74,$AJ127,1)*($AH127)</f>
        <v>400</v>
      </c>
      <c r="AF127" s="816" cm="1">
        <f t="array" aca="1" ref="AF127" ca="1">INDEX(AF$65:AF$74,$AI127,1)*(1-$AH127)+INDEX(AF$65:AF$74,$AJ127,1)*($AH127)</f>
        <v>400</v>
      </c>
      <c r="AG127" s="81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8">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9">
        <f t="shared" si="6"/>
        <v>43684</v>
      </c>
      <c r="G128" s="280"/>
      <c r="H128" s="301"/>
      <c r="I128" s="301"/>
      <c r="J128" s="301">
        <v>3</v>
      </c>
      <c r="K128" s="480">
        <f>INDEX(Periods!$F$21:$O$30,J128+1,$E128+2)</f>
        <v>43684</v>
      </c>
      <c r="L128" s="856">
        <f t="shared" ca="1" si="18"/>
        <v>49</v>
      </c>
      <c r="M128" s="871"/>
      <c r="N128" s="285"/>
      <c r="O128" s="743" cm="1">
        <f t="array" aca="1" ref="O128" ca="1">INDEX(O$65:O$74,$AI128,1)*(1-$AH128)+INDEX(O$65:O$74,$AJ128,1)*($AH128)</f>
        <v>250</v>
      </c>
      <c r="P128" s="743" cm="1">
        <f t="array" aca="1" ref="P128" ca="1">INDEX(P$65:P$74,$AI128,1)*(1-$AH128)+INDEX(P$65:P$74,$AJ128,1)*($AH128)</f>
        <v>1600</v>
      </c>
      <c r="Q128" s="744" cm="1">
        <f t="array" aca="1" ref="Q128" ca="1">INDEX(Q$65:Q$74,$AI128,1)*(1-$AH128)+INDEX(Q$65:Q$74,$AJ128,1)*($AH128)</f>
        <v>0.8</v>
      </c>
      <c r="R128" s="744" cm="1">
        <f t="array" aca="1" ref="R128" ca="1">INDEX(R$65:R$74,$AI128,1)*(1-$AH128)+INDEX(R$65:R$74,$AJ128,1)*($AH128)</f>
        <v>0.8</v>
      </c>
      <c r="S128" s="739">
        <f>INDEX(Annual!i_pasture_stage_p6z,$J128+1,ROUNDDOWN((ROW($J128)-ROW($J$65))/i_p6_len,0)+1)</f>
        <v>1</v>
      </c>
      <c r="T128" s="744" cm="1">
        <f t="array" aca="1" ref="T128" ca="1">INDEX(T$65:T$74,$AI128,1)*(1-$AH128)+INDEX(T$65:T$74,$AJ128,1)*($AH128)</f>
        <v>0.3</v>
      </c>
      <c r="U128" s="739" cm="1">
        <f t="array" aca="1" ref="U128" ca="1">INDEX(U$65:U$74,$AI128,1)*(1-$AH128)+INDEX(U$65:U$74,$AJ128,1)*($AH128)</f>
        <v>10</v>
      </c>
      <c r="V128" s="744" cm="1">
        <f t="array" aca="1" ref="V128" ca="1">INDEX(V$65:V$74,$AI128,1)*(1-$AH128)+INDEX(V$65:V$74,$AJ128,1)*($AH128)</f>
        <v>0</v>
      </c>
      <c r="W128" s="285"/>
      <c r="X128" s="839" cm="1">
        <f t="array" aca="1" ref="X128" ca="1">INDEX(X$65:X$74,$AI128,1)*(1-$AH128)+INDEX(X$65:X$74,$AJ128,1)*($AH128)</f>
        <v>1</v>
      </c>
      <c r="Y128" s="816" cm="1">
        <f t="array" aca="1" ref="Y128" ca="1">INDEX(Y$65:Y$74,$AI128,1)*(1-$AH128)+INDEX(Y$65:Y$74,$AJ128,1)*($AH128)</f>
        <v>50</v>
      </c>
      <c r="Z128" s="816" cm="1">
        <f t="array" aca="1" ref="Z128" ca="1">INDEX(Z$65:Z$74,$AI128,1)*(1-$AH128)+INDEX(Z$65:Z$74,$AJ128,1)*($AH128)</f>
        <v>50</v>
      </c>
      <c r="AA128" s="816" cm="1">
        <f t="array" aca="1" ref="AA128" ca="1">INDEX(AA$65:AA$74,$AI128,1)*(1-$AH128)+INDEX(AA$65:AA$74,$AJ128,1)*($AH128)</f>
        <v>50</v>
      </c>
      <c r="AB128" s="816" cm="1">
        <f t="array" aca="1" ref="AB128" ca="1">INDEX(AB$65:AB$74,$AI128,1)*(1-$AH128)+INDEX(AB$65:AB$74,$AJ128,1)*($AH128)</f>
        <v>150</v>
      </c>
      <c r="AC128" s="816" cm="1">
        <f t="array" aca="1" ref="AC128" ca="1">INDEX(AC$65:AC$74,$AI128,1)*(1-$AH128)+INDEX(AC$65:AC$74,$AJ128,1)*($AH128)</f>
        <v>150</v>
      </c>
      <c r="AD128" s="816" cm="1">
        <f t="array" aca="1" ref="AD128" ca="1">INDEX(AD$65:AD$74,$AI128,1)*(1-$AH128)+INDEX(AD$65:AD$74,$AJ128,1)*($AH128)</f>
        <v>100</v>
      </c>
      <c r="AE128" s="816" cm="1">
        <f t="array" aca="1" ref="AE128" ca="1">INDEX(AE$65:AE$74,$AI128,1)*(1-$AH128)+INDEX(AE$65:AE$74,$AJ128,1)*($AH128)</f>
        <v>400</v>
      </c>
      <c r="AF128" s="816" cm="1">
        <f t="array" aca="1" ref="AF128" ca="1">INDEX(AF$65:AF$74,$AI128,1)*(1-$AH128)+INDEX(AF$65:AF$74,$AJ128,1)*($AH128)</f>
        <v>400</v>
      </c>
      <c r="AG128" s="81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8">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9">
        <f t="shared" si="6"/>
        <v>43733</v>
      </c>
      <c r="G129" s="280"/>
      <c r="H129" s="301"/>
      <c r="I129" s="301"/>
      <c r="J129" s="301">
        <v>4</v>
      </c>
      <c r="K129" s="480">
        <f>INDEX(Periods!$F$21:$O$30,J129+1,$E129+2)</f>
        <v>43733</v>
      </c>
      <c r="L129" s="856">
        <f t="shared" ref="L129:L160" ca="1" si="23">IF(K130-K129&gt;0,K130-K129,OFFSET(K130,-i_p6_len,0)+364-K129)</f>
        <v>20</v>
      </c>
      <c r="M129" s="871"/>
      <c r="N129" s="285"/>
      <c r="O129" s="743" cm="1">
        <f t="array" aca="1" ref="O129" ca="1">INDEX(O$65:O$74,$AI129,1)*(1-$AH129)+INDEX(O$65:O$74,$AJ129,1)*($AH129)</f>
        <v>250</v>
      </c>
      <c r="P129" s="743" cm="1">
        <f t="array" aca="1" ref="P129" ca="1">INDEX(P$65:P$74,$AI129,1)*(1-$AH129)+INDEX(P$65:P$74,$AJ129,1)*($AH129)</f>
        <v>4500</v>
      </c>
      <c r="Q129" s="744" cm="1">
        <f t="array" aca="1" ref="Q129" ca="1">INDEX(Q$65:Q$74,$AI129,1)*(1-$AH129)+INDEX(Q$65:Q$74,$AJ129,1)*($AH129)</f>
        <v>0.76</v>
      </c>
      <c r="R129" s="744" cm="1">
        <f t="array" aca="1" ref="R129" ca="1">INDEX(R$65:R$74,$AI129,1)*(1-$AH129)+INDEX(R$65:R$74,$AJ129,1)*($AH129)</f>
        <v>0.78</v>
      </c>
      <c r="S129" s="740">
        <f>INDEX(Annual!i_pasture_stage_p6z,$J129+1,ROUNDDOWN((ROW($J129)-ROW($J$65))/i_p6_len,0)+1)</f>
        <v>1</v>
      </c>
      <c r="T129" s="744" cm="1">
        <f t="array" aca="1" ref="T129" ca="1">INDEX(T$65:T$74,$AI129,1)*(1-$AH129)+INDEX(T$65:T$74,$AJ129,1)*($AH129)</f>
        <v>0.3</v>
      </c>
      <c r="U129" s="739" cm="1">
        <f t="array" aca="1" ref="U129" ca="1">INDEX(U$65:U$74,$AI129,1)*(1-$AH129)+INDEX(U$65:U$74,$AJ129,1)*($AH129)</f>
        <v>10</v>
      </c>
      <c r="V129" s="744" cm="1">
        <f t="array" aca="1" ref="V129" ca="1">INDEX(V$65:V$74,$AI129,1)*(1-$AH129)+INDEX(V$65:V$74,$AJ129,1)*($AH129)</f>
        <v>0</v>
      </c>
      <c r="W129" s="285"/>
      <c r="X129" s="839" cm="1">
        <f t="array" aca="1" ref="X129" ca="1">INDEX(X$65:X$74,$AI129,1)*(1-$AH129)+INDEX(X$65:X$74,$AJ129,1)*($AH129)</f>
        <v>0.75</v>
      </c>
      <c r="Y129" s="816" cm="1">
        <f t="array" aca="1" ref="Y129" ca="1">INDEX(Y$65:Y$74,$AI129,1)*(1-$AH129)+INDEX(Y$65:Y$74,$AJ129,1)*($AH129)</f>
        <v>50</v>
      </c>
      <c r="Z129" s="816" cm="1">
        <f t="array" aca="1" ref="Z129" ca="1">INDEX(Z$65:Z$74,$AI129,1)*(1-$AH129)+INDEX(Z$65:Z$74,$AJ129,1)*($AH129)</f>
        <v>50</v>
      </c>
      <c r="AA129" s="816" cm="1">
        <f t="array" aca="1" ref="AA129" ca="1">INDEX(AA$65:AA$74,$AI129,1)*(1-$AH129)+INDEX(AA$65:AA$74,$AJ129,1)*($AH129)</f>
        <v>50</v>
      </c>
      <c r="AB129" s="816" cm="1">
        <f t="array" aca="1" ref="AB129" ca="1">INDEX(AB$65:AB$74,$AI129,1)*(1-$AH129)+INDEX(AB$65:AB$74,$AJ129,1)*($AH129)</f>
        <v>150</v>
      </c>
      <c r="AC129" s="816" cm="1">
        <f t="array" aca="1" ref="AC129" ca="1">INDEX(AC$65:AC$74,$AI129,1)*(1-$AH129)+INDEX(AC$65:AC$74,$AJ129,1)*($AH129)</f>
        <v>150</v>
      </c>
      <c r="AD129" s="816" cm="1">
        <f t="array" aca="1" ref="AD129" ca="1">INDEX(AD$65:AD$74,$AI129,1)*(1-$AH129)+INDEX(AD$65:AD$74,$AJ129,1)*($AH129)</f>
        <v>150</v>
      </c>
      <c r="AE129" s="816" cm="1">
        <f t="array" aca="1" ref="AE129" ca="1">INDEX(AE$65:AE$74,$AI129,1)*(1-$AH129)+INDEX(AE$65:AE$74,$AJ129,1)*($AH129)</f>
        <v>400</v>
      </c>
      <c r="AF129" s="816" cm="1">
        <f t="array" aca="1" ref="AF129" ca="1">INDEX(AF$65:AF$74,$AI129,1)*(1-$AH129)+INDEX(AF$65:AF$74,$AJ129,1)*($AH129)</f>
        <v>400</v>
      </c>
      <c r="AG129" s="81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8">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9">
        <f t="shared" ref="F130:F164" si="26">$K130+364*($K130&lt;$AN130)</f>
        <v>43753</v>
      </c>
      <c r="G130" s="280"/>
      <c r="H130" s="301"/>
      <c r="I130" s="301"/>
      <c r="J130" s="301">
        <v>5</v>
      </c>
      <c r="K130" s="480">
        <f>INDEX(Periods!$F$21:$O$30,J130+1,$E130+2)</f>
        <v>43753</v>
      </c>
      <c r="L130" s="856">
        <f t="shared" ca="1" si="23"/>
        <v>22</v>
      </c>
      <c r="M130" s="871"/>
      <c r="N130" s="285"/>
      <c r="O130" s="743" cm="1">
        <f t="array" aca="1" ref="O130" ca="1">INDEX(O$65:O$74,$AI130,1)*(1-$AH130)+INDEX(O$65:O$74,$AJ130,1)*($AH130)</f>
        <v>250</v>
      </c>
      <c r="P130" s="743" cm="1">
        <f t="array" aca="1" ref="P130" ca="1">INDEX(P$65:P$74,$AI130,1)*(1-$AH130)+INDEX(P$65:P$74,$AJ130,1)*($AH130)</f>
        <v>4500</v>
      </c>
      <c r="Q130" s="744" cm="1">
        <f t="array" aca="1" ref="Q130" ca="1">INDEX(Q$65:Q$74,$AI130,1)*(1-$AH130)+INDEX(Q$65:Q$74,$AJ130,1)*($AH130)</f>
        <v>0.76</v>
      </c>
      <c r="R130" s="744" cm="1">
        <f t="array" aca="1" ref="R130" ca="1">INDEX(R$65:R$74,$AI130,1)*(1-$AH130)+INDEX(R$65:R$74,$AJ130,1)*($AH130)</f>
        <v>0.78</v>
      </c>
      <c r="S130" s="740">
        <f>INDEX(Annual!i_pasture_stage_p6z,$J130+1,ROUNDDOWN((ROW($J130)-ROW($J$65))/i_p6_len,0)+1)</f>
        <v>1</v>
      </c>
      <c r="T130" s="744" cm="1">
        <f t="array" aca="1" ref="T130" ca="1">INDEX(T$65:T$74,$AI130,1)*(1-$AH130)+INDEX(T$65:T$74,$AJ130,1)*($AH130)</f>
        <v>0.3</v>
      </c>
      <c r="U130" s="739" cm="1">
        <f t="array" aca="1" ref="U130" ca="1">INDEX(U$65:U$74,$AI130,1)*(1-$AH130)+INDEX(U$65:U$74,$AJ130,1)*($AH130)</f>
        <v>10</v>
      </c>
      <c r="V130" s="744" cm="1">
        <f t="array" aca="1" ref="V130" ca="1">INDEX(V$65:V$74,$AI130,1)*(1-$AH130)+INDEX(V$65:V$74,$AJ130,1)*($AH130)</f>
        <v>0</v>
      </c>
      <c r="W130" s="285"/>
      <c r="X130" s="839" cm="1">
        <f t="array" aca="1" ref="X130" ca="1">INDEX(X$65:X$74,$AI130,1)*(1-$AH130)+INDEX(X$65:X$74,$AJ130,1)*($AH130)</f>
        <v>0.75</v>
      </c>
      <c r="Y130" s="816" cm="1">
        <f t="array" aca="1" ref="Y130" ca="1">INDEX(Y$65:Y$74,$AI130,1)*(1-$AH130)+INDEX(Y$65:Y$74,$AJ130,1)*($AH130)</f>
        <v>50</v>
      </c>
      <c r="Z130" s="816" cm="1">
        <f t="array" aca="1" ref="Z130" ca="1">INDEX(Z$65:Z$74,$AI130,1)*(1-$AH130)+INDEX(Z$65:Z$74,$AJ130,1)*($AH130)</f>
        <v>50</v>
      </c>
      <c r="AA130" s="816" cm="1">
        <f t="array" aca="1" ref="AA130" ca="1">INDEX(AA$65:AA$74,$AI130,1)*(1-$AH130)+INDEX(AA$65:AA$74,$AJ130,1)*($AH130)</f>
        <v>50</v>
      </c>
      <c r="AB130" s="816" cm="1">
        <f t="array" aca="1" ref="AB130" ca="1">INDEX(AB$65:AB$74,$AI130,1)*(1-$AH130)+INDEX(AB$65:AB$74,$AJ130,1)*($AH130)</f>
        <v>150</v>
      </c>
      <c r="AC130" s="816" cm="1">
        <f t="array" aca="1" ref="AC130" ca="1">INDEX(AC$65:AC$74,$AI130,1)*(1-$AH130)+INDEX(AC$65:AC$74,$AJ130,1)*($AH130)</f>
        <v>150</v>
      </c>
      <c r="AD130" s="816" cm="1">
        <f t="array" aca="1" ref="AD130" ca="1">INDEX(AD$65:AD$74,$AI130,1)*(1-$AH130)+INDEX(AD$65:AD$74,$AJ130,1)*($AH130)</f>
        <v>150</v>
      </c>
      <c r="AE130" s="816" cm="1">
        <f t="array" aca="1" ref="AE130" ca="1">INDEX(AE$65:AE$74,$AI130,1)*(1-$AH130)+INDEX(AE$65:AE$74,$AJ130,1)*($AH130)</f>
        <v>400</v>
      </c>
      <c r="AF130" s="816" cm="1">
        <f t="array" aca="1" ref="AF130" ca="1">INDEX(AF$65:AF$74,$AI130,1)*(1-$AH130)+INDEX(AF$65:AF$74,$AJ130,1)*($AH130)</f>
        <v>400</v>
      </c>
      <c r="AG130" s="81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8">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9">
        <f t="shared" si="26"/>
        <v>43775</v>
      </c>
      <c r="G131" s="280"/>
      <c r="H131" s="301"/>
      <c r="I131" s="301"/>
      <c r="J131" s="301">
        <v>6</v>
      </c>
      <c r="K131" s="480">
        <f>INDEX(Periods!$F$21:$O$30,J131+1,$E131+2)</f>
        <v>43775</v>
      </c>
      <c r="L131" s="856">
        <f t="shared" ca="1" si="23"/>
        <v>77</v>
      </c>
      <c r="M131" s="871"/>
      <c r="N131" s="285"/>
      <c r="O131" s="743" cm="1">
        <f t="array" aca="1" ref="O131" ca="1">INDEX(O$65:O$74,$AI131,1)*(1-$AH131)+INDEX(O$65:O$74,$AJ131,1)*($AH131)</f>
        <v>500</v>
      </c>
      <c r="P131" s="743" cm="1">
        <f t="array" aca="1" ref="P131" ca="1">INDEX(P$65:P$74,$AI131,1)*(1-$AH131)+INDEX(P$65:P$74,$AJ131,1)*($AH131)</f>
        <v>2800</v>
      </c>
      <c r="Q131" s="744" cm="1">
        <f t="array" aca="1" ref="Q131" ca="1">INDEX(Q$65:Q$74,$AI131,1)*(1-$AH131)+INDEX(Q$65:Q$74,$AJ131,1)*($AH131)</f>
        <v>0.55000000000000004</v>
      </c>
      <c r="R131" s="744" cm="1">
        <f t="array" aca="1" ref="R131" ca="1">INDEX(R$65:R$74,$AI131,1)*(1-$AH131)+INDEX(R$65:R$74,$AJ131,1)*($AH131)</f>
        <v>0.67749999999999999</v>
      </c>
      <c r="S131" s="740">
        <f>INDEX(Annual!i_pasture_stage_p6z,$J131+1,ROUNDDOWN((ROW($J131)-ROW($J$65))/i_p6_len,0)+1)</f>
        <v>1</v>
      </c>
      <c r="T131" s="744" cm="1">
        <f t="array" aca="1" ref="T131" ca="1">INDEX(T$65:T$74,$AI131,1)*(1-$AH131)+INDEX(T$65:T$74,$AJ131,1)*($AH131)</f>
        <v>0.3</v>
      </c>
      <c r="U131" s="739" cm="1">
        <f t="array" aca="1" ref="U131" ca="1">INDEX(U$65:U$74,$AI131,1)*(1-$AH131)+INDEX(U$65:U$74,$AJ131,1)*($AH131)</f>
        <v>10</v>
      </c>
      <c r="V131" s="744" cm="1">
        <f t="array" aca="1" ref="V131" ca="1">INDEX(V$65:V$74,$AI131,1)*(1-$AH131)+INDEX(V$65:V$74,$AJ131,1)*($AH131)</f>
        <v>0</v>
      </c>
      <c r="W131" s="285"/>
      <c r="X131" s="839" cm="1">
        <f t="array" aca="1" ref="X131" ca="1">INDEX(X$65:X$74,$AI131,1)*(1-$AH131)+INDEX(X$65:X$74,$AJ131,1)*($AH131)</f>
        <v>0.75</v>
      </c>
      <c r="Y131" s="816" cm="1">
        <f t="array" aca="1" ref="Y131" ca="1">INDEX(Y$65:Y$74,$AI131,1)*(1-$AH131)+INDEX(Y$65:Y$74,$AJ131,1)*($AH131)</f>
        <v>50</v>
      </c>
      <c r="Z131" s="816" cm="1">
        <f t="array" aca="1" ref="Z131" ca="1">INDEX(Z$65:Z$74,$AI131,1)*(1-$AH131)+INDEX(Z$65:Z$74,$AJ131,1)*($AH131)</f>
        <v>50</v>
      </c>
      <c r="AA131" s="816" cm="1">
        <f t="array" aca="1" ref="AA131" ca="1">INDEX(AA$65:AA$74,$AI131,1)*(1-$AH131)+INDEX(AA$65:AA$74,$AJ131,1)*($AH131)</f>
        <v>50</v>
      </c>
      <c r="AB131" s="816" cm="1">
        <f t="array" aca="1" ref="AB131" ca="1">INDEX(AB$65:AB$74,$AI131,1)*(1-$AH131)+INDEX(AB$65:AB$74,$AJ131,1)*($AH131)</f>
        <v>150</v>
      </c>
      <c r="AC131" s="816" cm="1">
        <f t="array" aca="1" ref="AC131" ca="1">INDEX(AC$65:AC$74,$AI131,1)*(1-$AH131)+INDEX(AC$65:AC$74,$AJ131,1)*($AH131)</f>
        <v>150</v>
      </c>
      <c r="AD131" s="816" cm="1">
        <f t="array" aca="1" ref="AD131" ca="1">INDEX(AD$65:AD$74,$AI131,1)*(1-$AH131)+INDEX(AD$65:AD$74,$AJ131,1)*($AH131)</f>
        <v>150</v>
      </c>
      <c r="AE131" s="816" cm="1">
        <f t="array" aca="1" ref="AE131" ca="1">INDEX(AE$65:AE$74,$AI131,1)*(1-$AH131)+INDEX(AE$65:AE$74,$AJ131,1)*($AH131)</f>
        <v>400</v>
      </c>
      <c r="AF131" s="816" cm="1">
        <f t="array" aca="1" ref="AF131" ca="1">INDEX(AF$65:AF$74,$AI131,1)*(1-$AH131)+INDEX(AF$65:AF$74,$AJ131,1)*($AH131)</f>
        <v>400</v>
      </c>
      <c r="AG131" s="81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8">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9">
        <f t="shared" si="26"/>
        <v>43852</v>
      </c>
      <c r="G132" s="280"/>
      <c r="H132" s="301"/>
      <c r="I132" s="301"/>
      <c r="J132" s="301">
        <v>7</v>
      </c>
      <c r="K132" s="480">
        <f>INDEX(Periods!$F$21:$O$30,J132+1,$E132+2)</f>
        <v>43852</v>
      </c>
      <c r="L132" s="856">
        <f t="shared" ca="1" si="23"/>
        <v>39</v>
      </c>
      <c r="M132" s="871"/>
      <c r="N132" s="285"/>
      <c r="O132" s="743" cm="1">
        <f t="array" aca="1" ref="O132" ca="1">INDEX(O$65:O$74,$AI132,1)*(1-$AH132)+INDEX(O$65:O$74,$AJ132,1)*($AH132)</f>
        <v>350</v>
      </c>
      <c r="P132" s="743" cm="1">
        <f t="array" aca="1" ref="P132" ca="1">INDEX(P$65:P$74,$AI132,1)*(1-$AH132)+INDEX(P$65:P$74,$AJ132,1)*($AH132)</f>
        <v>1450</v>
      </c>
      <c r="Q132" s="744" cm="1">
        <f t="array" aca="1" ref="Q132" ca="1">INDEX(Q$65:Q$74,$AI132,1)*(1-$AH132)+INDEX(Q$65:Q$74,$AJ132,1)*($AH132)</f>
        <v>0.5</v>
      </c>
      <c r="R132" s="744" cm="1">
        <f t="array" aca="1" ref="R132" ca="1">INDEX(R$65:R$74,$AI132,1)*(1-$AH132)+INDEX(R$65:R$74,$AJ132,1)*($AH132)</f>
        <v>0.59250000000000003</v>
      </c>
      <c r="S132" s="740">
        <f>INDEX(Annual!i_pasture_stage_p6z,$J132+1,ROUNDDOWN((ROW($J132)-ROW($J$65))/i_p6_len,0)+1)</f>
        <v>1</v>
      </c>
      <c r="T132" s="744" cm="1">
        <f t="array" aca="1" ref="T132" ca="1">INDEX(T$65:T$74,$AI132,1)*(1-$AH132)+INDEX(T$65:T$74,$AJ132,1)*($AH132)</f>
        <v>0.3</v>
      </c>
      <c r="U132" s="739" cm="1">
        <f t="array" aca="1" ref="U132" ca="1">INDEX(U$65:U$74,$AI132,1)*(1-$AH132)+INDEX(U$65:U$74,$AJ132,1)*($AH132)</f>
        <v>10</v>
      </c>
      <c r="V132" s="744" cm="1">
        <f t="array" aca="1" ref="V132" ca="1">INDEX(V$65:V$74,$AI132,1)*(1-$AH132)+INDEX(V$65:V$74,$AJ132,1)*($AH132)</f>
        <v>0</v>
      </c>
      <c r="W132" s="285"/>
      <c r="X132" s="839" cm="1">
        <f t="array" aca="1" ref="X132" ca="1">INDEX(X$65:X$74,$AI132,1)*(1-$AH132)+INDEX(X$65:X$74,$AJ132,1)*($AH132)</f>
        <v>0.33</v>
      </c>
      <c r="Y132" s="816" cm="1">
        <f t="array" aca="1" ref="Y132" ca="1">INDEX(Y$65:Y$74,$AI132,1)*(1-$AH132)+INDEX(Y$65:Y$74,$AJ132,1)*($AH132)</f>
        <v>50</v>
      </c>
      <c r="Z132" s="816" cm="1">
        <f t="array" aca="1" ref="Z132" ca="1">INDEX(Z$65:Z$74,$AI132,1)*(1-$AH132)+INDEX(Z$65:Z$74,$AJ132,1)*($AH132)</f>
        <v>50</v>
      </c>
      <c r="AA132" s="816" cm="1">
        <f t="array" aca="1" ref="AA132" ca="1">INDEX(AA$65:AA$74,$AI132,1)*(1-$AH132)+INDEX(AA$65:AA$74,$AJ132,1)*($AH132)</f>
        <v>50</v>
      </c>
      <c r="AB132" s="816" cm="1">
        <f t="array" aca="1" ref="AB132" ca="1">INDEX(AB$65:AB$74,$AI132,1)*(1-$AH132)+INDEX(AB$65:AB$74,$AJ132,1)*($AH132)</f>
        <v>400</v>
      </c>
      <c r="AC132" s="816" cm="1">
        <f t="array" aca="1" ref="AC132" ca="1">INDEX(AC$65:AC$74,$AI132,1)*(1-$AH132)+INDEX(AC$65:AC$74,$AJ132,1)*($AH132)</f>
        <v>400</v>
      </c>
      <c r="AD132" s="816" cm="1">
        <f t="array" aca="1" ref="AD132" ca="1">INDEX(AD$65:AD$74,$AI132,1)*(1-$AH132)+INDEX(AD$65:AD$74,$AJ132,1)*($AH132)</f>
        <v>400</v>
      </c>
      <c r="AE132" s="816" cm="1">
        <f t="array" aca="1" ref="AE132" ca="1">INDEX(AE$65:AE$74,$AI132,1)*(1-$AH132)+INDEX(AE$65:AE$74,$AJ132,1)*($AH132)</f>
        <v>400</v>
      </c>
      <c r="AF132" s="816" cm="1">
        <f t="array" aca="1" ref="AF132" ca="1">INDEX(AF$65:AF$74,$AI132,1)*(1-$AH132)+INDEX(AF$65:AF$74,$AJ132,1)*($AH132)</f>
        <v>400</v>
      </c>
      <c r="AG132" s="81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8">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9">
        <f t="shared" si="26"/>
        <v>43891</v>
      </c>
      <c r="G133" s="280"/>
      <c r="H133" s="301"/>
      <c r="I133" s="301"/>
      <c r="J133" s="301">
        <v>8</v>
      </c>
      <c r="K133" s="480">
        <f>INDEX(Periods!$F$21:$O$30,J133+1,$E133+2)</f>
        <v>43891</v>
      </c>
      <c r="L133" s="856">
        <f t="shared" ca="1" si="23"/>
        <v>31</v>
      </c>
      <c r="M133" s="871"/>
      <c r="N133" s="285"/>
      <c r="O133" s="743" cm="1">
        <f t="array" aca="1" ref="O133" ca="1">INDEX(O$65:O$74,$AI133,1)*(1-$AH133)+INDEX(O$65:O$74,$AJ133,1)*($AH133)</f>
        <v>233</v>
      </c>
      <c r="P133" s="743" cm="1">
        <f t="array" aca="1" ref="P133" ca="1">INDEX(P$65:P$74,$AI133,1)*(1-$AH133)+INDEX(P$65:P$74,$AJ133,1)*($AH133)</f>
        <v>865</v>
      </c>
      <c r="Q133" s="744" cm="1">
        <f t="array" aca="1" ref="Q133" ca="1">INDEX(Q$65:Q$74,$AI133,1)*(1-$AH133)+INDEX(Q$65:Q$74,$AJ133,1)*($AH133)</f>
        <v>0.48635</v>
      </c>
      <c r="R133" s="744" cm="1">
        <f t="array" aca="1" ref="R133" ca="1">INDEX(R$65:R$74,$AI133,1)*(1-$AH133)+INDEX(R$65:R$74,$AJ133,1)*($AH133)</f>
        <v>0.56520000000000004</v>
      </c>
      <c r="S133" s="740">
        <f>INDEX(Annual!i_pasture_stage_p6z,$J133+1,ROUNDDOWN((ROW($J133)-ROW($J$65))/i_p6_len,0)+1)</f>
        <v>1</v>
      </c>
      <c r="T133" s="744" cm="1">
        <f t="array" aca="1" ref="T133" ca="1">INDEX(T$65:T$74,$AI133,1)*(1-$AH133)+INDEX(T$65:T$74,$AJ133,1)*($AH133)</f>
        <v>0.3</v>
      </c>
      <c r="U133" s="739" cm="1">
        <f t="array" aca="1" ref="U133" ca="1">INDEX(U$65:U$74,$AI133,1)*(1-$AH133)+INDEX(U$65:U$74,$AJ133,1)*($AH133)</f>
        <v>10</v>
      </c>
      <c r="V133" s="744" cm="1">
        <f t="array" aca="1" ref="V133" ca="1">INDEX(V$65:V$74,$AI133,1)*(1-$AH133)+INDEX(V$65:V$74,$AJ133,1)*($AH133)</f>
        <v>3.9000000000000007E-2</v>
      </c>
      <c r="W133" s="285"/>
      <c r="X133" s="839" cm="1">
        <f t="array" aca="1" ref="X133" ca="1">INDEX(X$65:X$74,$AI133,1)*(1-$AH133)+INDEX(X$65:X$74,$AJ133,1)*($AH133)</f>
        <v>0.33</v>
      </c>
      <c r="Y133" s="816" cm="1">
        <f t="array" aca="1" ref="Y133" ca="1">INDEX(Y$65:Y$74,$AI133,1)*(1-$AH133)+INDEX(Y$65:Y$74,$AJ133,1)*($AH133)</f>
        <v>50</v>
      </c>
      <c r="Z133" s="816" cm="1">
        <f t="array" aca="1" ref="Z133" ca="1">INDEX(Z$65:Z$74,$AI133,1)*(1-$AH133)+INDEX(Z$65:Z$74,$AJ133,1)*($AH133)</f>
        <v>50</v>
      </c>
      <c r="AA133" s="816" cm="1">
        <f t="array" aca="1" ref="AA133" ca="1">INDEX(AA$65:AA$74,$AI133,1)*(1-$AH133)+INDEX(AA$65:AA$74,$AJ133,1)*($AH133)</f>
        <v>50</v>
      </c>
      <c r="AB133" s="816" cm="1">
        <f t="array" aca="1" ref="AB133" ca="1">INDEX(AB$65:AB$74,$AI133,1)*(1-$AH133)+INDEX(AB$65:AB$74,$AJ133,1)*($AH133)</f>
        <v>400</v>
      </c>
      <c r="AC133" s="816" cm="1">
        <f t="array" aca="1" ref="AC133" ca="1">INDEX(AC$65:AC$74,$AI133,1)*(1-$AH133)+INDEX(AC$65:AC$74,$AJ133,1)*($AH133)</f>
        <v>400</v>
      </c>
      <c r="AD133" s="816" cm="1">
        <f t="array" aca="1" ref="AD133" ca="1">INDEX(AD$65:AD$74,$AI133,1)*(1-$AH133)+INDEX(AD$65:AD$74,$AJ133,1)*($AH133)</f>
        <v>400</v>
      </c>
      <c r="AE133" s="816" cm="1">
        <f t="array" aca="1" ref="AE133" ca="1">INDEX(AE$65:AE$74,$AI133,1)*(1-$AH133)+INDEX(AE$65:AE$74,$AJ133,1)*($AH133)</f>
        <v>400</v>
      </c>
      <c r="AF133" s="816" cm="1">
        <f t="array" aca="1" ref="AF133" ca="1">INDEX(AF$65:AF$74,$AI133,1)*(1-$AH133)+INDEX(AF$65:AF$74,$AJ133,1)*($AH133)</f>
        <v>400</v>
      </c>
      <c r="AG133" s="81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8">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9">
        <f t="shared" si="26"/>
        <v>43922</v>
      </c>
      <c r="G134" s="280"/>
      <c r="H134" s="301"/>
      <c r="I134" s="859"/>
      <c r="J134" s="859">
        <v>9</v>
      </c>
      <c r="K134" s="832">
        <f>INDEX(Periods!$F$21:$O$30,J134+1,$E134+2)</f>
        <v>43922</v>
      </c>
      <c r="L134" s="860">
        <f t="shared" ca="1" si="23"/>
        <v>14</v>
      </c>
      <c r="M134" s="872"/>
      <c r="N134" s="862"/>
      <c r="O134" s="873" cm="1">
        <f t="array" aca="1" ref="O134" ca="1">INDEX(O$65:O$74,$AI134,1)*(1-$AH134)+INDEX(O$65:O$74,$AJ134,1)*($AH134)</f>
        <v>200</v>
      </c>
      <c r="P134" s="873" cm="1">
        <f t="array" aca="1" ref="P134" ca="1">INDEX(P$65:P$74,$AI134,1)*(1-$AH134)+INDEX(P$65:P$74,$AJ134,1)*($AH134)</f>
        <v>545.88235294117658</v>
      </c>
      <c r="Q134" s="874" cm="1">
        <f t="array" aca="1" ref="Q134" ca="1">INDEX(Q$65:Q$74,$AI134,1)*(1-$AH134)+INDEX(Q$65:Q$74,$AJ134,1)*($AH134)</f>
        <v>0.47514705882352942</v>
      </c>
      <c r="R134" s="874" cm="1">
        <f t="array" aca="1" ref="R134" ca="1">INDEX(R$65:R$74,$AI134,1)*(1-$AH134)+INDEX(R$65:R$74,$AJ134,1)*($AH134)</f>
        <v>0.54132352941176465</v>
      </c>
      <c r="S134" s="865">
        <f>INDEX(Annual!i_pasture_stage_p6z,$J134+1,ROUNDDOWN((ROW($J134)-ROW($J$65))/i_p6_len,0)+1)</f>
        <v>1</v>
      </c>
      <c r="T134" s="874" cm="1">
        <f t="array" aca="1" ref="T134" ca="1">INDEX(T$65:T$74,$AI134,1)*(1-$AH134)+INDEX(T$65:T$74,$AJ134,1)*($AH134)</f>
        <v>0.3</v>
      </c>
      <c r="U134" s="865" cm="1">
        <f t="array" aca="1" ref="U134" ca="1">INDEX(U$65:U$74,$AI134,1)*(1-$AH134)+INDEX(U$65:U$74,$AJ134,1)*($AH134)</f>
        <v>10</v>
      </c>
      <c r="V134" s="874" cm="1">
        <f t="array" aca="1" ref="V134" ca="1">INDEX(V$65:V$74,$AI134,1)*(1-$AH134)+INDEX(V$65:V$74,$AJ134,1)*($AH134)</f>
        <v>0.10882352941176471</v>
      </c>
      <c r="W134" s="862"/>
      <c r="X134" s="875" cm="1">
        <f t="array" aca="1" ref="X134" ca="1">INDEX(X$65:X$74,$AI134,1)*(1-$AH134)+INDEX(X$65:X$74,$AJ134,1)*($AH134)</f>
        <v>0.72411764705882353</v>
      </c>
      <c r="Y134" s="876" cm="1">
        <f t="array" aca="1" ref="Y134" ca="1">INDEX(Y$65:Y$74,$AI134,1)*(1-$AH134)+INDEX(Y$65:Y$74,$AJ134,1)*($AH134)</f>
        <v>50</v>
      </c>
      <c r="Z134" s="876" cm="1">
        <f t="array" aca="1" ref="Z134" ca="1">INDEX(Z$65:Z$74,$AI134,1)*(1-$AH134)+INDEX(Z$65:Z$74,$AJ134,1)*($AH134)</f>
        <v>50</v>
      </c>
      <c r="AA134" s="876" cm="1">
        <f t="array" aca="1" ref="AA134" ca="1">INDEX(AA$65:AA$74,$AI134,1)*(1-$AH134)+INDEX(AA$65:AA$74,$AJ134,1)*($AH134)</f>
        <v>50</v>
      </c>
      <c r="AB134" s="876" cm="1">
        <f t="array" aca="1" ref="AB134" ca="1">INDEX(AB$65:AB$74,$AI134,1)*(1-$AH134)+INDEX(AB$65:AB$74,$AJ134,1)*($AH134)</f>
        <v>400</v>
      </c>
      <c r="AC134" s="876" cm="1">
        <f t="array" aca="1" ref="AC134" ca="1">INDEX(AC$65:AC$74,$AI134,1)*(1-$AH134)+INDEX(AC$65:AC$74,$AJ134,1)*($AH134)</f>
        <v>400</v>
      </c>
      <c r="AD134" s="876" cm="1">
        <f t="array" aca="1" ref="AD134" ca="1">INDEX(AD$65:AD$74,$AI134,1)*(1-$AH134)+INDEX(AD$65:AD$74,$AJ134,1)*($AH134)</f>
        <v>400</v>
      </c>
      <c r="AE134" s="876" cm="1">
        <f t="array" aca="1" ref="AE134" ca="1">INDEX(AE$65:AE$74,$AI134,1)*(1-$AH134)+INDEX(AE$65:AE$74,$AJ134,1)*($AH134)</f>
        <v>400</v>
      </c>
      <c r="AF134" s="876" cm="1">
        <f t="array" aca="1" ref="AF134" ca="1">INDEX(AF$65:AF$74,$AI134,1)*(1-$AH134)+INDEX(AF$65:AF$74,$AJ134,1)*($AH134)</f>
        <v>400</v>
      </c>
      <c r="AG134" s="876" cm="1">
        <f t="array" aca="1" ref="AG134" ca="1">INDEX(AG$65:AG$74,$AI134,1)*(1-$AH134)+INDEX(AG$65:AG$74,$AJ134,1)*($AH134)</f>
        <v>400</v>
      </c>
      <c r="AH134" s="862">
        <f t="shared" ca="1" si="13"/>
        <v>0.58823529411764708</v>
      </c>
      <c r="AI134" s="862">
        <f t="shared" si="14"/>
        <v>10</v>
      </c>
      <c r="AJ134" s="862">
        <f t="shared" si="15"/>
        <v>1</v>
      </c>
      <c r="AK134" s="859" t="str">
        <f t="shared" si="27"/>
        <v>Dry</v>
      </c>
      <c r="AL134" s="862">
        <f t="shared" si="29"/>
        <v>144</v>
      </c>
      <c r="AM134" s="862"/>
      <c r="AN134" s="867">
        <f t="shared" si="24"/>
        <v>43593</v>
      </c>
      <c r="AO134" s="867">
        <f t="shared" si="28"/>
        <v>43684</v>
      </c>
      <c r="AP134" s="868">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19">
        <f t="shared" si="26"/>
        <v>43936</v>
      </c>
      <c r="G135" s="280"/>
      <c r="H135" s="301"/>
      <c r="I135" s="511" t="s">
        <v>771</v>
      </c>
      <c r="J135" s="511">
        <v>0</v>
      </c>
      <c r="K135" s="845">
        <f>INDEX(Periods!$F$21:$O$30,J135+1,$E135+2)</f>
        <v>43572</v>
      </c>
      <c r="L135" s="846">
        <f t="shared" ca="1" si="23"/>
        <v>21</v>
      </c>
      <c r="M135" s="512"/>
      <c r="N135" s="513"/>
      <c r="O135" s="742" cm="1">
        <f t="array" aca="1" ref="O135" ca="1">INDEX(O$65:O$74,$AI135,1)*(1-$AH135)+INDEX(O$65:O$74,$AJ135,1)*($AH135)</f>
        <v>200</v>
      </c>
      <c r="P135" s="742" cm="1">
        <f t="array" aca="1" ref="P135" ca="1">INDEX(P$65:P$74,$AI135,1)*(1-$AH135)+INDEX(P$65:P$74,$AJ135,1)*($AH135)</f>
        <v>438</v>
      </c>
      <c r="Q135" s="869" cm="1">
        <f t="array" aca="1" ref="Q135" ca="1">INDEX(Q$65:Q$74,$AI135,1)*(1-$AH135)+INDEX(Q$65:Q$74,$AJ135,1)*($AH135)</f>
        <v>0.47</v>
      </c>
      <c r="R135" s="869" cm="1">
        <f t="array" aca="1" ref="R135" ca="1">INDEX(R$65:R$74,$AI135,1)*(1-$AH135)+INDEX(R$65:R$74,$AJ135,1)*($AH135)</f>
        <v>0.53</v>
      </c>
      <c r="S135" s="870">
        <f>INDEX(Annual!i_pasture_stage_p6z,$J135+1,ROUNDDOWN((ROW($J135)-ROW($J$65))/i_p6_len,0)+1)</f>
        <v>1</v>
      </c>
      <c r="T135" s="745" cm="1">
        <f t="array" aca="1" ref="T135" ca="1">INDEX(T$65:T$74,$AI135,1)*(1-$AH135)+INDEX(T$65:T$74,$AJ135,1)*($AH135)</f>
        <v>0.3</v>
      </c>
      <c r="U135" s="741" cm="1">
        <f t="array" aca="1" ref="U135" ca="1">INDEX(U$65:U$74,$AI135,1)*(1-$AH135)+INDEX(U$65:U$74,$AJ135,1)*($AH135)</f>
        <v>10</v>
      </c>
      <c r="V135" s="745" cm="1">
        <f t="array" aca="1" ref="V135" ca="1">INDEX(V$65:V$74,$AI135,1)*(1-$AH135)+INDEX(V$65:V$74,$AJ135,1)*($AH135)</f>
        <v>0.15</v>
      </c>
      <c r="W135" s="513"/>
      <c r="X135" s="838" cm="1">
        <f t="array" aca="1" ref="X135" ca="1">INDEX(X$65:X$74,$AI135,1)*(1-$AH135)+INDEX(X$65:X$74,$AJ135,1)*($AH135)</f>
        <v>1</v>
      </c>
      <c r="Y135" s="815" cm="1">
        <f t="array" aca="1" ref="Y135" ca="1">INDEX(Y$65:Y$74,$AI135,1)*(1-$AH135)+INDEX(Y$65:Y$74,$AJ135,1)*($AH135)</f>
        <v>50</v>
      </c>
      <c r="Z135" s="815" cm="1">
        <f t="array" aca="1" ref="Z135" ca="1">INDEX(Z$65:Z$74,$AI135,1)*(1-$AH135)+INDEX(Z$65:Z$74,$AJ135,1)*($AH135)</f>
        <v>50</v>
      </c>
      <c r="AA135" s="815" cm="1">
        <f t="array" aca="1" ref="AA135" ca="1">INDEX(AA$65:AA$74,$AI135,1)*(1-$AH135)+INDEX(AA$65:AA$74,$AJ135,1)*($AH135)</f>
        <v>50</v>
      </c>
      <c r="AB135" s="815" cm="1">
        <f t="array" aca="1" ref="AB135" ca="1">INDEX(AB$65:AB$74,$AI135,1)*(1-$AH135)+INDEX(AB$65:AB$74,$AJ135,1)*($AH135)</f>
        <v>400</v>
      </c>
      <c r="AC135" s="815" cm="1">
        <f t="array" aca="1" ref="AC135" ca="1">INDEX(AC$65:AC$74,$AI135,1)*(1-$AH135)+INDEX(AC$65:AC$74,$AJ135,1)*($AH135)</f>
        <v>400</v>
      </c>
      <c r="AD135" s="815" cm="1">
        <f t="array" aca="1" ref="AD135" ca="1">INDEX(AD$65:AD$74,$AI135,1)*(1-$AH135)+INDEX(AD$65:AD$74,$AJ135,1)*($AH135)</f>
        <v>400</v>
      </c>
      <c r="AE135" s="815" cm="1">
        <f t="array" aca="1" ref="AE135" ca="1">INDEX(AE$65:AE$74,$AI135,1)*(1-$AH135)+INDEX(AE$65:AE$74,$AJ135,1)*($AH135)</f>
        <v>400</v>
      </c>
      <c r="AF135" s="815" cm="1">
        <f t="array" aca="1" ref="AF135" ca="1">INDEX(AF$65:AF$74,$AI135,1)*(1-$AH135)+INDEX(AF$65:AF$74,$AJ135,1)*($AH135)</f>
        <v>400</v>
      </c>
      <c r="AG135" s="81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53">
        <f t="shared" si="24"/>
        <v>43614</v>
      </c>
      <c r="AO135" s="853">
        <f t="shared" si="28"/>
        <v>43684</v>
      </c>
      <c r="AP135" s="855">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9">
        <f t="shared" si="26"/>
        <v>43957</v>
      </c>
      <c r="G136" s="280"/>
      <c r="H136" s="301"/>
      <c r="I136" s="301"/>
      <c r="J136" s="301">
        <v>1</v>
      </c>
      <c r="K136" s="480">
        <f>INDEX(Periods!$F$21:$O$30,J136+1,$E136+2)</f>
        <v>43593</v>
      </c>
      <c r="L136" s="856">
        <f t="shared" ca="1" si="23"/>
        <v>21</v>
      </c>
      <c r="M136" s="871"/>
      <c r="N136" s="285"/>
      <c r="O136" s="743" cm="1">
        <f t="array" aca="1" ref="O136" ca="1">INDEX(O$65:O$74,$AI136,1)*(1-$AH136)+INDEX(O$65:O$74,$AJ136,1)*($AH136)</f>
        <v>200</v>
      </c>
      <c r="P136" s="743" cm="1">
        <f t="array" aca="1" ref="P136" ca="1">INDEX(P$65:P$74,$AI136,1)*(1-$AH136)+INDEX(P$65:P$74,$AJ136,1)*($AH136)</f>
        <v>438</v>
      </c>
      <c r="Q136" s="744" cm="1">
        <f t="array" aca="1" ref="Q136" ca="1">INDEX(Q$65:Q$74,$AI136,1)*(1-$AH136)+INDEX(Q$65:Q$74,$AJ136,1)*($AH136)</f>
        <v>0.47</v>
      </c>
      <c r="R136" s="744" cm="1">
        <f t="array" aca="1" ref="R136" ca="1">INDEX(R$65:R$74,$AI136,1)*(1-$AH136)+INDEX(R$65:R$74,$AJ136,1)*($AH136)</f>
        <v>0.53</v>
      </c>
      <c r="S136" s="740">
        <f>INDEX(Annual!i_pasture_stage_p6z,$J136+1,ROUNDDOWN((ROW($J136)-ROW($J$65))/i_p6_len,0)+1)</f>
        <v>1</v>
      </c>
      <c r="T136" s="744" cm="1">
        <f t="array" aca="1" ref="T136" ca="1">INDEX(T$65:T$74,$AI136,1)*(1-$AH136)+INDEX(T$65:T$74,$AJ136,1)*($AH136)</f>
        <v>0.3</v>
      </c>
      <c r="U136" s="739" cm="1">
        <f t="array" aca="1" ref="U136" ca="1">INDEX(U$65:U$74,$AI136,1)*(1-$AH136)+INDEX(U$65:U$74,$AJ136,1)*($AH136)</f>
        <v>10</v>
      </c>
      <c r="V136" s="744" cm="1">
        <f t="array" aca="1" ref="V136" ca="1">INDEX(V$65:V$74,$AI136,1)*(1-$AH136)+INDEX(V$65:V$74,$AJ136,1)*($AH136)</f>
        <v>0.15</v>
      </c>
      <c r="W136" s="285"/>
      <c r="X136" s="839" cm="1">
        <f t="array" aca="1" ref="X136" ca="1">INDEX(X$65:X$74,$AI136,1)*(1-$AH136)+INDEX(X$65:X$74,$AJ136,1)*($AH136)</f>
        <v>1</v>
      </c>
      <c r="Y136" s="816" cm="1">
        <f t="array" aca="1" ref="Y136" ca="1">INDEX(Y$65:Y$74,$AI136,1)*(1-$AH136)+INDEX(Y$65:Y$74,$AJ136,1)*($AH136)</f>
        <v>50</v>
      </c>
      <c r="Z136" s="816" cm="1">
        <f t="array" aca="1" ref="Z136" ca="1">INDEX(Z$65:Z$74,$AI136,1)*(1-$AH136)+INDEX(Z$65:Z$74,$AJ136,1)*($AH136)</f>
        <v>50</v>
      </c>
      <c r="AA136" s="816" cm="1">
        <f t="array" aca="1" ref="AA136" ca="1">INDEX(AA$65:AA$74,$AI136,1)*(1-$AH136)+INDEX(AA$65:AA$74,$AJ136,1)*($AH136)</f>
        <v>50</v>
      </c>
      <c r="AB136" s="816" cm="1">
        <f t="array" aca="1" ref="AB136" ca="1">INDEX(AB$65:AB$74,$AI136,1)*(1-$AH136)+INDEX(AB$65:AB$74,$AJ136,1)*($AH136)</f>
        <v>400</v>
      </c>
      <c r="AC136" s="816" cm="1">
        <f t="array" aca="1" ref="AC136" ca="1">INDEX(AC$65:AC$74,$AI136,1)*(1-$AH136)+INDEX(AC$65:AC$74,$AJ136,1)*($AH136)</f>
        <v>400</v>
      </c>
      <c r="AD136" s="816" cm="1">
        <f t="array" aca="1" ref="AD136" ca="1">INDEX(AD$65:AD$74,$AI136,1)*(1-$AH136)+INDEX(AD$65:AD$74,$AJ136,1)*($AH136)</f>
        <v>400</v>
      </c>
      <c r="AE136" s="816" cm="1">
        <f t="array" aca="1" ref="AE136" ca="1">INDEX(AE$65:AE$74,$AI136,1)*(1-$AH136)+INDEX(AE$65:AE$74,$AJ136,1)*($AH136)</f>
        <v>400</v>
      </c>
      <c r="AF136" s="816" cm="1">
        <f t="array" aca="1" ref="AF136" ca="1">INDEX(AF$65:AF$74,$AI136,1)*(1-$AH136)+INDEX(AF$65:AF$74,$AJ136,1)*($AH136)</f>
        <v>400</v>
      </c>
      <c r="AG136" s="81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8">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9">
        <f t="shared" si="26"/>
        <v>43614</v>
      </c>
      <c r="G137" s="280"/>
      <c r="H137" s="301"/>
      <c r="I137" s="301"/>
      <c r="J137" s="301">
        <v>2</v>
      </c>
      <c r="K137" s="480">
        <f>INDEX(Periods!$F$21:$O$30,J137+1,$E137+2)</f>
        <v>43614</v>
      </c>
      <c r="L137" s="856">
        <f t="shared" ca="1" si="23"/>
        <v>70</v>
      </c>
      <c r="M137" s="871"/>
      <c r="N137" s="285"/>
      <c r="O137" s="743" cm="1">
        <f t="array" aca="1" ref="O137" ca="1">INDEX(O$65:O$74,$AI137,1)*(1-$AH137)+INDEX(O$65:O$74,$AJ137,1)*($AH137)</f>
        <v>200</v>
      </c>
      <c r="P137" s="743" cm="1">
        <f t="array" aca="1" ref="P137" ca="1">INDEX(P$65:P$74,$AI137,1)*(1-$AH137)+INDEX(P$65:P$74,$AJ137,1)*($AH137)</f>
        <v>335</v>
      </c>
      <c r="Q137" s="744" cm="1">
        <f t="array" aca="1" ref="Q137" ca="1">INDEX(Q$65:Q$74,$AI137,1)*(1-$AH137)+INDEX(Q$65:Q$74,$AJ137,1)*($AH137)</f>
        <v>0.81</v>
      </c>
      <c r="R137" s="744" cm="1">
        <f t="array" aca="1" ref="R137" ca="1">INDEX(R$65:R$74,$AI137,1)*(1-$AH137)+INDEX(R$65:R$74,$AJ137,1)*($AH137)</f>
        <v>0.81</v>
      </c>
      <c r="S137" s="740">
        <f>INDEX(Annual!i_pasture_stage_p6z,$J137+1,ROUNDDOWN((ROW($J137)-ROW($J$65))/i_p6_len,0)+1)</f>
        <v>0.5714285714285714</v>
      </c>
      <c r="T137" s="744" cm="1">
        <f t="array" aca="1" ref="T137" ca="1">INDEX(T$65:T$74,$AI137,1)*(1-$AH137)+INDEX(T$65:T$74,$AJ137,1)*($AH137)</f>
        <v>0.3</v>
      </c>
      <c r="U137" s="739" cm="1">
        <f t="array" aca="1" ref="U137" ca="1">INDEX(U$65:U$74,$AI137,1)*(1-$AH137)+INDEX(U$65:U$74,$AJ137,1)*($AH137)</f>
        <v>10</v>
      </c>
      <c r="V137" s="744" cm="1">
        <f t="array" aca="1" ref="V137" ca="1">INDEX(V$65:V$74,$AI137,1)*(1-$AH137)+INDEX(V$65:V$74,$AJ137,1)*($AH137)</f>
        <v>0.1</v>
      </c>
      <c r="W137" s="285"/>
      <c r="X137" s="839" cm="1">
        <f t="array" aca="1" ref="X137" ca="1">INDEX(X$65:X$74,$AI137,1)*(1-$AH137)+INDEX(X$65:X$74,$AJ137,1)*($AH137)</f>
        <v>1</v>
      </c>
      <c r="Y137" s="816" cm="1">
        <f t="array" aca="1" ref="Y137" ca="1">INDEX(Y$65:Y$74,$AI137,1)*(1-$AH137)+INDEX(Y$65:Y$74,$AJ137,1)*($AH137)</f>
        <v>50</v>
      </c>
      <c r="Z137" s="816" cm="1">
        <f t="array" aca="1" ref="Z137" ca="1">INDEX(Z$65:Z$74,$AI137,1)*(1-$AH137)+INDEX(Z$65:Z$74,$AJ137,1)*($AH137)</f>
        <v>50</v>
      </c>
      <c r="AA137" s="816" cm="1">
        <f t="array" aca="1" ref="AA137" ca="1">INDEX(AA$65:AA$74,$AI137,1)*(1-$AH137)+INDEX(AA$65:AA$74,$AJ137,1)*($AH137)</f>
        <v>50</v>
      </c>
      <c r="AB137" s="816" cm="1">
        <f t="array" aca="1" ref="AB137" ca="1">INDEX(AB$65:AB$74,$AI137,1)*(1-$AH137)+INDEX(AB$65:AB$74,$AJ137,1)*($AH137)</f>
        <v>100</v>
      </c>
      <c r="AC137" s="816" cm="1">
        <f t="array" aca="1" ref="AC137" ca="1">INDEX(AC$65:AC$74,$AI137,1)*(1-$AH137)+INDEX(AC$65:AC$74,$AJ137,1)*($AH137)</f>
        <v>400</v>
      </c>
      <c r="AD137" s="816" cm="1">
        <f t="array" aca="1" ref="AD137" ca="1">INDEX(AD$65:AD$74,$AI137,1)*(1-$AH137)+INDEX(AD$65:AD$74,$AJ137,1)*($AH137)</f>
        <v>400</v>
      </c>
      <c r="AE137" s="816" cm="1">
        <f t="array" aca="1" ref="AE137" ca="1">INDEX(AE$65:AE$74,$AI137,1)*(1-$AH137)+INDEX(AE$65:AE$74,$AJ137,1)*($AH137)</f>
        <v>400</v>
      </c>
      <c r="AF137" s="816" cm="1">
        <f t="array" aca="1" ref="AF137" ca="1">INDEX(AF$65:AF$74,$AI137,1)*(1-$AH137)+INDEX(AF$65:AF$74,$AJ137,1)*($AH137)</f>
        <v>400</v>
      </c>
      <c r="AG137" s="81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8">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9">
        <f t="shared" si="26"/>
        <v>43684</v>
      </c>
      <c r="G138" s="280"/>
      <c r="H138" s="301"/>
      <c r="I138" s="301"/>
      <c r="J138" s="301">
        <v>3</v>
      </c>
      <c r="K138" s="480">
        <f>INDEX(Periods!$F$21:$O$30,J138+1,$E138+2)</f>
        <v>43684</v>
      </c>
      <c r="L138" s="856">
        <f t="shared" ca="1" si="23"/>
        <v>49</v>
      </c>
      <c r="M138" s="871"/>
      <c r="N138" s="285"/>
      <c r="O138" s="743" cm="1">
        <f t="array" aca="1" ref="O138" ca="1">INDEX(O$65:O$74,$AI138,1)*(1-$AH138)+INDEX(O$65:O$74,$AJ138,1)*($AH138)</f>
        <v>250</v>
      </c>
      <c r="P138" s="743" cm="1">
        <f t="array" aca="1" ref="P138" ca="1">INDEX(P$65:P$74,$AI138,1)*(1-$AH138)+INDEX(P$65:P$74,$AJ138,1)*($AH138)</f>
        <v>1600</v>
      </c>
      <c r="Q138" s="744" cm="1">
        <f t="array" aca="1" ref="Q138" ca="1">INDEX(Q$65:Q$74,$AI138,1)*(1-$AH138)+INDEX(Q$65:Q$74,$AJ138,1)*($AH138)</f>
        <v>0.8</v>
      </c>
      <c r="R138" s="744" cm="1">
        <f t="array" aca="1" ref="R138" ca="1">INDEX(R$65:R$74,$AI138,1)*(1-$AH138)+INDEX(R$65:R$74,$AJ138,1)*($AH138)</f>
        <v>0.8</v>
      </c>
      <c r="S138" s="740">
        <f>INDEX(Annual!i_pasture_stage_p6z,$J138+1,ROUNDDOWN((ROW($J138)-ROW($J$65))/i_p6_len,0)+1)</f>
        <v>1</v>
      </c>
      <c r="T138" s="744" cm="1">
        <f t="array" aca="1" ref="T138" ca="1">INDEX(T$65:T$74,$AI138,1)*(1-$AH138)+INDEX(T$65:T$74,$AJ138,1)*($AH138)</f>
        <v>0.3</v>
      </c>
      <c r="U138" s="739" cm="1">
        <f t="array" aca="1" ref="U138" ca="1">INDEX(U$65:U$74,$AI138,1)*(1-$AH138)+INDEX(U$65:U$74,$AJ138,1)*($AH138)</f>
        <v>10</v>
      </c>
      <c r="V138" s="744" cm="1">
        <f t="array" aca="1" ref="V138" ca="1">INDEX(V$65:V$74,$AI138,1)*(1-$AH138)+INDEX(V$65:V$74,$AJ138,1)*($AH138)</f>
        <v>0</v>
      </c>
      <c r="W138" s="285"/>
      <c r="X138" s="839" cm="1">
        <f t="array" aca="1" ref="X138" ca="1">INDEX(X$65:X$74,$AI138,1)*(1-$AH138)+INDEX(X$65:X$74,$AJ138,1)*($AH138)</f>
        <v>1</v>
      </c>
      <c r="Y138" s="816" cm="1">
        <f t="array" aca="1" ref="Y138" ca="1">INDEX(Y$65:Y$74,$AI138,1)*(1-$AH138)+INDEX(Y$65:Y$74,$AJ138,1)*($AH138)</f>
        <v>50</v>
      </c>
      <c r="Z138" s="816" cm="1">
        <f t="array" aca="1" ref="Z138" ca="1">INDEX(Z$65:Z$74,$AI138,1)*(1-$AH138)+INDEX(Z$65:Z$74,$AJ138,1)*($AH138)</f>
        <v>50</v>
      </c>
      <c r="AA138" s="816" cm="1">
        <f t="array" aca="1" ref="AA138" ca="1">INDEX(AA$65:AA$74,$AI138,1)*(1-$AH138)+INDEX(AA$65:AA$74,$AJ138,1)*($AH138)</f>
        <v>50</v>
      </c>
      <c r="AB138" s="816" cm="1">
        <f t="array" aca="1" ref="AB138" ca="1">INDEX(AB$65:AB$74,$AI138,1)*(1-$AH138)+INDEX(AB$65:AB$74,$AJ138,1)*($AH138)</f>
        <v>150</v>
      </c>
      <c r="AC138" s="816" cm="1">
        <f t="array" aca="1" ref="AC138" ca="1">INDEX(AC$65:AC$74,$AI138,1)*(1-$AH138)+INDEX(AC$65:AC$74,$AJ138,1)*($AH138)</f>
        <v>150</v>
      </c>
      <c r="AD138" s="816" cm="1">
        <f t="array" aca="1" ref="AD138" ca="1">INDEX(AD$65:AD$74,$AI138,1)*(1-$AH138)+INDEX(AD$65:AD$74,$AJ138,1)*($AH138)</f>
        <v>100</v>
      </c>
      <c r="AE138" s="816" cm="1">
        <f t="array" aca="1" ref="AE138" ca="1">INDEX(AE$65:AE$74,$AI138,1)*(1-$AH138)+INDEX(AE$65:AE$74,$AJ138,1)*($AH138)</f>
        <v>400</v>
      </c>
      <c r="AF138" s="816" cm="1">
        <f t="array" aca="1" ref="AF138" ca="1">INDEX(AF$65:AF$74,$AI138,1)*(1-$AH138)+INDEX(AF$65:AF$74,$AJ138,1)*($AH138)</f>
        <v>400</v>
      </c>
      <c r="AG138" s="81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8">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9">
        <f t="shared" si="26"/>
        <v>43733</v>
      </c>
      <c r="G139" s="280"/>
      <c r="H139" s="301"/>
      <c r="I139" s="301"/>
      <c r="J139" s="301">
        <v>4</v>
      </c>
      <c r="K139" s="480">
        <f>INDEX(Periods!$F$21:$O$30,J139+1,$E139+2)</f>
        <v>43733</v>
      </c>
      <c r="L139" s="856">
        <f t="shared" ca="1" si="23"/>
        <v>20</v>
      </c>
      <c r="M139" s="871"/>
      <c r="N139" s="285"/>
      <c r="O139" s="743" cm="1">
        <f t="array" aca="1" ref="O139" ca="1">INDEX(O$65:O$74,$AI139,1)*(1-$AH139)+INDEX(O$65:O$74,$AJ139,1)*($AH139)</f>
        <v>250</v>
      </c>
      <c r="P139" s="743" cm="1">
        <f t="array" aca="1" ref="P139" ca="1">INDEX(P$65:P$74,$AI139,1)*(1-$AH139)+INDEX(P$65:P$74,$AJ139,1)*($AH139)</f>
        <v>4500</v>
      </c>
      <c r="Q139" s="744" cm="1">
        <f t="array" aca="1" ref="Q139" ca="1">INDEX(Q$65:Q$74,$AI139,1)*(1-$AH139)+INDEX(Q$65:Q$74,$AJ139,1)*($AH139)</f>
        <v>0.76</v>
      </c>
      <c r="R139" s="744" cm="1">
        <f t="array" aca="1" ref="R139" ca="1">INDEX(R$65:R$74,$AI139,1)*(1-$AH139)+INDEX(R$65:R$74,$AJ139,1)*($AH139)</f>
        <v>0.78</v>
      </c>
      <c r="S139" s="740">
        <f>INDEX(Annual!i_pasture_stage_p6z,$J139+1,ROUNDDOWN((ROW($J139)-ROW($J$65))/i_p6_len,0)+1)</f>
        <v>1</v>
      </c>
      <c r="T139" s="744" cm="1">
        <f t="array" aca="1" ref="T139" ca="1">INDEX(T$65:T$74,$AI139,1)*(1-$AH139)+INDEX(T$65:T$74,$AJ139,1)*($AH139)</f>
        <v>0.3</v>
      </c>
      <c r="U139" s="739" cm="1">
        <f t="array" aca="1" ref="U139" ca="1">INDEX(U$65:U$74,$AI139,1)*(1-$AH139)+INDEX(U$65:U$74,$AJ139,1)*($AH139)</f>
        <v>10</v>
      </c>
      <c r="V139" s="744" cm="1">
        <f t="array" aca="1" ref="V139" ca="1">INDEX(V$65:V$74,$AI139,1)*(1-$AH139)+INDEX(V$65:V$74,$AJ139,1)*($AH139)</f>
        <v>0</v>
      </c>
      <c r="W139" s="285"/>
      <c r="X139" s="839" cm="1">
        <f t="array" aca="1" ref="X139" ca="1">INDEX(X$65:X$74,$AI139,1)*(1-$AH139)+INDEX(X$65:X$74,$AJ139,1)*($AH139)</f>
        <v>0.75</v>
      </c>
      <c r="Y139" s="816" cm="1">
        <f t="array" aca="1" ref="Y139" ca="1">INDEX(Y$65:Y$74,$AI139,1)*(1-$AH139)+INDEX(Y$65:Y$74,$AJ139,1)*($AH139)</f>
        <v>50</v>
      </c>
      <c r="Z139" s="816" cm="1">
        <f t="array" aca="1" ref="Z139" ca="1">INDEX(Z$65:Z$74,$AI139,1)*(1-$AH139)+INDEX(Z$65:Z$74,$AJ139,1)*($AH139)</f>
        <v>50</v>
      </c>
      <c r="AA139" s="816" cm="1">
        <f t="array" aca="1" ref="AA139" ca="1">INDEX(AA$65:AA$74,$AI139,1)*(1-$AH139)+INDEX(AA$65:AA$74,$AJ139,1)*($AH139)</f>
        <v>50</v>
      </c>
      <c r="AB139" s="816" cm="1">
        <f t="array" aca="1" ref="AB139" ca="1">INDEX(AB$65:AB$74,$AI139,1)*(1-$AH139)+INDEX(AB$65:AB$74,$AJ139,1)*($AH139)</f>
        <v>150</v>
      </c>
      <c r="AC139" s="816" cm="1">
        <f t="array" aca="1" ref="AC139" ca="1">INDEX(AC$65:AC$74,$AI139,1)*(1-$AH139)+INDEX(AC$65:AC$74,$AJ139,1)*($AH139)</f>
        <v>150</v>
      </c>
      <c r="AD139" s="816" cm="1">
        <f t="array" aca="1" ref="AD139" ca="1">INDEX(AD$65:AD$74,$AI139,1)*(1-$AH139)+INDEX(AD$65:AD$74,$AJ139,1)*($AH139)</f>
        <v>150</v>
      </c>
      <c r="AE139" s="816" cm="1">
        <f t="array" aca="1" ref="AE139" ca="1">INDEX(AE$65:AE$74,$AI139,1)*(1-$AH139)+INDEX(AE$65:AE$74,$AJ139,1)*($AH139)</f>
        <v>400</v>
      </c>
      <c r="AF139" s="816" cm="1">
        <f t="array" aca="1" ref="AF139" ca="1">INDEX(AF$65:AF$74,$AI139,1)*(1-$AH139)+INDEX(AF$65:AF$74,$AJ139,1)*($AH139)</f>
        <v>400</v>
      </c>
      <c r="AG139" s="81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8">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9">
        <f t="shared" si="26"/>
        <v>43753</v>
      </c>
      <c r="G140" s="280"/>
      <c r="H140" s="301"/>
      <c r="I140" s="301"/>
      <c r="J140" s="301">
        <v>5</v>
      </c>
      <c r="K140" s="480">
        <f>INDEX(Periods!$F$21:$O$30,J140+1,$E140+2)</f>
        <v>43753</v>
      </c>
      <c r="L140" s="856">
        <f t="shared" ca="1" si="23"/>
        <v>44</v>
      </c>
      <c r="M140" s="871"/>
      <c r="N140" s="285"/>
      <c r="O140" s="743" cm="1">
        <f t="array" aca="1" ref="O140" ca="1">INDEX(O$65:O$74,$AI140,1)*(1-$AH140)+INDEX(O$65:O$74,$AJ140,1)*($AH140)</f>
        <v>250</v>
      </c>
      <c r="P140" s="743" cm="1">
        <f t="array" aca="1" ref="P140" ca="1">INDEX(P$65:P$74,$AI140,1)*(1-$AH140)+INDEX(P$65:P$74,$AJ140,1)*($AH140)</f>
        <v>4500</v>
      </c>
      <c r="Q140" s="744" cm="1">
        <f t="array" aca="1" ref="Q140" ca="1">INDEX(Q$65:Q$74,$AI140,1)*(1-$AH140)+INDEX(Q$65:Q$74,$AJ140,1)*($AH140)</f>
        <v>0.76</v>
      </c>
      <c r="R140" s="744" cm="1">
        <f t="array" aca="1" ref="R140" ca="1">INDEX(R$65:R$74,$AI140,1)*(1-$AH140)+INDEX(R$65:R$74,$AJ140,1)*($AH140)</f>
        <v>0.78</v>
      </c>
      <c r="S140" s="740">
        <f>INDEX(Annual!i_pasture_stage_p6z,$J140+1,ROUNDDOWN((ROW($J140)-ROW($J$65))/i_p6_len,0)+1)</f>
        <v>1</v>
      </c>
      <c r="T140" s="744" cm="1">
        <f t="array" aca="1" ref="T140" ca="1">INDEX(T$65:T$74,$AI140,1)*(1-$AH140)+INDEX(T$65:T$74,$AJ140,1)*($AH140)</f>
        <v>0.3</v>
      </c>
      <c r="U140" s="739" cm="1">
        <f t="array" aca="1" ref="U140" ca="1">INDEX(U$65:U$74,$AI140,1)*(1-$AH140)+INDEX(U$65:U$74,$AJ140,1)*($AH140)</f>
        <v>10</v>
      </c>
      <c r="V140" s="744" cm="1">
        <f t="array" aca="1" ref="V140" ca="1">INDEX(V$65:V$74,$AI140,1)*(1-$AH140)+INDEX(V$65:V$74,$AJ140,1)*($AH140)</f>
        <v>0</v>
      </c>
      <c r="W140" s="285"/>
      <c r="X140" s="839" cm="1">
        <f t="array" aca="1" ref="X140" ca="1">INDEX(X$65:X$74,$AI140,1)*(1-$AH140)+INDEX(X$65:X$74,$AJ140,1)*($AH140)</f>
        <v>0.75</v>
      </c>
      <c r="Y140" s="816" cm="1">
        <f t="array" aca="1" ref="Y140" ca="1">INDEX(Y$65:Y$74,$AI140,1)*(1-$AH140)+INDEX(Y$65:Y$74,$AJ140,1)*($AH140)</f>
        <v>50</v>
      </c>
      <c r="Z140" s="816" cm="1">
        <f t="array" aca="1" ref="Z140" ca="1">INDEX(Z$65:Z$74,$AI140,1)*(1-$AH140)+INDEX(Z$65:Z$74,$AJ140,1)*($AH140)</f>
        <v>50</v>
      </c>
      <c r="AA140" s="816" cm="1">
        <f t="array" aca="1" ref="AA140" ca="1">INDEX(AA$65:AA$74,$AI140,1)*(1-$AH140)+INDEX(AA$65:AA$74,$AJ140,1)*($AH140)</f>
        <v>50</v>
      </c>
      <c r="AB140" s="816" cm="1">
        <f t="array" aca="1" ref="AB140" ca="1">INDEX(AB$65:AB$74,$AI140,1)*(1-$AH140)+INDEX(AB$65:AB$74,$AJ140,1)*($AH140)</f>
        <v>150</v>
      </c>
      <c r="AC140" s="816" cm="1">
        <f t="array" aca="1" ref="AC140" ca="1">INDEX(AC$65:AC$74,$AI140,1)*(1-$AH140)+INDEX(AC$65:AC$74,$AJ140,1)*($AH140)</f>
        <v>150</v>
      </c>
      <c r="AD140" s="816" cm="1">
        <f t="array" aca="1" ref="AD140" ca="1">INDEX(AD$65:AD$74,$AI140,1)*(1-$AH140)+INDEX(AD$65:AD$74,$AJ140,1)*($AH140)</f>
        <v>150</v>
      </c>
      <c r="AE140" s="816" cm="1">
        <f t="array" aca="1" ref="AE140" ca="1">INDEX(AE$65:AE$74,$AI140,1)*(1-$AH140)+INDEX(AE$65:AE$74,$AJ140,1)*($AH140)</f>
        <v>400</v>
      </c>
      <c r="AF140" s="816" cm="1">
        <f t="array" aca="1" ref="AF140" ca="1">INDEX(AF$65:AF$74,$AI140,1)*(1-$AH140)+INDEX(AF$65:AF$74,$AJ140,1)*($AH140)</f>
        <v>400</v>
      </c>
      <c r="AG140" s="81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8">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9">
        <f t="shared" si="26"/>
        <v>43797</v>
      </c>
      <c r="G141" s="280"/>
      <c r="H141" s="301"/>
      <c r="I141" s="301"/>
      <c r="J141" s="301">
        <v>6</v>
      </c>
      <c r="K141" s="480">
        <f>INDEX(Periods!$F$21:$O$30,J141+1,$E141+2)</f>
        <v>43797</v>
      </c>
      <c r="L141" s="856">
        <f t="shared" ca="1" si="23"/>
        <v>55</v>
      </c>
      <c r="M141" s="871"/>
      <c r="N141" s="285"/>
      <c r="O141" s="743" cm="1">
        <f t="array" aca="1" ref="O141" ca="1">INDEX(O$65:O$74,$AI141,1)*(1-$AH141)+INDEX(O$65:O$74,$AJ141,1)*($AH141)</f>
        <v>500</v>
      </c>
      <c r="P141" s="743" cm="1">
        <f t="array" aca="1" ref="P141" ca="1">INDEX(P$65:P$74,$AI141,1)*(1-$AH141)+INDEX(P$65:P$74,$AJ141,1)*($AH141)</f>
        <v>2570.1612903225805</v>
      </c>
      <c r="Q141" s="744" cm="1">
        <f t="array" aca="1" ref="Q141" ca="1">INDEX(Q$65:Q$74,$AI141,1)*(1-$AH141)+INDEX(Q$65:Q$74,$AJ141,1)*($AH141)</f>
        <v>0.53161290322580645</v>
      </c>
      <c r="R141" s="744" cm="1">
        <f t="array" aca="1" ref="R141" ca="1">INDEX(R$65:R$74,$AI141,1)*(1-$AH141)+INDEX(R$65:R$74,$AJ141,1)*($AH141)</f>
        <v>0.65604838709677415</v>
      </c>
      <c r="S141" s="740">
        <f>INDEX(Annual!i_pasture_stage_p6z,$J141+1,ROUNDDOWN((ROW($J141)-ROW($J$65))/i_p6_len,0)+1)</f>
        <v>1</v>
      </c>
      <c r="T141" s="744" cm="1">
        <f t="array" aca="1" ref="T141" ca="1">INDEX(T$65:T$74,$AI141,1)*(1-$AH141)+INDEX(T$65:T$74,$AJ141,1)*($AH141)</f>
        <v>0.3</v>
      </c>
      <c r="U141" s="739" cm="1">
        <f t="array" aca="1" ref="U141" ca="1">INDEX(U$65:U$74,$AI141,1)*(1-$AH141)+INDEX(U$65:U$74,$AJ141,1)*($AH141)</f>
        <v>10</v>
      </c>
      <c r="V141" s="744" cm="1">
        <f t="array" aca="1" ref="V141" ca="1">INDEX(V$65:V$74,$AI141,1)*(1-$AH141)+INDEX(V$65:V$74,$AJ141,1)*($AH141)</f>
        <v>0</v>
      </c>
      <c r="W141" s="285"/>
      <c r="X141" s="839" cm="1">
        <f t="array" aca="1" ref="X141" ca="1">INDEX(X$65:X$74,$AI141,1)*(1-$AH141)+INDEX(X$65:X$74,$AJ141,1)*($AH141)</f>
        <v>0.53548387096774186</v>
      </c>
      <c r="Y141" s="816" cm="1">
        <f t="array" aca="1" ref="Y141" ca="1">INDEX(Y$65:Y$74,$AI141,1)*(1-$AH141)+INDEX(Y$65:Y$74,$AJ141,1)*($AH141)</f>
        <v>50</v>
      </c>
      <c r="Z141" s="816" cm="1">
        <f t="array" aca="1" ref="Z141" ca="1">INDEX(Z$65:Z$74,$AI141,1)*(1-$AH141)+INDEX(Z$65:Z$74,$AJ141,1)*($AH141)</f>
        <v>50</v>
      </c>
      <c r="AA141" s="816" cm="1">
        <f t="array" aca="1" ref="AA141" ca="1">INDEX(AA$65:AA$74,$AI141,1)*(1-$AH141)+INDEX(AA$65:AA$74,$AJ141,1)*($AH141)</f>
        <v>50</v>
      </c>
      <c r="AB141" s="816" cm="1">
        <f t="array" aca="1" ref="AB141" ca="1">INDEX(AB$65:AB$74,$AI141,1)*(1-$AH141)+INDEX(AB$65:AB$74,$AJ141,1)*($AH141)</f>
        <v>303.22580645161293</v>
      </c>
      <c r="AC141" s="816" cm="1">
        <f t="array" aca="1" ref="AC141" ca="1">INDEX(AC$65:AC$74,$AI141,1)*(1-$AH141)+INDEX(AC$65:AC$74,$AJ141,1)*($AH141)</f>
        <v>150</v>
      </c>
      <c r="AD141" s="816" cm="1">
        <f t="array" aca="1" ref="AD141" ca="1">INDEX(AD$65:AD$74,$AI141,1)*(1-$AH141)+INDEX(AD$65:AD$74,$AJ141,1)*($AH141)</f>
        <v>150</v>
      </c>
      <c r="AE141" s="816" cm="1">
        <f t="array" aca="1" ref="AE141" ca="1">INDEX(AE$65:AE$74,$AI141,1)*(1-$AH141)+INDEX(AE$65:AE$74,$AJ141,1)*($AH141)</f>
        <v>400</v>
      </c>
      <c r="AF141" s="816" cm="1">
        <f t="array" aca="1" ref="AF141" ca="1">INDEX(AF$65:AF$74,$AI141,1)*(1-$AH141)+INDEX(AF$65:AF$74,$AJ141,1)*($AH141)</f>
        <v>400</v>
      </c>
      <c r="AG141" s="81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8">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9">
        <f t="shared" si="26"/>
        <v>43852</v>
      </c>
      <c r="G142" s="280"/>
      <c r="H142" s="301"/>
      <c r="I142" s="301"/>
      <c r="J142" s="301">
        <v>7</v>
      </c>
      <c r="K142" s="480">
        <f>INDEX(Periods!$F$21:$O$30,J142+1,$E142+2)</f>
        <v>43852</v>
      </c>
      <c r="L142" s="856">
        <f t="shared" ca="1" si="23"/>
        <v>39</v>
      </c>
      <c r="M142" s="871"/>
      <c r="N142" s="285"/>
      <c r="O142" s="743" cm="1">
        <f t="array" aca="1" ref="O142" ca="1">INDEX(O$65:O$74,$AI142,1)*(1-$AH142)+INDEX(O$65:O$74,$AJ142,1)*($AH142)</f>
        <v>350</v>
      </c>
      <c r="P142" s="743" cm="1">
        <f t="array" aca="1" ref="P142" ca="1">INDEX(P$65:P$74,$AI142,1)*(1-$AH142)+INDEX(P$65:P$74,$AJ142,1)*($AH142)</f>
        <v>1450</v>
      </c>
      <c r="Q142" s="744" cm="1">
        <f t="array" aca="1" ref="Q142" ca="1">INDEX(Q$65:Q$74,$AI142,1)*(1-$AH142)+INDEX(Q$65:Q$74,$AJ142,1)*($AH142)</f>
        <v>0.5</v>
      </c>
      <c r="R142" s="744" cm="1">
        <f t="array" aca="1" ref="R142" ca="1">INDEX(R$65:R$74,$AI142,1)*(1-$AH142)+INDEX(R$65:R$74,$AJ142,1)*($AH142)</f>
        <v>0.59250000000000003</v>
      </c>
      <c r="S142" s="740">
        <f>INDEX(Annual!i_pasture_stage_p6z,$J142+1,ROUNDDOWN((ROW($J142)-ROW($J$65))/i_p6_len,0)+1)</f>
        <v>1</v>
      </c>
      <c r="T142" s="744" cm="1">
        <f t="array" aca="1" ref="T142" ca="1">INDEX(T$65:T$74,$AI142,1)*(1-$AH142)+INDEX(T$65:T$74,$AJ142,1)*($AH142)</f>
        <v>0.3</v>
      </c>
      <c r="U142" s="739" cm="1">
        <f t="array" aca="1" ref="U142" ca="1">INDEX(U$65:U$74,$AI142,1)*(1-$AH142)+INDEX(U$65:U$74,$AJ142,1)*($AH142)</f>
        <v>10</v>
      </c>
      <c r="V142" s="744" cm="1">
        <f t="array" aca="1" ref="V142" ca="1">INDEX(V$65:V$74,$AI142,1)*(1-$AH142)+INDEX(V$65:V$74,$AJ142,1)*($AH142)</f>
        <v>0</v>
      </c>
      <c r="W142" s="285"/>
      <c r="X142" s="839" cm="1">
        <f t="array" aca="1" ref="X142" ca="1">INDEX(X$65:X$74,$AI142,1)*(1-$AH142)+INDEX(X$65:X$74,$AJ142,1)*($AH142)</f>
        <v>0.33</v>
      </c>
      <c r="Y142" s="816" cm="1">
        <f t="array" aca="1" ref="Y142" ca="1">INDEX(Y$65:Y$74,$AI142,1)*(1-$AH142)+INDEX(Y$65:Y$74,$AJ142,1)*($AH142)</f>
        <v>50</v>
      </c>
      <c r="Z142" s="816" cm="1">
        <f t="array" aca="1" ref="Z142" ca="1">INDEX(Z$65:Z$74,$AI142,1)*(1-$AH142)+INDEX(Z$65:Z$74,$AJ142,1)*($AH142)</f>
        <v>50</v>
      </c>
      <c r="AA142" s="816" cm="1">
        <f t="array" aca="1" ref="AA142" ca="1">INDEX(AA$65:AA$74,$AI142,1)*(1-$AH142)+INDEX(AA$65:AA$74,$AJ142,1)*($AH142)</f>
        <v>50</v>
      </c>
      <c r="AB142" s="816" cm="1">
        <f t="array" aca="1" ref="AB142" ca="1">INDEX(AB$65:AB$74,$AI142,1)*(1-$AH142)+INDEX(AB$65:AB$74,$AJ142,1)*($AH142)</f>
        <v>400</v>
      </c>
      <c r="AC142" s="816" cm="1">
        <f t="array" aca="1" ref="AC142" ca="1">INDEX(AC$65:AC$74,$AI142,1)*(1-$AH142)+INDEX(AC$65:AC$74,$AJ142,1)*($AH142)</f>
        <v>400</v>
      </c>
      <c r="AD142" s="816" cm="1">
        <f t="array" aca="1" ref="AD142" ca="1">INDEX(AD$65:AD$74,$AI142,1)*(1-$AH142)+INDEX(AD$65:AD$74,$AJ142,1)*($AH142)</f>
        <v>400</v>
      </c>
      <c r="AE142" s="816" cm="1">
        <f t="array" aca="1" ref="AE142" ca="1">INDEX(AE$65:AE$74,$AI142,1)*(1-$AH142)+INDEX(AE$65:AE$74,$AJ142,1)*($AH142)</f>
        <v>400</v>
      </c>
      <c r="AF142" s="816" cm="1">
        <f t="array" aca="1" ref="AF142" ca="1">INDEX(AF$65:AF$74,$AI142,1)*(1-$AH142)+INDEX(AF$65:AF$74,$AJ142,1)*($AH142)</f>
        <v>400</v>
      </c>
      <c r="AG142" s="81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8">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9">
        <f t="shared" si="26"/>
        <v>43891</v>
      </c>
      <c r="G143" s="280"/>
      <c r="H143" s="301"/>
      <c r="I143" s="301"/>
      <c r="J143" s="301">
        <v>8</v>
      </c>
      <c r="K143" s="480">
        <f>INDEX(Periods!$F$21:$O$30,J143+1,$E143+2)</f>
        <v>43891</v>
      </c>
      <c r="L143" s="856">
        <f t="shared" ca="1" si="23"/>
        <v>31</v>
      </c>
      <c r="M143" s="871"/>
      <c r="N143" s="285"/>
      <c r="O143" s="743" cm="1">
        <f t="array" aca="1" ref="O143" ca="1">INDEX(O$65:O$74,$AI143,1)*(1-$AH143)+INDEX(O$65:O$74,$AJ143,1)*($AH143)</f>
        <v>233</v>
      </c>
      <c r="P143" s="743" cm="1">
        <f t="array" aca="1" ref="P143" ca="1">INDEX(P$65:P$74,$AI143,1)*(1-$AH143)+INDEX(P$65:P$74,$AJ143,1)*($AH143)</f>
        <v>865</v>
      </c>
      <c r="Q143" s="744" cm="1">
        <f t="array" aca="1" ref="Q143" ca="1">INDEX(Q$65:Q$74,$AI143,1)*(1-$AH143)+INDEX(Q$65:Q$74,$AJ143,1)*($AH143)</f>
        <v>0.48635</v>
      </c>
      <c r="R143" s="744" cm="1">
        <f t="array" aca="1" ref="R143" ca="1">INDEX(R$65:R$74,$AI143,1)*(1-$AH143)+INDEX(R$65:R$74,$AJ143,1)*($AH143)</f>
        <v>0.56520000000000004</v>
      </c>
      <c r="S143" s="740">
        <f>INDEX(Annual!i_pasture_stage_p6z,$J143+1,ROUNDDOWN((ROW($J143)-ROW($J$65))/i_p6_len,0)+1)</f>
        <v>1</v>
      </c>
      <c r="T143" s="744" cm="1">
        <f t="array" aca="1" ref="T143" ca="1">INDEX(T$65:T$74,$AI143,1)*(1-$AH143)+INDEX(T$65:T$74,$AJ143,1)*($AH143)</f>
        <v>0.3</v>
      </c>
      <c r="U143" s="739" cm="1">
        <f t="array" aca="1" ref="U143" ca="1">INDEX(U$65:U$74,$AI143,1)*(1-$AH143)+INDEX(U$65:U$74,$AJ143,1)*($AH143)</f>
        <v>10</v>
      </c>
      <c r="V143" s="744" cm="1">
        <f t="array" aca="1" ref="V143" ca="1">INDEX(V$65:V$74,$AI143,1)*(1-$AH143)+INDEX(V$65:V$74,$AJ143,1)*($AH143)</f>
        <v>3.9000000000000007E-2</v>
      </c>
      <c r="W143" s="285"/>
      <c r="X143" s="839" cm="1">
        <f t="array" aca="1" ref="X143" ca="1">INDEX(X$65:X$74,$AI143,1)*(1-$AH143)+INDEX(X$65:X$74,$AJ143,1)*($AH143)</f>
        <v>0.33</v>
      </c>
      <c r="Y143" s="816" cm="1">
        <f t="array" aca="1" ref="Y143" ca="1">INDEX(Y$65:Y$74,$AI143,1)*(1-$AH143)+INDEX(Y$65:Y$74,$AJ143,1)*($AH143)</f>
        <v>50</v>
      </c>
      <c r="Z143" s="816" cm="1">
        <f t="array" aca="1" ref="Z143" ca="1">INDEX(Z$65:Z$74,$AI143,1)*(1-$AH143)+INDEX(Z$65:Z$74,$AJ143,1)*($AH143)</f>
        <v>50</v>
      </c>
      <c r="AA143" s="816" cm="1">
        <f t="array" aca="1" ref="AA143" ca="1">INDEX(AA$65:AA$74,$AI143,1)*(1-$AH143)+INDEX(AA$65:AA$74,$AJ143,1)*($AH143)</f>
        <v>50</v>
      </c>
      <c r="AB143" s="816" cm="1">
        <f t="array" aca="1" ref="AB143" ca="1">INDEX(AB$65:AB$74,$AI143,1)*(1-$AH143)+INDEX(AB$65:AB$74,$AJ143,1)*($AH143)</f>
        <v>400</v>
      </c>
      <c r="AC143" s="816" cm="1">
        <f t="array" aca="1" ref="AC143" ca="1">INDEX(AC$65:AC$74,$AI143,1)*(1-$AH143)+INDEX(AC$65:AC$74,$AJ143,1)*($AH143)</f>
        <v>400</v>
      </c>
      <c r="AD143" s="816" cm="1">
        <f t="array" aca="1" ref="AD143" ca="1">INDEX(AD$65:AD$74,$AI143,1)*(1-$AH143)+INDEX(AD$65:AD$74,$AJ143,1)*($AH143)</f>
        <v>400</v>
      </c>
      <c r="AE143" s="816" cm="1">
        <f t="array" aca="1" ref="AE143" ca="1">INDEX(AE$65:AE$74,$AI143,1)*(1-$AH143)+INDEX(AE$65:AE$74,$AJ143,1)*($AH143)</f>
        <v>400</v>
      </c>
      <c r="AF143" s="816" cm="1">
        <f t="array" aca="1" ref="AF143" ca="1">INDEX(AF$65:AF$74,$AI143,1)*(1-$AH143)+INDEX(AF$65:AF$74,$AJ143,1)*($AH143)</f>
        <v>400</v>
      </c>
      <c r="AG143" s="81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8">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9">
        <f t="shared" si="26"/>
        <v>43922</v>
      </c>
      <c r="G144" s="280"/>
      <c r="H144" s="301"/>
      <c r="I144" s="859"/>
      <c r="J144" s="859">
        <v>9</v>
      </c>
      <c r="K144" s="832">
        <f>INDEX(Periods!$F$21:$O$30,J144+1,$E144+2)</f>
        <v>43922</v>
      </c>
      <c r="L144" s="860">
        <f t="shared" ca="1" si="23"/>
        <v>14</v>
      </c>
      <c r="M144" s="872"/>
      <c r="N144" s="862"/>
      <c r="O144" s="873" cm="1">
        <f t="array" aca="1" ref="O144" ca="1">INDEX(O$65:O$74,$AI144,1)*(1-$AH144)+INDEX(O$65:O$74,$AJ144,1)*($AH144)</f>
        <v>200</v>
      </c>
      <c r="P144" s="873" cm="1">
        <f t="array" aca="1" ref="P144" ca="1">INDEX(P$65:P$74,$AI144,1)*(1-$AH144)+INDEX(P$65:P$74,$AJ144,1)*($AH144)</f>
        <v>545.88235294117658</v>
      </c>
      <c r="Q144" s="874" cm="1">
        <f t="array" aca="1" ref="Q144" ca="1">INDEX(Q$65:Q$74,$AI144,1)*(1-$AH144)+INDEX(Q$65:Q$74,$AJ144,1)*($AH144)</f>
        <v>0.47514705882352942</v>
      </c>
      <c r="R144" s="874" cm="1">
        <f t="array" aca="1" ref="R144" ca="1">INDEX(R$65:R$74,$AI144,1)*(1-$AH144)+INDEX(R$65:R$74,$AJ144,1)*($AH144)</f>
        <v>0.54132352941176465</v>
      </c>
      <c r="S144" s="865">
        <f>INDEX(Annual!i_pasture_stage_p6z,$J144+1,ROUNDDOWN((ROW($J144)-ROW($J$65))/i_p6_len,0)+1)</f>
        <v>1</v>
      </c>
      <c r="T144" s="874" cm="1">
        <f t="array" aca="1" ref="T144" ca="1">INDEX(T$65:T$74,$AI144,1)*(1-$AH144)+INDEX(T$65:T$74,$AJ144,1)*($AH144)</f>
        <v>0.3</v>
      </c>
      <c r="U144" s="865" cm="1">
        <f t="array" aca="1" ref="U144" ca="1">INDEX(U$65:U$74,$AI144,1)*(1-$AH144)+INDEX(U$65:U$74,$AJ144,1)*($AH144)</f>
        <v>10</v>
      </c>
      <c r="V144" s="874" cm="1">
        <f t="array" aca="1" ref="V144" ca="1">INDEX(V$65:V$74,$AI144,1)*(1-$AH144)+INDEX(V$65:V$74,$AJ144,1)*($AH144)</f>
        <v>0.10882352941176471</v>
      </c>
      <c r="W144" s="862"/>
      <c r="X144" s="875" cm="1">
        <f t="array" aca="1" ref="X144" ca="1">INDEX(X$65:X$74,$AI144,1)*(1-$AH144)+INDEX(X$65:X$74,$AJ144,1)*($AH144)</f>
        <v>0.72411764705882353</v>
      </c>
      <c r="Y144" s="876" cm="1">
        <f t="array" aca="1" ref="Y144" ca="1">INDEX(Y$65:Y$74,$AI144,1)*(1-$AH144)+INDEX(Y$65:Y$74,$AJ144,1)*($AH144)</f>
        <v>50</v>
      </c>
      <c r="Z144" s="876" cm="1">
        <f t="array" aca="1" ref="Z144" ca="1">INDEX(Z$65:Z$74,$AI144,1)*(1-$AH144)+INDEX(Z$65:Z$74,$AJ144,1)*($AH144)</f>
        <v>50</v>
      </c>
      <c r="AA144" s="876" cm="1">
        <f t="array" aca="1" ref="AA144" ca="1">INDEX(AA$65:AA$74,$AI144,1)*(1-$AH144)+INDEX(AA$65:AA$74,$AJ144,1)*($AH144)</f>
        <v>50</v>
      </c>
      <c r="AB144" s="876" cm="1">
        <f t="array" aca="1" ref="AB144" ca="1">INDEX(AB$65:AB$74,$AI144,1)*(1-$AH144)+INDEX(AB$65:AB$74,$AJ144,1)*($AH144)</f>
        <v>400</v>
      </c>
      <c r="AC144" s="876" cm="1">
        <f t="array" aca="1" ref="AC144" ca="1">INDEX(AC$65:AC$74,$AI144,1)*(1-$AH144)+INDEX(AC$65:AC$74,$AJ144,1)*($AH144)</f>
        <v>400</v>
      </c>
      <c r="AD144" s="876" cm="1">
        <f t="array" aca="1" ref="AD144" ca="1">INDEX(AD$65:AD$74,$AI144,1)*(1-$AH144)+INDEX(AD$65:AD$74,$AJ144,1)*($AH144)</f>
        <v>400</v>
      </c>
      <c r="AE144" s="876" cm="1">
        <f t="array" aca="1" ref="AE144" ca="1">INDEX(AE$65:AE$74,$AI144,1)*(1-$AH144)+INDEX(AE$65:AE$74,$AJ144,1)*($AH144)</f>
        <v>400</v>
      </c>
      <c r="AF144" s="876" cm="1">
        <f t="array" aca="1" ref="AF144" ca="1">INDEX(AF$65:AF$74,$AI144,1)*(1-$AH144)+INDEX(AF$65:AF$74,$AJ144,1)*($AH144)</f>
        <v>400</v>
      </c>
      <c r="AG144" s="876" cm="1">
        <f t="array" aca="1" ref="AG144" ca="1">INDEX(AG$65:AG$74,$AI144,1)*(1-$AH144)+INDEX(AG$65:AG$74,$AJ144,1)*($AH144)</f>
        <v>400</v>
      </c>
      <c r="AH144" s="862">
        <f t="shared" ca="1" si="31"/>
        <v>0.58823529411764708</v>
      </c>
      <c r="AI144" s="862">
        <f t="shared" si="32"/>
        <v>10</v>
      </c>
      <c r="AJ144" s="862">
        <f t="shared" si="33"/>
        <v>1</v>
      </c>
      <c r="AK144" s="859" t="str">
        <f t="shared" si="27"/>
        <v>Dry</v>
      </c>
      <c r="AL144" s="862">
        <f t="shared" si="29"/>
        <v>144</v>
      </c>
      <c r="AM144" s="862"/>
      <c r="AN144" s="867">
        <f t="shared" si="24"/>
        <v>43614</v>
      </c>
      <c r="AO144" s="867">
        <f t="shared" si="28"/>
        <v>43684</v>
      </c>
      <c r="AP144" s="868">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19">
        <f t="shared" si="26"/>
        <v>43936</v>
      </c>
      <c r="G145" s="280"/>
      <c r="H145" s="301"/>
      <c r="I145" s="511" t="s">
        <v>772</v>
      </c>
      <c r="J145" s="511">
        <v>0</v>
      </c>
      <c r="K145" s="845">
        <f>INDEX(Periods!$F$21:$O$30,J145+1,$E145+2)</f>
        <v>43572</v>
      </c>
      <c r="L145" s="846">
        <f t="shared" ca="1" si="23"/>
        <v>21</v>
      </c>
      <c r="M145" s="512"/>
      <c r="N145" s="513"/>
      <c r="O145" s="742" cm="1">
        <f t="array" aca="1" ref="O145" ca="1">INDEX(O$65:O$74,$AI145,1)*(1-$AH145)+INDEX(O$65:O$74,$AJ145,1)*($AH145)</f>
        <v>200</v>
      </c>
      <c r="P145" s="742" cm="1">
        <f t="array" aca="1" ref="P145" ca="1">INDEX(P$65:P$74,$AI145,1)*(1-$AH145)+INDEX(P$65:P$74,$AJ145,1)*($AH145)</f>
        <v>438</v>
      </c>
      <c r="Q145" s="869" cm="1">
        <f t="array" aca="1" ref="Q145" ca="1">INDEX(Q$65:Q$74,$AI145,1)*(1-$AH145)+INDEX(Q$65:Q$74,$AJ145,1)*($AH145)</f>
        <v>0.47</v>
      </c>
      <c r="R145" s="869" cm="1">
        <f t="array" aca="1" ref="R145" ca="1">INDEX(R$65:R$74,$AI145,1)*(1-$AH145)+INDEX(R$65:R$74,$AJ145,1)*($AH145)</f>
        <v>0.53</v>
      </c>
      <c r="S145" s="870">
        <f>INDEX(Annual!i_pasture_stage_p6z,$J145+1,ROUNDDOWN((ROW($J145)-ROW($J$65))/i_p6_len,0)+1)</f>
        <v>1</v>
      </c>
      <c r="T145" s="745" cm="1">
        <f t="array" aca="1" ref="T145" ca="1">INDEX(T$65:T$74,$AI145,1)*(1-$AH145)+INDEX(T$65:T$74,$AJ145,1)*($AH145)</f>
        <v>0.3</v>
      </c>
      <c r="U145" s="741" cm="1">
        <f t="array" aca="1" ref="U145" ca="1">INDEX(U$65:U$74,$AI145,1)*(1-$AH145)+INDEX(U$65:U$74,$AJ145,1)*($AH145)</f>
        <v>10</v>
      </c>
      <c r="V145" s="745" cm="1">
        <f t="array" aca="1" ref="V145" ca="1">INDEX(V$65:V$74,$AI145,1)*(1-$AH145)+INDEX(V$65:V$74,$AJ145,1)*($AH145)</f>
        <v>0.15</v>
      </c>
      <c r="W145" s="513"/>
      <c r="X145" s="838" cm="1">
        <f t="array" aca="1" ref="X145" ca="1">INDEX(X$65:X$74,$AI145,1)*(1-$AH145)+INDEX(X$65:X$74,$AJ145,1)*($AH145)</f>
        <v>1</v>
      </c>
      <c r="Y145" s="815" cm="1">
        <f t="array" aca="1" ref="Y145" ca="1">INDEX(Y$65:Y$74,$AI145,1)*(1-$AH145)+INDEX(Y$65:Y$74,$AJ145,1)*($AH145)</f>
        <v>50</v>
      </c>
      <c r="Z145" s="815" cm="1">
        <f t="array" aca="1" ref="Z145" ca="1">INDEX(Z$65:Z$74,$AI145,1)*(1-$AH145)+INDEX(Z$65:Z$74,$AJ145,1)*($AH145)</f>
        <v>50</v>
      </c>
      <c r="AA145" s="815" cm="1">
        <f t="array" aca="1" ref="AA145" ca="1">INDEX(AA$65:AA$74,$AI145,1)*(1-$AH145)+INDEX(AA$65:AA$74,$AJ145,1)*($AH145)</f>
        <v>50</v>
      </c>
      <c r="AB145" s="815" cm="1">
        <f t="array" aca="1" ref="AB145" ca="1">INDEX(AB$65:AB$74,$AI145,1)*(1-$AH145)+INDEX(AB$65:AB$74,$AJ145,1)*($AH145)</f>
        <v>400</v>
      </c>
      <c r="AC145" s="815" cm="1">
        <f t="array" aca="1" ref="AC145" ca="1">INDEX(AC$65:AC$74,$AI145,1)*(1-$AH145)+INDEX(AC$65:AC$74,$AJ145,1)*($AH145)</f>
        <v>400</v>
      </c>
      <c r="AD145" s="815" cm="1">
        <f t="array" aca="1" ref="AD145" ca="1">INDEX(AD$65:AD$74,$AI145,1)*(1-$AH145)+INDEX(AD$65:AD$74,$AJ145,1)*($AH145)</f>
        <v>400</v>
      </c>
      <c r="AE145" s="815" cm="1">
        <f t="array" aca="1" ref="AE145" ca="1">INDEX(AE$65:AE$74,$AI145,1)*(1-$AH145)+INDEX(AE$65:AE$74,$AJ145,1)*($AH145)</f>
        <v>400</v>
      </c>
      <c r="AF145" s="815" cm="1">
        <f t="array" aca="1" ref="AF145" ca="1">INDEX(AF$65:AF$74,$AI145,1)*(1-$AH145)+INDEX(AF$65:AF$74,$AJ145,1)*($AH145)</f>
        <v>400</v>
      </c>
      <c r="AG145" s="81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53">
        <f t="shared" si="24"/>
        <v>43614</v>
      </c>
      <c r="AO145" s="853">
        <f t="shared" si="28"/>
        <v>43684</v>
      </c>
      <c r="AP145" s="855">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9">
        <f t="shared" si="26"/>
        <v>43957</v>
      </c>
      <c r="G146" s="280"/>
      <c r="H146" s="301"/>
      <c r="I146" s="301"/>
      <c r="J146" s="301">
        <v>1</v>
      </c>
      <c r="K146" s="480">
        <f>INDEX(Periods!$F$21:$O$30,J146+1,$E146+2)</f>
        <v>43593</v>
      </c>
      <c r="L146" s="856">
        <f t="shared" ca="1" si="23"/>
        <v>21</v>
      </c>
      <c r="M146" s="871"/>
      <c r="N146" s="285"/>
      <c r="O146" s="743" cm="1">
        <f t="array" aca="1" ref="O146" ca="1">INDEX(O$65:O$74,$AI146,1)*(1-$AH146)+INDEX(O$65:O$74,$AJ146,1)*($AH146)</f>
        <v>200</v>
      </c>
      <c r="P146" s="743" cm="1">
        <f t="array" aca="1" ref="P146" ca="1">INDEX(P$65:P$74,$AI146,1)*(1-$AH146)+INDEX(P$65:P$74,$AJ146,1)*($AH146)</f>
        <v>438</v>
      </c>
      <c r="Q146" s="744" cm="1">
        <f t="array" aca="1" ref="Q146" ca="1">INDEX(Q$65:Q$74,$AI146,1)*(1-$AH146)+INDEX(Q$65:Q$74,$AJ146,1)*($AH146)</f>
        <v>0.47</v>
      </c>
      <c r="R146" s="744" cm="1">
        <f t="array" aca="1" ref="R146" ca="1">INDEX(R$65:R$74,$AI146,1)*(1-$AH146)+INDEX(R$65:R$74,$AJ146,1)*($AH146)</f>
        <v>0.53</v>
      </c>
      <c r="S146" s="740">
        <f>INDEX(Annual!i_pasture_stage_p6z,$J146+1,ROUNDDOWN((ROW($J146)-ROW($J$65))/i_p6_len,0)+1)</f>
        <v>1</v>
      </c>
      <c r="T146" s="744" cm="1">
        <f t="array" aca="1" ref="T146" ca="1">INDEX(T$65:T$74,$AI146,1)*(1-$AH146)+INDEX(T$65:T$74,$AJ146,1)*($AH146)</f>
        <v>0.3</v>
      </c>
      <c r="U146" s="739" cm="1">
        <f t="array" aca="1" ref="U146" ca="1">INDEX(U$65:U$74,$AI146,1)*(1-$AH146)+INDEX(U$65:U$74,$AJ146,1)*($AH146)</f>
        <v>10</v>
      </c>
      <c r="V146" s="744" cm="1">
        <f t="array" aca="1" ref="V146" ca="1">INDEX(V$65:V$74,$AI146,1)*(1-$AH146)+INDEX(V$65:V$74,$AJ146,1)*($AH146)</f>
        <v>0.15</v>
      </c>
      <c r="W146" s="285"/>
      <c r="X146" s="839" cm="1">
        <f t="array" aca="1" ref="X146" ca="1">INDEX(X$65:X$74,$AI146,1)*(1-$AH146)+INDEX(X$65:X$74,$AJ146,1)*($AH146)</f>
        <v>1</v>
      </c>
      <c r="Y146" s="816" cm="1">
        <f t="array" aca="1" ref="Y146" ca="1">INDEX(Y$65:Y$74,$AI146,1)*(1-$AH146)+INDEX(Y$65:Y$74,$AJ146,1)*($AH146)</f>
        <v>50</v>
      </c>
      <c r="Z146" s="816" cm="1">
        <f t="array" aca="1" ref="Z146" ca="1">INDEX(Z$65:Z$74,$AI146,1)*(1-$AH146)+INDEX(Z$65:Z$74,$AJ146,1)*($AH146)</f>
        <v>50</v>
      </c>
      <c r="AA146" s="816" cm="1">
        <f t="array" aca="1" ref="AA146" ca="1">INDEX(AA$65:AA$74,$AI146,1)*(1-$AH146)+INDEX(AA$65:AA$74,$AJ146,1)*($AH146)</f>
        <v>50</v>
      </c>
      <c r="AB146" s="816" cm="1">
        <f t="array" aca="1" ref="AB146" ca="1">INDEX(AB$65:AB$74,$AI146,1)*(1-$AH146)+INDEX(AB$65:AB$74,$AJ146,1)*($AH146)</f>
        <v>400</v>
      </c>
      <c r="AC146" s="816" cm="1">
        <f t="array" aca="1" ref="AC146" ca="1">INDEX(AC$65:AC$74,$AI146,1)*(1-$AH146)+INDEX(AC$65:AC$74,$AJ146,1)*($AH146)</f>
        <v>400</v>
      </c>
      <c r="AD146" s="816" cm="1">
        <f t="array" aca="1" ref="AD146" ca="1">INDEX(AD$65:AD$74,$AI146,1)*(1-$AH146)+INDEX(AD$65:AD$74,$AJ146,1)*($AH146)</f>
        <v>400</v>
      </c>
      <c r="AE146" s="816" cm="1">
        <f t="array" aca="1" ref="AE146" ca="1">INDEX(AE$65:AE$74,$AI146,1)*(1-$AH146)+INDEX(AE$65:AE$74,$AJ146,1)*($AH146)</f>
        <v>400</v>
      </c>
      <c r="AF146" s="816" cm="1">
        <f t="array" aca="1" ref="AF146" ca="1">INDEX(AF$65:AF$74,$AI146,1)*(1-$AH146)+INDEX(AF$65:AF$74,$AJ146,1)*($AH146)</f>
        <v>400</v>
      </c>
      <c r="AG146" s="81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8">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9">
        <f t="shared" si="26"/>
        <v>43614</v>
      </c>
      <c r="G147" s="280"/>
      <c r="H147" s="301"/>
      <c r="I147" s="301"/>
      <c r="J147" s="301">
        <v>2</v>
      </c>
      <c r="K147" s="480">
        <f>INDEX(Periods!$F$21:$O$30,J147+1,$E147+2)</f>
        <v>43614</v>
      </c>
      <c r="L147" s="856">
        <f t="shared" ca="1" si="23"/>
        <v>70</v>
      </c>
      <c r="M147" s="871"/>
      <c r="N147" s="285"/>
      <c r="O147" s="743" cm="1">
        <f t="array" aca="1" ref="O147" ca="1">INDEX(O$65:O$74,$AI147,1)*(1-$AH147)+INDEX(O$65:O$74,$AJ147,1)*($AH147)</f>
        <v>200</v>
      </c>
      <c r="P147" s="743" cm="1">
        <f t="array" aca="1" ref="P147" ca="1">INDEX(P$65:P$74,$AI147,1)*(1-$AH147)+INDEX(P$65:P$74,$AJ147,1)*($AH147)</f>
        <v>335</v>
      </c>
      <c r="Q147" s="744" cm="1">
        <f t="array" aca="1" ref="Q147" ca="1">INDEX(Q$65:Q$74,$AI147,1)*(1-$AH147)+INDEX(Q$65:Q$74,$AJ147,1)*($AH147)</f>
        <v>0.81</v>
      </c>
      <c r="R147" s="744" cm="1">
        <f t="array" aca="1" ref="R147" ca="1">INDEX(R$65:R$74,$AI147,1)*(1-$AH147)+INDEX(R$65:R$74,$AJ147,1)*($AH147)</f>
        <v>0.81</v>
      </c>
      <c r="S147" s="740">
        <f>INDEX(Annual!i_pasture_stage_p6z,$J147+1,ROUNDDOWN((ROW($J147)-ROW($J$65))/i_p6_len,0)+1)</f>
        <v>0.5714285714285714</v>
      </c>
      <c r="T147" s="744" cm="1">
        <f t="array" aca="1" ref="T147" ca="1">INDEX(T$65:T$74,$AI147,1)*(1-$AH147)+INDEX(T$65:T$74,$AJ147,1)*($AH147)</f>
        <v>0.3</v>
      </c>
      <c r="U147" s="739" cm="1">
        <f t="array" aca="1" ref="U147" ca="1">INDEX(U$65:U$74,$AI147,1)*(1-$AH147)+INDEX(U$65:U$74,$AJ147,1)*($AH147)</f>
        <v>10</v>
      </c>
      <c r="V147" s="744" cm="1">
        <f t="array" aca="1" ref="V147" ca="1">INDEX(V$65:V$74,$AI147,1)*(1-$AH147)+INDEX(V$65:V$74,$AJ147,1)*($AH147)</f>
        <v>0.1</v>
      </c>
      <c r="W147" s="285"/>
      <c r="X147" s="839" cm="1">
        <f t="array" aca="1" ref="X147" ca="1">INDEX(X$65:X$74,$AI147,1)*(1-$AH147)+INDEX(X$65:X$74,$AJ147,1)*($AH147)</f>
        <v>1</v>
      </c>
      <c r="Y147" s="816" cm="1">
        <f t="array" aca="1" ref="Y147" ca="1">INDEX(Y$65:Y$74,$AI147,1)*(1-$AH147)+INDEX(Y$65:Y$74,$AJ147,1)*($AH147)</f>
        <v>50</v>
      </c>
      <c r="Z147" s="816" cm="1">
        <f t="array" aca="1" ref="Z147" ca="1">INDEX(Z$65:Z$74,$AI147,1)*(1-$AH147)+INDEX(Z$65:Z$74,$AJ147,1)*($AH147)</f>
        <v>50</v>
      </c>
      <c r="AA147" s="816" cm="1">
        <f t="array" aca="1" ref="AA147" ca="1">INDEX(AA$65:AA$74,$AI147,1)*(1-$AH147)+INDEX(AA$65:AA$74,$AJ147,1)*($AH147)</f>
        <v>50</v>
      </c>
      <c r="AB147" s="816" cm="1">
        <f t="array" aca="1" ref="AB147" ca="1">INDEX(AB$65:AB$74,$AI147,1)*(1-$AH147)+INDEX(AB$65:AB$74,$AJ147,1)*($AH147)</f>
        <v>100</v>
      </c>
      <c r="AC147" s="816" cm="1">
        <f t="array" aca="1" ref="AC147" ca="1">INDEX(AC$65:AC$74,$AI147,1)*(1-$AH147)+INDEX(AC$65:AC$74,$AJ147,1)*($AH147)</f>
        <v>400</v>
      </c>
      <c r="AD147" s="816" cm="1">
        <f t="array" aca="1" ref="AD147" ca="1">INDEX(AD$65:AD$74,$AI147,1)*(1-$AH147)+INDEX(AD$65:AD$74,$AJ147,1)*($AH147)</f>
        <v>400</v>
      </c>
      <c r="AE147" s="816" cm="1">
        <f t="array" aca="1" ref="AE147" ca="1">INDEX(AE$65:AE$74,$AI147,1)*(1-$AH147)+INDEX(AE$65:AE$74,$AJ147,1)*($AH147)</f>
        <v>400</v>
      </c>
      <c r="AF147" s="816" cm="1">
        <f t="array" aca="1" ref="AF147" ca="1">INDEX(AF$65:AF$74,$AI147,1)*(1-$AH147)+INDEX(AF$65:AF$74,$AJ147,1)*($AH147)</f>
        <v>400</v>
      </c>
      <c r="AG147" s="81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8">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9">
        <f t="shared" si="26"/>
        <v>43684</v>
      </c>
      <c r="G148" s="280"/>
      <c r="H148" s="301"/>
      <c r="I148" s="301"/>
      <c r="J148" s="301">
        <v>3</v>
      </c>
      <c r="K148" s="480">
        <f>INDEX(Periods!$F$21:$O$30,J148+1,$E148+2)</f>
        <v>43684</v>
      </c>
      <c r="L148" s="856">
        <f t="shared" ca="1" si="23"/>
        <v>49</v>
      </c>
      <c r="M148" s="871"/>
      <c r="N148" s="285"/>
      <c r="O148" s="743" cm="1">
        <f t="array" aca="1" ref="O148" ca="1">INDEX(O$65:O$74,$AI148,1)*(1-$AH148)+INDEX(O$65:O$74,$AJ148,1)*($AH148)</f>
        <v>250</v>
      </c>
      <c r="P148" s="743" cm="1">
        <f t="array" aca="1" ref="P148" ca="1">INDEX(P$65:P$74,$AI148,1)*(1-$AH148)+INDEX(P$65:P$74,$AJ148,1)*($AH148)</f>
        <v>1600</v>
      </c>
      <c r="Q148" s="744" cm="1">
        <f t="array" aca="1" ref="Q148" ca="1">INDEX(Q$65:Q$74,$AI148,1)*(1-$AH148)+INDEX(Q$65:Q$74,$AJ148,1)*($AH148)</f>
        <v>0.8</v>
      </c>
      <c r="R148" s="744" cm="1">
        <f t="array" aca="1" ref="R148" ca="1">INDEX(R$65:R$74,$AI148,1)*(1-$AH148)+INDEX(R$65:R$74,$AJ148,1)*($AH148)</f>
        <v>0.8</v>
      </c>
      <c r="S148" s="740">
        <f>INDEX(Annual!i_pasture_stage_p6z,$J148+1,ROUNDDOWN((ROW($J148)-ROW($J$65))/i_p6_len,0)+1)</f>
        <v>1</v>
      </c>
      <c r="T148" s="744" cm="1">
        <f t="array" aca="1" ref="T148" ca="1">INDEX(T$65:T$74,$AI148,1)*(1-$AH148)+INDEX(T$65:T$74,$AJ148,1)*($AH148)</f>
        <v>0.3</v>
      </c>
      <c r="U148" s="739" cm="1">
        <f t="array" aca="1" ref="U148" ca="1">INDEX(U$65:U$74,$AI148,1)*(1-$AH148)+INDEX(U$65:U$74,$AJ148,1)*($AH148)</f>
        <v>10</v>
      </c>
      <c r="V148" s="744" cm="1">
        <f t="array" aca="1" ref="V148" ca="1">INDEX(V$65:V$74,$AI148,1)*(1-$AH148)+INDEX(V$65:V$74,$AJ148,1)*($AH148)</f>
        <v>0</v>
      </c>
      <c r="W148" s="285"/>
      <c r="X148" s="839" cm="1">
        <f t="array" aca="1" ref="X148" ca="1">INDEX(X$65:X$74,$AI148,1)*(1-$AH148)+INDEX(X$65:X$74,$AJ148,1)*($AH148)</f>
        <v>1</v>
      </c>
      <c r="Y148" s="816" cm="1">
        <f t="array" aca="1" ref="Y148" ca="1">INDEX(Y$65:Y$74,$AI148,1)*(1-$AH148)+INDEX(Y$65:Y$74,$AJ148,1)*($AH148)</f>
        <v>50</v>
      </c>
      <c r="Z148" s="816" cm="1">
        <f t="array" aca="1" ref="Z148" ca="1">INDEX(Z$65:Z$74,$AI148,1)*(1-$AH148)+INDEX(Z$65:Z$74,$AJ148,1)*($AH148)</f>
        <v>50</v>
      </c>
      <c r="AA148" s="816" cm="1">
        <f t="array" aca="1" ref="AA148" ca="1">INDEX(AA$65:AA$74,$AI148,1)*(1-$AH148)+INDEX(AA$65:AA$74,$AJ148,1)*($AH148)</f>
        <v>50</v>
      </c>
      <c r="AB148" s="816" cm="1">
        <f t="array" aca="1" ref="AB148" ca="1">INDEX(AB$65:AB$74,$AI148,1)*(1-$AH148)+INDEX(AB$65:AB$74,$AJ148,1)*($AH148)</f>
        <v>150</v>
      </c>
      <c r="AC148" s="816" cm="1">
        <f t="array" aca="1" ref="AC148" ca="1">INDEX(AC$65:AC$74,$AI148,1)*(1-$AH148)+INDEX(AC$65:AC$74,$AJ148,1)*($AH148)</f>
        <v>150</v>
      </c>
      <c r="AD148" s="816" cm="1">
        <f t="array" aca="1" ref="AD148" ca="1">INDEX(AD$65:AD$74,$AI148,1)*(1-$AH148)+INDEX(AD$65:AD$74,$AJ148,1)*($AH148)</f>
        <v>100</v>
      </c>
      <c r="AE148" s="816" cm="1">
        <f t="array" aca="1" ref="AE148" ca="1">INDEX(AE$65:AE$74,$AI148,1)*(1-$AH148)+INDEX(AE$65:AE$74,$AJ148,1)*($AH148)</f>
        <v>400</v>
      </c>
      <c r="AF148" s="816" cm="1">
        <f t="array" aca="1" ref="AF148" ca="1">INDEX(AF$65:AF$74,$AI148,1)*(1-$AH148)+INDEX(AF$65:AF$74,$AJ148,1)*($AH148)</f>
        <v>400</v>
      </c>
      <c r="AG148" s="81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8">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9">
        <f t="shared" si="26"/>
        <v>43733</v>
      </c>
      <c r="G149" s="280"/>
      <c r="H149" s="301"/>
      <c r="I149" s="301"/>
      <c r="J149" s="301">
        <v>4</v>
      </c>
      <c r="K149" s="480">
        <f>INDEX(Periods!$F$21:$O$30,J149+1,$E149+2)</f>
        <v>43733</v>
      </c>
      <c r="L149" s="856">
        <f t="shared" ca="1" si="23"/>
        <v>20</v>
      </c>
      <c r="M149" s="871"/>
      <c r="N149" s="285"/>
      <c r="O149" s="743" cm="1">
        <f t="array" aca="1" ref="O149" ca="1">INDEX(O$65:O$74,$AI149,1)*(1-$AH149)+INDEX(O$65:O$74,$AJ149,1)*($AH149)</f>
        <v>250</v>
      </c>
      <c r="P149" s="743" cm="1">
        <f t="array" aca="1" ref="P149" ca="1">INDEX(P$65:P$74,$AI149,1)*(1-$AH149)+INDEX(P$65:P$74,$AJ149,1)*($AH149)</f>
        <v>4500</v>
      </c>
      <c r="Q149" s="744" cm="1">
        <f t="array" aca="1" ref="Q149" ca="1">INDEX(Q$65:Q$74,$AI149,1)*(1-$AH149)+INDEX(Q$65:Q$74,$AJ149,1)*($AH149)</f>
        <v>0.76</v>
      </c>
      <c r="R149" s="744" cm="1">
        <f t="array" aca="1" ref="R149" ca="1">INDEX(R$65:R$74,$AI149,1)*(1-$AH149)+INDEX(R$65:R$74,$AJ149,1)*($AH149)</f>
        <v>0.78</v>
      </c>
      <c r="S149" s="740">
        <f>INDEX(Annual!i_pasture_stage_p6z,$J149+1,ROUNDDOWN((ROW($J149)-ROW($J$65))/i_p6_len,0)+1)</f>
        <v>1</v>
      </c>
      <c r="T149" s="744" cm="1">
        <f t="array" aca="1" ref="T149" ca="1">INDEX(T$65:T$74,$AI149,1)*(1-$AH149)+INDEX(T$65:T$74,$AJ149,1)*($AH149)</f>
        <v>0.3</v>
      </c>
      <c r="U149" s="739" cm="1">
        <f t="array" aca="1" ref="U149" ca="1">INDEX(U$65:U$74,$AI149,1)*(1-$AH149)+INDEX(U$65:U$74,$AJ149,1)*($AH149)</f>
        <v>10</v>
      </c>
      <c r="V149" s="744" cm="1">
        <f t="array" aca="1" ref="V149" ca="1">INDEX(V$65:V$74,$AI149,1)*(1-$AH149)+INDEX(V$65:V$74,$AJ149,1)*($AH149)</f>
        <v>0</v>
      </c>
      <c r="W149" s="285"/>
      <c r="X149" s="839" cm="1">
        <f t="array" aca="1" ref="X149" ca="1">INDEX(X$65:X$74,$AI149,1)*(1-$AH149)+INDEX(X$65:X$74,$AJ149,1)*($AH149)</f>
        <v>0.75</v>
      </c>
      <c r="Y149" s="816" cm="1">
        <f t="array" aca="1" ref="Y149" ca="1">INDEX(Y$65:Y$74,$AI149,1)*(1-$AH149)+INDEX(Y$65:Y$74,$AJ149,1)*($AH149)</f>
        <v>50</v>
      </c>
      <c r="Z149" s="816" cm="1">
        <f t="array" aca="1" ref="Z149" ca="1">INDEX(Z$65:Z$74,$AI149,1)*(1-$AH149)+INDEX(Z$65:Z$74,$AJ149,1)*($AH149)</f>
        <v>50</v>
      </c>
      <c r="AA149" s="816" cm="1">
        <f t="array" aca="1" ref="AA149" ca="1">INDEX(AA$65:AA$74,$AI149,1)*(1-$AH149)+INDEX(AA$65:AA$74,$AJ149,1)*($AH149)</f>
        <v>50</v>
      </c>
      <c r="AB149" s="816" cm="1">
        <f t="array" aca="1" ref="AB149" ca="1">INDEX(AB$65:AB$74,$AI149,1)*(1-$AH149)+INDEX(AB$65:AB$74,$AJ149,1)*($AH149)</f>
        <v>150</v>
      </c>
      <c r="AC149" s="816" cm="1">
        <f t="array" aca="1" ref="AC149" ca="1">INDEX(AC$65:AC$74,$AI149,1)*(1-$AH149)+INDEX(AC$65:AC$74,$AJ149,1)*($AH149)</f>
        <v>150</v>
      </c>
      <c r="AD149" s="816" cm="1">
        <f t="array" aca="1" ref="AD149" ca="1">INDEX(AD$65:AD$74,$AI149,1)*(1-$AH149)+INDEX(AD$65:AD$74,$AJ149,1)*($AH149)</f>
        <v>150</v>
      </c>
      <c r="AE149" s="816" cm="1">
        <f t="array" aca="1" ref="AE149" ca="1">INDEX(AE$65:AE$74,$AI149,1)*(1-$AH149)+INDEX(AE$65:AE$74,$AJ149,1)*($AH149)</f>
        <v>400</v>
      </c>
      <c r="AF149" s="816" cm="1">
        <f t="array" aca="1" ref="AF149" ca="1">INDEX(AF$65:AF$74,$AI149,1)*(1-$AH149)+INDEX(AF$65:AF$74,$AJ149,1)*($AH149)</f>
        <v>400</v>
      </c>
      <c r="AG149" s="81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8">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9">
        <f t="shared" si="26"/>
        <v>43753</v>
      </c>
      <c r="G150" s="280"/>
      <c r="H150" s="301"/>
      <c r="I150" s="301"/>
      <c r="J150" s="301">
        <v>5</v>
      </c>
      <c r="K150" s="480">
        <f>INDEX(Periods!$F$21:$O$30,J150+1,$E150+2)</f>
        <v>43753</v>
      </c>
      <c r="L150" s="856">
        <f t="shared" ca="1" si="23"/>
        <v>17</v>
      </c>
      <c r="M150" s="871"/>
      <c r="N150" s="285"/>
      <c r="O150" s="743" cm="1">
        <f t="array" aca="1" ref="O150" ca="1">INDEX(O$65:O$74,$AI150,1)*(1-$AH150)+INDEX(O$65:O$74,$AJ150,1)*($AH150)</f>
        <v>250</v>
      </c>
      <c r="P150" s="743" cm="1">
        <f t="array" aca="1" ref="P150" ca="1">INDEX(P$65:P$74,$AI150,1)*(1-$AH150)+INDEX(P$65:P$74,$AJ150,1)*($AH150)</f>
        <v>4500</v>
      </c>
      <c r="Q150" s="744" cm="1">
        <f t="array" aca="1" ref="Q150" ca="1">INDEX(Q$65:Q$74,$AI150,1)*(1-$AH150)+INDEX(Q$65:Q$74,$AJ150,1)*($AH150)</f>
        <v>0.76</v>
      </c>
      <c r="R150" s="744" cm="1">
        <f t="array" aca="1" ref="R150" ca="1">INDEX(R$65:R$74,$AI150,1)*(1-$AH150)+INDEX(R$65:R$74,$AJ150,1)*($AH150)</f>
        <v>0.78</v>
      </c>
      <c r="S150" s="740">
        <f>INDEX(Annual!i_pasture_stage_p6z,$J150+1,ROUNDDOWN((ROW($J150)-ROW($J$65))/i_p6_len,0)+1)</f>
        <v>1</v>
      </c>
      <c r="T150" s="744" cm="1">
        <f t="array" aca="1" ref="T150" ca="1">INDEX(T$65:T$74,$AI150,1)*(1-$AH150)+INDEX(T$65:T$74,$AJ150,1)*($AH150)</f>
        <v>0.3</v>
      </c>
      <c r="U150" s="739" cm="1">
        <f t="array" aca="1" ref="U150" ca="1">INDEX(U$65:U$74,$AI150,1)*(1-$AH150)+INDEX(U$65:U$74,$AJ150,1)*($AH150)</f>
        <v>10</v>
      </c>
      <c r="V150" s="744" cm="1">
        <f t="array" aca="1" ref="V150" ca="1">INDEX(V$65:V$74,$AI150,1)*(1-$AH150)+INDEX(V$65:V$74,$AJ150,1)*($AH150)</f>
        <v>0</v>
      </c>
      <c r="W150" s="285"/>
      <c r="X150" s="839" cm="1">
        <f t="array" aca="1" ref="X150" ca="1">INDEX(X$65:X$74,$AI150,1)*(1-$AH150)+INDEX(X$65:X$74,$AJ150,1)*($AH150)</f>
        <v>0.75</v>
      </c>
      <c r="Y150" s="816" cm="1">
        <f t="array" aca="1" ref="Y150" ca="1">INDEX(Y$65:Y$74,$AI150,1)*(1-$AH150)+INDEX(Y$65:Y$74,$AJ150,1)*($AH150)</f>
        <v>50</v>
      </c>
      <c r="Z150" s="816" cm="1">
        <f t="array" aca="1" ref="Z150" ca="1">INDEX(Z$65:Z$74,$AI150,1)*(1-$AH150)+INDEX(Z$65:Z$74,$AJ150,1)*($AH150)</f>
        <v>50</v>
      </c>
      <c r="AA150" s="816" cm="1">
        <f t="array" aca="1" ref="AA150" ca="1">INDEX(AA$65:AA$74,$AI150,1)*(1-$AH150)+INDEX(AA$65:AA$74,$AJ150,1)*($AH150)</f>
        <v>50</v>
      </c>
      <c r="AB150" s="816" cm="1">
        <f t="array" aca="1" ref="AB150" ca="1">INDEX(AB$65:AB$74,$AI150,1)*(1-$AH150)+INDEX(AB$65:AB$74,$AJ150,1)*($AH150)</f>
        <v>150</v>
      </c>
      <c r="AC150" s="816" cm="1">
        <f t="array" aca="1" ref="AC150" ca="1">INDEX(AC$65:AC$74,$AI150,1)*(1-$AH150)+INDEX(AC$65:AC$74,$AJ150,1)*($AH150)</f>
        <v>150</v>
      </c>
      <c r="AD150" s="816" cm="1">
        <f t="array" aca="1" ref="AD150" ca="1">INDEX(AD$65:AD$74,$AI150,1)*(1-$AH150)+INDEX(AD$65:AD$74,$AJ150,1)*($AH150)</f>
        <v>150</v>
      </c>
      <c r="AE150" s="816" cm="1">
        <f t="array" aca="1" ref="AE150" ca="1">INDEX(AE$65:AE$74,$AI150,1)*(1-$AH150)+INDEX(AE$65:AE$74,$AJ150,1)*($AH150)</f>
        <v>400</v>
      </c>
      <c r="AF150" s="816" cm="1">
        <f t="array" aca="1" ref="AF150" ca="1">INDEX(AF$65:AF$74,$AI150,1)*(1-$AH150)+INDEX(AF$65:AF$74,$AJ150,1)*($AH150)</f>
        <v>400</v>
      </c>
      <c r="AG150" s="81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8">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9">
        <f t="shared" si="26"/>
        <v>43770</v>
      </c>
      <c r="G151" s="280"/>
      <c r="H151" s="301"/>
      <c r="I151" s="301"/>
      <c r="J151" s="301">
        <v>6</v>
      </c>
      <c r="K151" s="480">
        <f>INDEX(Periods!$F$21:$O$30,J151+1,$E151+2)</f>
        <v>43770</v>
      </c>
      <c r="L151" s="856">
        <f t="shared" ca="1" si="23"/>
        <v>82</v>
      </c>
      <c r="M151" s="871"/>
      <c r="N151" s="285"/>
      <c r="O151" s="743" cm="1">
        <f t="array" aca="1" ref="O151" ca="1">INDEX(O$65:O$74,$AI151,1)*(1-$AH151)+INDEX(O$65:O$74,$AJ151,1)*($AH151)</f>
        <v>500</v>
      </c>
      <c r="P151" s="743" cm="1">
        <f t="array" aca="1" ref="P151" ca="1">INDEX(P$65:P$74,$AI151,1)*(1-$AH151)+INDEX(P$65:P$74,$AJ151,1)*($AH151)</f>
        <v>2800</v>
      </c>
      <c r="Q151" s="744" cm="1">
        <f t="array" aca="1" ref="Q151" ca="1">INDEX(Q$65:Q$74,$AI151,1)*(1-$AH151)+INDEX(Q$65:Q$74,$AJ151,1)*($AH151)</f>
        <v>0.55000000000000004</v>
      </c>
      <c r="R151" s="744" cm="1">
        <f t="array" aca="1" ref="R151" ca="1">INDEX(R$65:R$74,$AI151,1)*(1-$AH151)+INDEX(R$65:R$74,$AJ151,1)*($AH151)</f>
        <v>0.67749999999999999</v>
      </c>
      <c r="S151" s="740">
        <f>INDEX(Annual!i_pasture_stage_p6z,$J151+1,ROUNDDOWN((ROW($J151)-ROW($J$65))/i_p6_len,0)+1)</f>
        <v>1</v>
      </c>
      <c r="T151" s="744" cm="1">
        <f t="array" aca="1" ref="T151" ca="1">INDEX(T$65:T$74,$AI151,1)*(1-$AH151)+INDEX(T$65:T$74,$AJ151,1)*($AH151)</f>
        <v>0.3</v>
      </c>
      <c r="U151" s="739" cm="1">
        <f t="array" aca="1" ref="U151" ca="1">INDEX(U$65:U$74,$AI151,1)*(1-$AH151)+INDEX(U$65:U$74,$AJ151,1)*($AH151)</f>
        <v>10</v>
      </c>
      <c r="V151" s="744" cm="1">
        <f t="array" aca="1" ref="V151" ca="1">INDEX(V$65:V$74,$AI151,1)*(1-$AH151)+INDEX(V$65:V$74,$AJ151,1)*($AH151)</f>
        <v>0</v>
      </c>
      <c r="W151" s="285"/>
      <c r="X151" s="839" cm="1">
        <f t="array" aca="1" ref="X151" ca="1">INDEX(X$65:X$74,$AI151,1)*(1-$AH151)+INDEX(X$65:X$74,$AJ151,1)*($AH151)</f>
        <v>0.75</v>
      </c>
      <c r="Y151" s="816" cm="1">
        <f t="array" aca="1" ref="Y151" ca="1">INDEX(Y$65:Y$74,$AI151,1)*(1-$AH151)+INDEX(Y$65:Y$74,$AJ151,1)*($AH151)</f>
        <v>50</v>
      </c>
      <c r="Z151" s="816" cm="1">
        <f t="array" aca="1" ref="Z151" ca="1">INDEX(Z$65:Z$74,$AI151,1)*(1-$AH151)+INDEX(Z$65:Z$74,$AJ151,1)*($AH151)</f>
        <v>50</v>
      </c>
      <c r="AA151" s="816" cm="1">
        <f t="array" aca="1" ref="AA151" ca="1">INDEX(AA$65:AA$74,$AI151,1)*(1-$AH151)+INDEX(AA$65:AA$74,$AJ151,1)*($AH151)</f>
        <v>50</v>
      </c>
      <c r="AB151" s="816" cm="1">
        <f t="array" aca="1" ref="AB151" ca="1">INDEX(AB$65:AB$74,$AI151,1)*(1-$AH151)+INDEX(AB$65:AB$74,$AJ151,1)*($AH151)</f>
        <v>150</v>
      </c>
      <c r="AC151" s="816" cm="1">
        <f t="array" aca="1" ref="AC151" ca="1">INDEX(AC$65:AC$74,$AI151,1)*(1-$AH151)+INDEX(AC$65:AC$74,$AJ151,1)*($AH151)</f>
        <v>150</v>
      </c>
      <c r="AD151" s="816" cm="1">
        <f t="array" aca="1" ref="AD151" ca="1">INDEX(AD$65:AD$74,$AI151,1)*(1-$AH151)+INDEX(AD$65:AD$74,$AJ151,1)*($AH151)</f>
        <v>150</v>
      </c>
      <c r="AE151" s="816" cm="1">
        <f t="array" aca="1" ref="AE151" ca="1">INDEX(AE$65:AE$74,$AI151,1)*(1-$AH151)+INDEX(AE$65:AE$74,$AJ151,1)*($AH151)</f>
        <v>400</v>
      </c>
      <c r="AF151" s="816" cm="1">
        <f t="array" aca="1" ref="AF151" ca="1">INDEX(AF$65:AF$74,$AI151,1)*(1-$AH151)+INDEX(AF$65:AF$74,$AJ151,1)*($AH151)</f>
        <v>400</v>
      </c>
      <c r="AG151" s="81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8">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9">
        <f t="shared" si="26"/>
        <v>43852</v>
      </c>
      <c r="G152" s="280"/>
      <c r="H152" s="301"/>
      <c r="I152" s="301"/>
      <c r="J152" s="301">
        <v>7</v>
      </c>
      <c r="K152" s="480">
        <f>INDEX(Periods!$F$21:$O$30,J152+1,$E152+2)</f>
        <v>43852</v>
      </c>
      <c r="L152" s="856">
        <f t="shared" ca="1" si="23"/>
        <v>39</v>
      </c>
      <c r="M152" s="871"/>
      <c r="N152" s="285"/>
      <c r="O152" s="743" cm="1">
        <f t="array" aca="1" ref="O152" ca="1">INDEX(O$65:O$74,$AI152,1)*(1-$AH152)+INDEX(O$65:O$74,$AJ152,1)*($AH152)</f>
        <v>350</v>
      </c>
      <c r="P152" s="743" cm="1">
        <f t="array" aca="1" ref="P152" ca="1">INDEX(P$65:P$74,$AI152,1)*(1-$AH152)+INDEX(P$65:P$74,$AJ152,1)*($AH152)</f>
        <v>1450</v>
      </c>
      <c r="Q152" s="744" cm="1">
        <f t="array" aca="1" ref="Q152" ca="1">INDEX(Q$65:Q$74,$AI152,1)*(1-$AH152)+INDEX(Q$65:Q$74,$AJ152,1)*($AH152)</f>
        <v>0.5</v>
      </c>
      <c r="R152" s="744" cm="1">
        <f t="array" aca="1" ref="R152" ca="1">INDEX(R$65:R$74,$AI152,1)*(1-$AH152)+INDEX(R$65:R$74,$AJ152,1)*($AH152)</f>
        <v>0.59250000000000003</v>
      </c>
      <c r="S152" s="740">
        <f>INDEX(Annual!i_pasture_stage_p6z,$J152+1,ROUNDDOWN((ROW($J152)-ROW($J$65))/i_p6_len,0)+1)</f>
        <v>1</v>
      </c>
      <c r="T152" s="744" cm="1">
        <f t="array" aca="1" ref="T152" ca="1">INDEX(T$65:T$74,$AI152,1)*(1-$AH152)+INDEX(T$65:T$74,$AJ152,1)*($AH152)</f>
        <v>0.3</v>
      </c>
      <c r="U152" s="739" cm="1">
        <f t="array" aca="1" ref="U152" ca="1">INDEX(U$65:U$74,$AI152,1)*(1-$AH152)+INDEX(U$65:U$74,$AJ152,1)*($AH152)</f>
        <v>10</v>
      </c>
      <c r="V152" s="744" cm="1">
        <f t="array" aca="1" ref="V152" ca="1">INDEX(V$65:V$74,$AI152,1)*(1-$AH152)+INDEX(V$65:V$74,$AJ152,1)*($AH152)</f>
        <v>0</v>
      </c>
      <c r="W152" s="285"/>
      <c r="X152" s="839" cm="1">
        <f t="array" aca="1" ref="X152" ca="1">INDEX(X$65:X$74,$AI152,1)*(1-$AH152)+INDEX(X$65:X$74,$AJ152,1)*($AH152)</f>
        <v>0.33</v>
      </c>
      <c r="Y152" s="816" cm="1">
        <f t="array" aca="1" ref="Y152" ca="1">INDEX(Y$65:Y$74,$AI152,1)*(1-$AH152)+INDEX(Y$65:Y$74,$AJ152,1)*($AH152)</f>
        <v>50</v>
      </c>
      <c r="Z152" s="816" cm="1">
        <f t="array" aca="1" ref="Z152" ca="1">INDEX(Z$65:Z$74,$AI152,1)*(1-$AH152)+INDEX(Z$65:Z$74,$AJ152,1)*($AH152)</f>
        <v>50</v>
      </c>
      <c r="AA152" s="816" cm="1">
        <f t="array" aca="1" ref="AA152" ca="1">INDEX(AA$65:AA$74,$AI152,1)*(1-$AH152)+INDEX(AA$65:AA$74,$AJ152,1)*($AH152)</f>
        <v>50</v>
      </c>
      <c r="AB152" s="816" cm="1">
        <f t="array" aca="1" ref="AB152" ca="1">INDEX(AB$65:AB$74,$AI152,1)*(1-$AH152)+INDEX(AB$65:AB$74,$AJ152,1)*($AH152)</f>
        <v>400</v>
      </c>
      <c r="AC152" s="816" cm="1">
        <f t="array" aca="1" ref="AC152" ca="1">INDEX(AC$65:AC$74,$AI152,1)*(1-$AH152)+INDEX(AC$65:AC$74,$AJ152,1)*($AH152)</f>
        <v>400</v>
      </c>
      <c r="AD152" s="816" cm="1">
        <f t="array" aca="1" ref="AD152" ca="1">INDEX(AD$65:AD$74,$AI152,1)*(1-$AH152)+INDEX(AD$65:AD$74,$AJ152,1)*($AH152)</f>
        <v>400</v>
      </c>
      <c r="AE152" s="816" cm="1">
        <f t="array" aca="1" ref="AE152" ca="1">INDEX(AE$65:AE$74,$AI152,1)*(1-$AH152)+INDEX(AE$65:AE$74,$AJ152,1)*($AH152)</f>
        <v>400</v>
      </c>
      <c r="AF152" s="816" cm="1">
        <f t="array" aca="1" ref="AF152" ca="1">INDEX(AF$65:AF$74,$AI152,1)*(1-$AH152)+INDEX(AF$65:AF$74,$AJ152,1)*($AH152)</f>
        <v>400</v>
      </c>
      <c r="AG152" s="81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8">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9">
        <f t="shared" si="26"/>
        <v>43891</v>
      </c>
      <c r="G153" s="280"/>
      <c r="H153" s="301"/>
      <c r="I153" s="301"/>
      <c r="J153" s="301">
        <v>8</v>
      </c>
      <c r="K153" s="480">
        <f>INDEX(Periods!$F$21:$O$30,J153+1,$E153+2)</f>
        <v>43891</v>
      </c>
      <c r="L153" s="856">
        <f t="shared" ca="1" si="23"/>
        <v>31</v>
      </c>
      <c r="M153" s="871"/>
      <c r="N153" s="285"/>
      <c r="O153" s="743" cm="1">
        <f t="array" aca="1" ref="O153" ca="1">INDEX(O$65:O$74,$AI153,1)*(1-$AH153)+INDEX(O$65:O$74,$AJ153,1)*($AH153)</f>
        <v>233</v>
      </c>
      <c r="P153" s="743" cm="1">
        <f t="array" aca="1" ref="P153" ca="1">INDEX(P$65:P$74,$AI153,1)*(1-$AH153)+INDEX(P$65:P$74,$AJ153,1)*($AH153)</f>
        <v>865</v>
      </c>
      <c r="Q153" s="744" cm="1">
        <f t="array" aca="1" ref="Q153" ca="1">INDEX(Q$65:Q$74,$AI153,1)*(1-$AH153)+INDEX(Q$65:Q$74,$AJ153,1)*($AH153)</f>
        <v>0.48635</v>
      </c>
      <c r="R153" s="744" cm="1">
        <f t="array" aca="1" ref="R153" ca="1">INDEX(R$65:R$74,$AI153,1)*(1-$AH153)+INDEX(R$65:R$74,$AJ153,1)*($AH153)</f>
        <v>0.56520000000000004</v>
      </c>
      <c r="S153" s="740">
        <f>INDEX(Annual!i_pasture_stage_p6z,$J153+1,ROUNDDOWN((ROW($J153)-ROW($J$65))/i_p6_len,0)+1)</f>
        <v>1</v>
      </c>
      <c r="T153" s="744" cm="1">
        <f t="array" aca="1" ref="T153" ca="1">INDEX(T$65:T$74,$AI153,1)*(1-$AH153)+INDEX(T$65:T$74,$AJ153,1)*($AH153)</f>
        <v>0.3</v>
      </c>
      <c r="U153" s="739" cm="1">
        <f t="array" aca="1" ref="U153" ca="1">INDEX(U$65:U$74,$AI153,1)*(1-$AH153)+INDEX(U$65:U$74,$AJ153,1)*($AH153)</f>
        <v>10</v>
      </c>
      <c r="V153" s="744" cm="1">
        <f t="array" aca="1" ref="V153" ca="1">INDEX(V$65:V$74,$AI153,1)*(1-$AH153)+INDEX(V$65:V$74,$AJ153,1)*($AH153)</f>
        <v>3.9000000000000007E-2</v>
      </c>
      <c r="W153" s="285"/>
      <c r="X153" s="839" cm="1">
        <f t="array" aca="1" ref="X153" ca="1">INDEX(X$65:X$74,$AI153,1)*(1-$AH153)+INDEX(X$65:X$74,$AJ153,1)*($AH153)</f>
        <v>0.33</v>
      </c>
      <c r="Y153" s="816" cm="1">
        <f t="array" aca="1" ref="Y153" ca="1">INDEX(Y$65:Y$74,$AI153,1)*(1-$AH153)+INDEX(Y$65:Y$74,$AJ153,1)*($AH153)</f>
        <v>50</v>
      </c>
      <c r="Z153" s="816" cm="1">
        <f t="array" aca="1" ref="Z153" ca="1">INDEX(Z$65:Z$74,$AI153,1)*(1-$AH153)+INDEX(Z$65:Z$74,$AJ153,1)*($AH153)</f>
        <v>50</v>
      </c>
      <c r="AA153" s="816" cm="1">
        <f t="array" aca="1" ref="AA153" ca="1">INDEX(AA$65:AA$74,$AI153,1)*(1-$AH153)+INDEX(AA$65:AA$74,$AJ153,1)*($AH153)</f>
        <v>50</v>
      </c>
      <c r="AB153" s="816" cm="1">
        <f t="array" aca="1" ref="AB153" ca="1">INDEX(AB$65:AB$74,$AI153,1)*(1-$AH153)+INDEX(AB$65:AB$74,$AJ153,1)*($AH153)</f>
        <v>400</v>
      </c>
      <c r="AC153" s="816" cm="1">
        <f t="array" aca="1" ref="AC153" ca="1">INDEX(AC$65:AC$74,$AI153,1)*(1-$AH153)+INDEX(AC$65:AC$74,$AJ153,1)*($AH153)</f>
        <v>400</v>
      </c>
      <c r="AD153" s="816" cm="1">
        <f t="array" aca="1" ref="AD153" ca="1">INDEX(AD$65:AD$74,$AI153,1)*(1-$AH153)+INDEX(AD$65:AD$74,$AJ153,1)*($AH153)</f>
        <v>400</v>
      </c>
      <c r="AE153" s="816" cm="1">
        <f t="array" aca="1" ref="AE153" ca="1">INDEX(AE$65:AE$74,$AI153,1)*(1-$AH153)+INDEX(AE$65:AE$74,$AJ153,1)*($AH153)</f>
        <v>400</v>
      </c>
      <c r="AF153" s="816" cm="1">
        <f t="array" aca="1" ref="AF153" ca="1">INDEX(AF$65:AF$74,$AI153,1)*(1-$AH153)+INDEX(AF$65:AF$74,$AJ153,1)*($AH153)</f>
        <v>400</v>
      </c>
      <c r="AG153" s="81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8">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9">
        <f t="shared" si="26"/>
        <v>43922</v>
      </c>
      <c r="G154" s="280"/>
      <c r="H154" s="301"/>
      <c r="I154" s="859"/>
      <c r="J154" s="859">
        <v>9</v>
      </c>
      <c r="K154" s="832">
        <f>INDEX(Periods!$F$21:$O$30,J154+1,$E154+2)</f>
        <v>43922</v>
      </c>
      <c r="L154" s="860">
        <f t="shared" ca="1" si="23"/>
        <v>14</v>
      </c>
      <c r="M154" s="872"/>
      <c r="N154" s="862"/>
      <c r="O154" s="873" cm="1">
        <f t="array" aca="1" ref="O154" ca="1">INDEX(O$65:O$74,$AI154,1)*(1-$AH154)+INDEX(O$65:O$74,$AJ154,1)*($AH154)</f>
        <v>200</v>
      </c>
      <c r="P154" s="873" cm="1">
        <f t="array" aca="1" ref="P154" ca="1">INDEX(P$65:P$74,$AI154,1)*(1-$AH154)+INDEX(P$65:P$74,$AJ154,1)*($AH154)</f>
        <v>545.88235294117658</v>
      </c>
      <c r="Q154" s="874" cm="1">
        <f t="array" aca="1" ref="Q154" ca="1">INDEX(Q$65:Q$74,$AI154,1)*(1-$AH154)+INDEX(Q$65:Q$74,$AJ154,1)*($AH154)</f>
        <v>0.47514705882352942</v>
      </c>
      <c r="R154" s="874" cm="1">
        <f t="array" aca="1" ref="R154" ca="1">INDEX(R$65:R$74,$AI154,1)*(1-$AH154)+INDEX(R$65:R$74,$AJ154,1)*($AH154)</f>
        <v>0.54132352941176465</v>
      </c>
      <c r="S154" s="865">
        <f>INDEX(Annual!i_pasture_stage_p6z,$J154+1,ROUNDDOWN((ROW($J154)-ROW($J$65))/i_p6_len,0)+1)</f>
        <v>1</v>
      </c>
      <c r="T154" s="874" cm="1">
        <f t="array" aca="1" ref="T154" ca="1">INDEX(T$65:T$74,$AI154,1)*(1-$AH154)+INDEX(T$65:T$74,$AJ154,1)*($AH154)</f>
        <v>0.3</v>
      </c>
      <c r="U154" s="865" cm="1">
        <f t="array" aca="1" ref="U154" ca="1">INDEX(U$65:U$74,$AI154,1)*(1-$AH154)+INDEX(U$65:U$74,$AJ154,1)*($AH154)</f>
        <v>10</v>
      </c>
      <c r="V154" s="874" cm="1">
        <f t="array" aca="1" ref="V154" ca="1">INDEX(V$65:V$74,$AI154,1)*(1-$AH154)+INDEX(V$65:V$74,$AJ154,1)*($AH154)</f>
        <v>0.10882352941176471</v>
      </c>
      <c r="W154" s="862"/>
      <c r="X154" s="875" cm="1">
        <f t="array" aca="1" ref="X154" ca="1">INDEX(X$65:X$74,$AI154,1)*(1-$AH154)+INDEX(X$65:X$74,$AJ154,1)*($AH154)</f>
        <v>0.72411764705882353</v>
      </c>
      <c r="Y154" s="876" cm="1">
        <f t="array" aca="1" ref="Y154" ca="1">INDEX(Y$65:Y$74,$AI154,1)*(1-$AH154)+INDEX(Y$65:Y$74,$AJ154,1)*($AH154)</f>
        <v>50</v>
      </c>
      <c r="Z154" s="876" cm="1">
        <f t="array" aca="1" ref="Z154" ca="1">INDEX(Z$65:Z$74,$AI154,1)*(1-$AH154)+INDEX(Z$65:Z$74,$AJ154,1)*($AH154)</f>
        <v>50</v>
      </c>
      <c r="AA154" s="876" cm="1">
        <f t="array" aca="1" ref="AA154" ca="1">INDEX(AA$65:AA$74,$AI154,1)*(1-$AH154)+INDEX(AA$65:AA$74,$AJ154,1)*($AH154)</f>
        <v>50</v>
      </c>
      <c r="AB154" s="876" cm="1">
        <f t="array" aca="1" ref="AB154" ca="1">INDEX(AB$65:AB$74,$AI154,1)*(1-$AH154)+INDEX(AB$65:AB$74,$AJ154,1)*($AH154)</f>
        <v>400</v>
      </c>
      <c r="AC154" s="876" cm="1">
        <f t="array" aca="1" ref="AC154" ca="1">INDEX(AC$65:AC$74,$AI154,1)*(1-$AH154)+INDEX(AC$65:AC$74,$AJ154,1)*($AH154)</f>
        <v>400</v>
      </c>
      <c r="AD154" s="876" cm="1">
        <f t="array" aca="1" ref="AD154" ca="1">INDEX(AD$65:AD$74,$AI154,1)*(1-$AH154)+INDEX(AD$65:AD$74,$AJ154,1)*($AH154)</f>
        <v>400</v>
      </c>
      <c r="AE154" s="876" cm="1">
        <f t="array" aca="1" ref="AE154" ca="1">INDEX(AE$65:AE$74,$AI154,1)*(1-$AH154)+INDEX(AE$65:AE$74,$AJ154,1)*($AH154)</f>
        <v>400</v>
      </c>
      <c r="AF154" s="876" cm="1">
        <f t="array" aca="1" ref="AF154" ca="1">INDEX(AF$65:AF$74,$AI154,1)*(1-$AH154)+INDEX(AF$65:AF$74,$AJ154,1)*($AH154)</f>
        <v>400</v>
      </c>
      <c r="AG154" s="876" cm="1">
        <f t="array" aca="1" ref="AG154" ca="1">INDEX(AG$65:AG$74,$AI154,1)*(1-$AH154)+INDEX(AG$65:AG$74,$AJ154,1)*($AH154)</f>
        <v>400</v>
      </c>
      <c r="AH154" s="862">
        <f t="shared" ca="1" si="31"/>
        <v>0.58823529411764708</v>
      </c>
      <c r="AI154" s="862">
        <f t="shared" si="32"/>
        <v>10</v>
      </c>
      <c r="AJ154" s="862">
        <f t="shared" si="33"/>
        <v>1</v>
      </c>
      <c r="AK154" s="859" t="str">
        <f t="shared" si="27"/>
        <v>Dry</v>
      </c>
      <c r="AL154" s="862">
        <f t="shared" si="29"/>
        <v>144</v>
      </c>
      <c r="AM154" s="862"/>
      <c r="AN154" s="867">
        <f t="shared" si="24"/>
        <v>43614</v>
      </c>
      <c r="AO154" s="867">
        <f t="shared" si="28"/>
        <v>43684</v>
      </c>
      <c r="AP154" s="868">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19">
        <f t="shared" si="26"/>
        <v>43936</v>
      </c>
      <c r="G155" s="280"/>
      <c r="H155" s="301"/>
      <c r="I155" s="511" t="s">
        <v>773</v>
      </c>
      <c r="J155" s="511">
        <v>0</v>
      </c>
      <c r="K155" s="845">
        <f>INDEX(Periods!$F$21:$O$30,J155+1,$E155+2)</f>
        <v>43572</v>
      </c>
      <c r="L155" s="846">
        <f t="shared" ca="1" si="23"/>
        <v>21</v>
      </c>
      <c r="M155" s="512"/>
      <c r="N155" s="513"/>
      <c r="O155" s="742" cm="1">
        <f t="array" aca="1" ref="O155" ca="1">INDEX(O$65:O$74,$AI155,1)*(1-$AH155)+INDEX(O$65:O$74,$AJ155,1)*($AH155)</f>
        <v>200</v>
      </c>
      <c r="P155" s="742" cm="1">
        <f t="array" aca="1" ref="P155" ca="1">INDEX(P$65:P$74,$AI155,1)*(1-$AH155)+INDEX(P$65:P$74,$AJ155,1)*($AH155)</f>
        <v>438</v>
      </c>
      <c r="Q155" s="869" cm="1">
        <f t="array" aca="1" ref="Q155" ca="1">INDEX(Q$65:Q$74,$AI155,1)*(1-$AH155)+INDEX(Q$65:Q$74,$AJ155,1)*($AH155)</f>
        <v>0.47</v>
      </c>
      <c r="R155" s="869" cm="1">
        <f t="array" aca="1" ref="R155" ca="1">INDEX(R$65:R$74,$AI155,1)*(1-$AH155)+INDEX(R$65:R$74,$AJ155,1)*($AH155)</f>
        <v>0.53</v>
      </c>
      <c r="S155" s="870">
        <f>INDEX(Annual!i_pasture_stage_p6z,$J155+1,ROUNDDOWN((ROW($J155)-ROW($J$65))/i_p6_len,0)+1)</f>
        <v>1</v>
      </c>
      <c r="T155" s="745" cm="1">
        <f t="array" aca="1" ref="T155" ca="1">INDEX(T$65:T$74,$AI155,1)*(1-$AH155)+INDEX(T$65:T$74,$AJ155,1)*($AH155)</f>
        <v>0.3</v>
      </c>
      <c r="U155" s="741" cm="1">
        <f t="array" aca="1" ref="U155" ca="1">INDEX(U$65:U$74,$AI155,1)*(1-$AH155)+INDEX(U$65:U$74,$AJ155,1)*($AH155)</f>
        <v>10</v>
      </c>
      <c r="V155" s="745" cm="1">
        <f t="array" aca="1" ref="V155" ca="1">INDEX(V$65:V$74,$AI155,1)*(1-$AH155)+INDEX(V$65:V$74,$AJ155,1)*($AH155)</f>
        <v>0.15</v>
      </c>
      <c r="W155" s="513"/>
      <c r="X155" s="838" cm="1">
        <f t="array" aca="1" ref="X155" ca="1">INDEX(X$65:X$74,$AI155,1)*(1-$AH155)+INDEX(X$65:X$74,$AJ155,1)*($AH155)</f>
        <v>1</v>
      </c>
      <c r="Y155" s="815" cm="1">
        <f t="array" aca="1" ref="Y155" ca="1">INDEX(Y$65:Y$74,$AI155,1)*(1-$AH155)+INDEX(Y$65:Y$74,$AJ155,1)*($AH155)</f>
        <v>50</v>
      </c>
      <c r="Z155" s="815" cm="1">
        <f t="array" aca="1" ref="Z155" ca="1">INDEX(Z$65:Z$74,$AI155,1)*(1-$AH155)+INDEX(Z$65:Z$74,$AJ155,1)*($AH155)</f>
        <v>50</v>
      </c>
      <c r="AA155" s="815" cm="1">
        <f t="array" aca="1" ref="AA155" ca="1">INDEX(AA$65:AA$74,$AI155,1)*(1-$AH155)+INDEX(AA$65:AA$74,$AJ155,1)*($AH155)</f>
        <v>50</v>
      </c>
      <c r="AB155" s="815" cm="1">
        <f t="array" aca="1" ref="AB155" ca="1">INDEX(AB$65:AB$74,$AI155,1)*(1-$AH155)+INDEX(AB$65:AB$74,$AJ155,1)*($AH155)</f>
        <v>400</v>
      </c>
      <c r="AC155" s="815" cm="1">
        <f t="array" aca="1" ref="AC155" ca="1">INDEX(AC$65:AC$74,$AI155,1)*(1-$AH155)+INDEX(AC$65:AC$74,$AJ155,1)*($AH155)</f>
        <v>400</v>
      </c>
      <c r="AD155" s="815" cm="1">
        <f t="array" aca="1" ref="AD155" ca="1">INDEX(AD$65:AD$74,$AI155,1)*(1-$AH155)+INDEX(AD$65:AD$74,$AJ155,1)*($AH155)</f>
        <v>400</v>
      </c>
      <c r="AE155" s="815" cm="1">
        <f t="array" aca="1" ref="AE155" ca="1">INDEX(AE$65:AE$74,$AI155,1)*(1-$AH155)+INDEX(AE$65:AE$74,$AJ155,1)*($AH155)</f>
        <v>400</v>
      </c>
      <c r="AF155" s="815" cm="1">
        <f t="array" aca="1" ref="AF155" ca="1">INDEX(AF$65:AF$74,$AI155,1)*(1-$AH155)+INDEX(AF$65:AF$74,$AJ155,1)*($AH155)</f>
        <v>400</v>
      </c>
      <c r="AG155" s="81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53">
        <f t="shared" si="24"/>
        <v>43614</v>
      </c>
      <c r="AO155" s="853">
        <f t="shared" si="28"/>
        <v>43684</v>
      </c>
      <c r="AP155" s="855">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9">
        <f t="shared" si="26"/>
        <v>43957</v>
      </c>
      <c r="G156" s="280"/>
      <c r="H156" s="301"/>
      <c r="I156" s="301"/>
      <c r="J156" s="301">
        <v>1</v>
      </c>
      <c r="K156" s="480">
        <f>INDEX(Periods!$F$21:$O$30,J156+1,$E156+2)</f>
        <v>43593</v>
      </c>
      <c r="L156" s="856">
        <f t="shared" ca="1" si="23"/>
        <v>21</v>
      </c>
      <c r="M156" s="871"/>
      <c r="N156" s="285"/>
      <c r="O156" s="743" cm="1">
        <f t="array" aca="1" ref="O156" ca="1">INDEX(O$65:O$74,$AI156,1)*(1-$AH156)+INDEX(O$65:O$74,$AJ156,1)*($AH156)</f>
        <v>200</v>
      </c>
      <c r="P156" s="743" cm="1">
        <f t="array" aca="1" ref="P156" ca="1">INDEX(P$65:P$74,$AI156,1)*(1-$AH156)+INDEX(P$65:P$74,$AJ156,1)*($AH156)</f>
        <v>438</v>
      </c>
      <c r="Q156" s="744" cm="1">
        <f t="array" aca="1" ref="Q156" ca="1">INDEX(Q$65:Q$74,$AI156,1)*(1-$AH156)+INDEX(Q$65:Q$74,$AJ156,1)*($AH156)</f>
        <v>0.47</v>
      </c>
      <c r="R156" s="744" cm="1">
        <f t="array" aca="1" ref="R156" ca="1">INDEX(R$65:R$74,$AI156,1)*(1-$AH156)+INDEX(R$65:R$74,$AJ156,1)*($AH156)</f>
        <v>0.53</v>
      </c>
      <c r="S156" s="740">
        <f>INDEX(Annual!i_pasture_stage_p6z,$J156+1,ROUNDDOWN((ROW($J156)-ROW($J$65))/i_p6_len,0)+1)</f>
        <v>1</v>
      </c>
      <c r="T156" s="744" cm="1">
        <f t="array" aca="1" ref="T156" ca="1">INDEX(T$65:T$74,$AI156,1)*(1-$AH156)+INDEX(T$65:T$74,$AJ156,1)*($AH156)</f>
        <v>0.3</v>
      </c>
      <c r="U156" s="739" cm="1">
        <f t="array" aca="1" ref="U156" ca="1">INDEX(U$65:U$74,$AI156,1)*(1-$AH156)+INDEX(U$65:U$74,$AJ156,1)*($AH156)</f>
        <v>10</v>
      </c>
      <c r="V156" s="744" cm="1">
        <f t="array" aca="1" ref="V156" ca="1">INDEX(V$65:V$74,$AI156,1)*(1-$AH156)+INDEX(V$65:V$74,$AJ156,1)*($AH156)</f>
        <v>0.15</v>
      </c>
      <c r="W156" s="285"/>
      <c r="X156" s="839" cm="1">
        <f t="array" aca="1" ref="X156" ca="1">INDEX(X$65:X$74,$AI156,1)*(1-$AH156)+INDEX(X$65:X$74,$AJ156,1)*($AH156)</f>
        <v>1</v>
      </c>
      <c r="Y156" s="816" cm="1">
        <f t="array" aca="1" ref="Y156" ca="1">INDEX(Y$65:Y$74,$AI156,1)*(1-$AH156)+INDEX(Y$65:Y$74,$AJ156,1)*($AH156)</f>
        <v>50</v>
      </c>
      <c r="Z156" s="816" cm="1">
        <f t="array" aca="1" ref="Z156" ca="1">INDEX(Z$65:Z$74,$AI156,1)*(1-$AH156)+INDEX(Z$65:Z$74,$AJ156,1)*($AH156)</f>
        <v>50</v>
      </c>
      <c r="AA156" s="816" cm="1">
        <f t="array" aca="1" ref="AA156" ca="1">INDEX(AA$65:AA$74,$AI156,1)*(1-$AH156)+INDEX(AA$65:AA$74,$AJ156,1)*($AH156)</f>
        <v>50</v>
      </c>
      <c r="AB156" s="816" cm="1">
        <f t="array" aca="1" ref="AB156" ca="1">INDEX(AB$65:AB$74,$AI156,1)*(1-$AH156)+INDEX(AB$65:AB$74,$AJ156,1)*($AH156)</f>
        <v>400</v>
      </c>
      <c r="AC156" s="816" cm="1">
        <f t="array" aca="1" ref="AC156" ca="1">INDEX(AC$65:AC$74,$AI156,1)*(1-$AH156)+INDEX(AC$65:AC$74,$AJ156,1)*($AH156)</f>
        <v>400</v>
      </c>
      <c r="AD156" s="816" cm="1">
        <f t="array" aca="1" ref="AD156" ca="1">INDEX(AD$65:AD$74,$AI156,1)*(1-$AH156)+INDEX(AD$65:AD$74,$AJ156,1)*($AH156)</f>
        <v>400</v>
      </c>
      <c r="AE156" s="816" cm="1">
        <f t="array" aca="1" ref="AE156" ca="1">INDEX(AE$65:AE$74,$AI156,1)*(1-$AH156)+INDEX(AE$65:AE$74,$AJ156,1)*($AH156)</f>
        <v>400</v>
      </c>
      <c r="AF156" s="816" cm="1">
        <f t="array" aca="1" ref="AF156" ca="1">INDEX(AF$65:AF$74,$AI156,1)*(1-$AH156)+INDEX(AF$65:AF$74,$AJ156,1)*($AH156)</f>
        <v>400</v>
      </c>
      <c r="AG156" s="81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8">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9">
        <f t="shared" si="26"/>
        <v>43614</v>
      </c>
      <c r="G157" s="280"/>
      <c r="H157" s="301"/>
      <c r="I157" s="301"/>
      <c r="J157" s="301">
        <v>2</v>
      </c>
      <c r="K157" s="480">
        <f>INDEX(Periods!$F$21:$O$30,J157+1,$E157+2)</f>
        <v>43614</v>
      </c>
      <c r="L157" s="856">
        <f t="shared" ca="1" si="23"/>
        <v>70</v>
      </c>
      <c r="M157" s="871"/>
      <c r="N157" s="285"/>
      <c r="O157" s="743" cm="1">
        <f t="array" aca="1" ref="O157" ca="1">INDEX(O$65:O$74,$AI157,1)*(1-$AH157)+INDEX(O$65:O$74,$AJ157,1)*($AH157)</f>
        <v>200</v>
      </c>
      <c r="P157" s="743" cm="1">
        <f t="array" aca="1" ref="P157" ca="1">INDEX(P$65:P$74,$AI157,1)*(1-$AH157)+INDEX(P$65:P$74,$AJ157,1)*($AH157)</f>
        <v>335</v>
      </c>
      <c r="Q157" s="744" cm="1">
        <f t="array" aca="1" ref="Q157" ca="1">INDEX(Q$65:Q$74,$AI157,1)*(1-$AH157)+INDEX(Q$65:Q$74,$AJ157,1)*($AH157)</f>
        <v>0.81</v>
      </c>
      <c r="R157" s="744" cm="1">
        <f t="array" aca="1" ref="R157" ca="1">INDEX(R$65:R$74,$AI157,1)*(1-$AH157)+INDEX(R$65:R$74,$AJ157,1)*($AH157)</f>
        <v>0.81</v>
      </c>
      <c r="S157" s="740">
        <f>INDEX(Annual!i_pasture_stage_p6z,$J157+1,ROUNDDOWN((ROW($J157)-ROW($J$65))/i_p6_len,0)+1)</f>
        <v>0.5714285714285714</v>
      </c>
      <c r="T157" s="744" cm="1">
        <f t="array" aca="1" ref="T157" ca="1">INDEX(T$65:T$74,$AI157,1)*(1-$AH157)+INDEX(T$65:T$74,$AJ157,1)*($AH157)</f>
        <v>0.3</v>
      </c>
      <c r="U157" s="739" cm="1">
        <f t="array" aca="1" ref="U157" ca="1">INDEX(U$65:U$74,$AI157,1)*(1-$AH157)+INDEX(U$65:U$74,$AJ157,1)*($AH157)</f>
        <v>10</v>
      </c>
      <c r="V157" s="744" cm="1">
        <f t="array" aca="1" ref="V157" ca="1">INDEX(V$65:V$74,$AI157,1)*(1-$AH157)+INDEX(V$65:V$74,$AJ157,1)*($AH157)</f>
        <v>0.1</v>
      </c>
      <c r="W157" s="285"/>
      <c r="X157" s="839" cm="1">
        <f t="array" aca="1" ref="X157" ca="1">INDEX(X$65:X$74,$AI157,1)*(1-$AH157)+INDEX(X$65:X$74,$AJ157,1)*($AH157)</f>
        <v>1</v>
      </c>
      <c r="Y157" s="816" cm="1">
        <f t="array" aca="1" ref="Y157" ca="1">INDEX(Y$65:Y$74,$AI157,1)*(1-$AH157)+INDEX(Y$65:Y$74,$AJ157,1)*($AH157)</f>
        <v>50</v>
      </c>
      <c r="Z157" s="816" cm="1">
        <f t="array" aca="1" ref="Z157" ca="1">INDEX(Z$65:Z$74,$AI157,1)*(1-$AH157)+INDEX(Z$65:Z$74,$AJ157,1)*($AH157)</f>
        <v>50</v>
      </c>
      <c r="AA157" s="816" cm="1">
        <f t="array" aca="1" ref="AA157" ca="1">INDEX(AA$65:AA$74,$AI157,1)*(1-$AH157)+INDEX(AA$65:AA$74,$AJ157,1)*($AH157)</f>
        <v>50</v>
      </c>
      <c r="AB157" s="816" cm="1">
        <f t="array" aca="1" ref="AB157" ca="1">INDEX(AB$65:AB$74,$AI157,1)*(1-$AH157)+INDEX(AB$65:AB$74,$AJ157,1)*($AH157)</f>
        <v>100</v>
      </c>
      <c r="AC157" s="816" cm="1">
        <f t="array" aca="1" ref="AC157" ca="1">INDEX(AC$65:AC$74,$AI157,1)*(1-$AH157)+INDEX(AC$65:AC$74,$AJ157,1)*($AH157)</f>
        <v>400</v>
      </c>
      <c r="AD157" s="816" cm="1">
        <f t="array" aca="1" ref="AD157" ca="1">INDEX(AD$65:AD$74,$AI157,1)*(1-$AH157)+INDEX(AD$65:AD$74,$AJ157,1)*($AH157)</f>
        <v>400</v>
      </c>
      <c r="AE157" s="816" cm="1">
        <f t="array" aca="1" ref="AE157" ca="1">INDEX(AE$65:AE$74,$AI157,1)*(1-$AH157)+INDEX(AE$65:AE$74,$AJ157,1)*($AH157)</f>
        <v>400</v>
      </c>
      <c r="AF157" s="816" cm="1">
        <f t="array" aca="1" ref="AF157" ca="1">INDEX(AF$65:AF$74,$AI157,1)*(1-$AH157)+INDEX(AF$65:AF$74,$AJ157,1)*($AH157)</f>
        <v>400</v>
      </c>
      <c r="AG157" s="81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8">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9">
        <f t="shared" si="26"/>
        <v>43684</v>
      </c>
      <c r="G158" s="280"/>
      <c r="H158" s="301"/>
      <c r="I158" s="301"/>
      <c r="J158" s="301">
        <v>3</v>
      </c>
      <c r="K158" s="480">
        <f>INDEX(Periods!$F$21:$O$30,J158+1,$E158+2)</f>
        <v>43684</v>
      </c>
      <c r="L158" s="856">
        <f t="shared" ca="1" si="23"/>
        <v>49</v>
      </c>
      <c r="M158" s="871"/>
      <c r="N158" s="285"/>
      <c r="O158" s="743" cm="1">
        <f t="array" aca="1" ref="O158" ca="1">INDEX(O$65:O$74,$AI158,1)*(1-$AH158)+INDEX(O$65:O$74,$AJ158,1)*($AH158)</f>
        <v>250</v>
      </c>
      <c r="P158" s="743" cm="1">
        <f t="array" aca="1" ref="P158" ca="1">INDEX(P$65:P$74,$AI158,1)*(1-$AH158)+INDEX(P$65:P$74,$AJ158,1)*($AH158)</f>
        <v>1600</v>
      </c>
      <c r="Q158" s="744" cm="1">
        <f t="array" aca="1" ref="Q158" ca="1">INDEX(Q$65:Q$74,$AI158,1)*(1-$AH158)+INDEX(Q$65:Q$74,$AJ158,1)*($AH158)</f>
        <v>0.8</v>
      </c>
      <c r="R158" s="744" cm="1">
        <f t="array" aca="1" ref="R158" ca="1">INDEX(R$65:R$74,$AI158,1)*(1-$AH158)+INDEX(R$65:R$74,$AJ158,1)*($AH158)</f>
        <v>0.8</v>
      </c>
      <c r="S158" s="740">
        <f>INDEX(Annual!i_pasture_stage_p6z,$J158+1,ROUNDDOWN((ROW($J158)-ROW($J$65))/i_p6_len,0)+1)</f>
        <v>1</v>
      </c>
      <c r="T158" s="744" cm="1">
        <f t="array" aca="1" ref="T158" ca="1">INDEX(T$65:T$74,$AI158,1)*(1-$AH158)+INDEX(T$65:T$74,$AJ158,1)*($AH158)</f>
        <v>0.3</v>
      </c>
      <c r="U158" s="739" cm="1">
        <f t="array" aca="1" ref="U158" ca="1">INDEX(U$65:U$74,$AI158,1)*(1-$AH158)+INDEX(U$65:U$74,$AJ158,1)*($AH158)</f>
        <v>10</v>
      </c>
      <c r="V158" s="744" cm="1">
        <f t="array" aca="1" ref="V158" ca="1">INDEX(V$65:V$74,$AI158,1)*(1-$AH158)+INDEX(V$65:V$74,$AJ158,1)*($AH158)</f>
        <v>0</v>
      </c>
      <c r="W158" s="285"/>
      <c r="X158" s="839" cm="1">
        <f t="array" aca="1" ref="X158" ca="1">INDEX(X$65:X$74,$AI158,1)*(1-$AH158)+INDEX(X$65:X$74,$AJ158,1)*($AH158)</f>
        <v>1</v>
      </c>
      <c r="Y158" s="816" cm="1">
        <f t="array" aca="1" ref="Y158" ca="1">INDEX(Y$65:Y$74,$AI158,1)*(1-$AH158)+INDEX(Y$65:Y$74,$AJ158,1)*($AH158)</f>
        <v>50</v>
      </c>
      <c r="Z158" s="816" cm="1">
        <f t="array" aca="1" ref="Z158" ca="1">INDEX(Z$65:Z$74,$AI158,1)*(1-$AH158)+INDEX(Z$65:Z$74,$AJ158,1)*($AH158)</f>
        <v>50</v>
      </c>
      <c r="AA158" s="816" cm="1">
        <f t="array" aca="1" ref="AA158" ca="1">INDEX(AA$65:AA$74,$AI158,1)*(1-$AH158)+INDEX(AA$65:AA$74,$AJ158,1)*($AH158)</f>
        <v>50</v>
      </c>
      <c r="AB158" s="816" cm="1">
        <f t="array" aca="1" ref="AB158" ca="1">INDEX(AB$65:AB$74,$AI158,1)*(1-$AH158)+INDEX(AB$65:AB$74,$AJ158,1)*($AH158)</f>
        <v>150</v>
      </c>
      <c r="AC158" s="816" cm="1">
        <f t="array" aca="1" ref="AC158" ca="1">INDEX(AC$65:AC$74,$AI158,1)*(1-$AH158)+INDEX(AC$65:AC$74,$AJ158,1)*($AH158)</f>
        <v>150</v>
      </c>
      <c r="AD158" s="816" cm="1">
        <f t="array" aca="1" ref="AD158" ca="1">INDEX(AD$65:AD$74,$AI158,1)*(1-$AH158)+INDEX(AD$65:AD$74,$AJ158,1)*($AH158)</f>
        <v>100</v>
      </c>
      <c r="AE158" s="816" cm="1">
        <f t="array" aca="1" ref="AE158" ca="1">INDEX(AE$65:AE$74,$AI158,1)*(1-$AH158)+INDEX(AE$65:AE$74,$AJ158,1)*($AH158)</f>
        <v>400</v>
      </c>
      <c r="AF158" s="816" cm="1">
        <f t="array" aca="1" ref="AF158" ca="1">INDEX(AF$65:AF$74,$AI158,1)*(1-$AH158)+INDEX(AF$65:AF$74,$AJ158,1)*($AH158)</f>
        <v>400</v>
      </c>
      <c r="AG158" s="81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8">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9">
        <f t="shared" si="26"/>
        <v>43733</v>
      </c>
      <c r="G159" s="280"/>
      <c r="H159" s="301"/>
      <c r="I159" s="301"/>
      <c r="J159" s="301">
        <v>4</v>
      </c>
      <c r="K159" s="480">
        <f>INDEX(Periods!$F$21:$O$30,J159+1,$E159+2)</f>
        <v>43733</v>
      </c>
      <c r="L159" s="856">
        <f t="shared" ca="1" si="23"/>
        <v>20</v>
      </c>
      <c r="M159" s="871"/>
      <c r="N159" s="285"/>
      <c r="O159" s="743" cm="1">
        <f t="array" aca="1" ref="O159" ca="1">INDEX(O$65:O$74,$AI159,1)*(1-$AH159)+INDEX(O$65:O$74,$AJ159,1)*($AH159)</f>
        <v>250</v>
      </c>
      <c r="P159" s="743" cm="1">
        <f t="array" aca="1" ref="P159" ca="1">INDEX(P$65:P$74,$AI159,1)*(1-$AH159)+INDEX(P$65:P$74,$AJ159,1)*($AH159)</f>
        <v>4500</v>
      </c>
      <c r="Q159" s="744" cm="1">
        <f t="array" aca="1" ref="Q159" ca="1">INDEX(Q$65:Q$74,$AI159,1)*(1-$AH159)+INDEX(Q$65:Q$74,$AJ159,1)*($AH159)</f>
        <v>0.76</v>
      </c>
      <c r="R159" s="744" cm="1">
        <f t="array" aca="1" ref="R159" ca="1">INDEX(R$65:R$74,$AI159,1)*(1-$AH159)+INDEX(R$65:R$74,$AJ159,1)*($AH159)</f>
        <v>0.78</v>
      </c>
      <c r="S159" s="740">
        <f>INDEX(Annual!i_pasture_stage_p6z,$J159+1,ROUNDDOWN((ROW($J159)-ROW($J$65))/i_p6_len,0)+1)</f>
        <v>1</v>
      </c>
      <c r="T159" s="744" cm="1">
        <f t="array" aca="1" ref="T159" ca="1">INDEX(T$65:T$74,$AI159,1)*(1-$AH159)+INDEX(T$65:T$74,$AJ159,1)*($AH159)</f>
        <v>0.3</v>
      </c>
      <c r="U159" s="739" cm="1">
        <f t="array" aca="1" ref="U159" ca="1">INDEX(U$65:U$74,$AI159,1)*(1-$AH159)+INDEX(U$65:U$74,$AJ159,1)*($AH159)</f>
        <v>10</v>
      </c>
      <c r="V159" s="744" cm="1">
        <f t="array" aca="1" ref="V159" ca="1">INDEX(V$65:V$74,$AI159,1)*(1-$AH159)+INDEX(V$65:V$74,$AJ159,1)*($AH159)</f>
        <v>0</v>
      </c>
      <c r="W159" s="285"/>
      <c r="X159" s="839" cm="1">
        <f t="array" aca="1" ref="X159" ca="1">INDEX(X$65:X$74,$AI159,1)*(1-$AH159)+INDEX(X$65:X$74,$AJ159,1)*($AH159)</f>
        <v>0.75</v>
      </c>
      <c r="Y159" s="816" cm="1">
        <f t="array" aca="1" ref="Y159" ca="1">INDEX(Y$65:Y$74,$AI159,1)*(1-$AH159)+INDEX(Y$65:Y$74,$AJ159,1)*($AH159)</f>
        <v>50</v>
      </c>
      <c r="Z159" s="816" cm="1">
        <f t="array" aca="1" ref="Z159" ca="1">INDEX(Z$65:Z$74,$AI159,1)*(1-$AH159)+INDEX(Z$65:Z$74,$AJ159,1)*($AH159)</f>
        <v>50</v>
      </c>
      <c r="AA159" s="816" cm="1">
        <f t="array" aca="1" ref="AA159" ca="1">INDEX(AA$65:AA$74,$AI159,1)*(1-$AH159)+INDEX(AA$65:AA$74,$AJ159,1)*($AH159)</f>
        <v>50</v>
      </c>
      <c r="AB159" s="816" cm="1">
        <f t="array" aca="1" ref="AB159" ca="1">INDEX(AB$65:AB$74,$AI159,1)*(1-$AH159)+INDEX(AB$65:AB$74,$AJ159,1)*($AH159)</f>
        <v>150</v>
      </c>
      <c r="AC159" s="816" cm="1">
        <f t="array" aca="1" ref="AC159" ca="1">INDEX(AC$65:AC$74,$AI159,1)*(1-$AH159)+INDEX(AC$65:AC$74,$AJ159,1)*($AH159)</f>
        <v>150</v>
      </c>
      <c r="AD159" s="816" cm="1">
        <f t="array" aca="1" ref="AD159" ca="1">INDEX(AD$65:AD$74,$AI159,1)*(1-$AH159)+INDEX(AD$65:AD$74,$AJ159,1)*($AH159)</f>
        <v>150</v>
      </c>
      <c r="AE159" s="816" cm="1">
        <f t="array" aca="1" ref="AE159" ca="1">INDEX(AE$65:AE$74,$AI159,1)*(1-$AH159)+INDEX(AE$65:AE$74,$AJ159,1)*($AH159)</f>
        <v>400</v>
      </c>
      <c r="AF159" s="816" cm="1">
        <f t="array" aca="1" ref="AF159" ca="1">INDEX(AF$65:AF$74,$AI159,1)*(1-$AH159)+INDEX(AF$65:AF$74,$AJ159,1)*($AH159)</f>
        <v>400</v>
      </c>
      <c r="AG159" s="81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8">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9">
        <f t="shared" si="26"/>
        <v>43753</v>
      </c>
      <c r="G160" s="280"/>
      <c r="H160" s="301"/>
      <c r="I160" s="301"/>
      <c r="J160" s="301">
        <v>5</v>
      </c>
      <c r="K160" s="480">
        <f>INDEX(Periods!$F$21:$O$30,J160+1,$E160+2)</f>
        <v>43753</v>
      </c>
      <c r="L160" s="856">
        <f t="shared" ca="1" si="23"/>
        <v>17</v>
      </c>
      <c r="M160" s="871"/>
      <c r="N160" s="285"/>
      <c r="O160" s="743" cm="1">
        <f t="array" aca="1" ref="O160" ca="1">INDEX(O$65:O$74,$AI160,1)*(1-$AH160)+INDEX(O$65:O$74,$AJ160,1)*($AH160)</f>
        <v>250</v>
      </c>
      <c r="P160" s="743" cm="1">
        <f t="array" aca="1" ref="P160" ca="1">INDEX(P$65:P$74,$AI160,1)*(1-$AH160)+INDEX(P$65:P$74,$AJ160,1)*($AH160)</f>
        <v>4500</v>
      </c>
      <c r="Q160" s="744" cm="1">
        <f t="array" aca="1" ref="Q160" ca="1">INDEX(Q$65:Q$74,$AI160,1)*(1-$AH160)+INDEX(Q$65:Q$74,$AJ160,1)*($AH160)</f>
        <v>0.76</v>
      </c>
      <c r="R160" s="744" cm="1">
        <f t="array" aca="1" ref="R160" ca="1">INDEX(R$65:R$74,$AI160,1)*(1-$AH160)+INDEX(R$65:R$74,$AJ160,1)*($AH160)</f>
        <v>0.78</v>
      </c>
      <c r="S160" s="740">
        <f>INDEX(Annual!i_pasture_stage_p6z,$J160+1,ROUNDDOWN((ROW($J160)-ROW($J$65))/i_p6_len,0)+1)</f>
        <v>1</v>
      </c>
      <c r="T160" s="744" cm="1">
        <f t="array" aca="1" ref="T160" ca="1">INDEX(T$65:T$74,$AI160,1)*(1-$AH160)+INDEX(T$65:T$74,$AJ160,1)*($AH160)</f>
        <v>0.3</v>
      </c>
      <c r="U160" s="739" cm="1">
        <f t="array" aca="1" ref="U160" ca="1">INDEX(U$65:U$74,$AI160,1)*(1-$AH160)+INDEX(U$65:U$74,$AJ160,1)*($AH160)</f>
        <v>10</v>
      </c>
      <c r="V160" s="744" cm="1">
        <f t="array" aca="1" ref="V160" ca="1">INDEX(V$65:V$74,$AI160,1)*(1-$AH160)+INDEX(V$65:V$74,$AJ160,1)*($AH160)</f>
        <v>0</v>
      </c>
      <c r="W160" s="285"/>
      <c r="X160" s="839" cm="1">
        <f t="array" aca="1" ref="X160" ca="1">INDEX(X$65:X$74,$AI160,1)*(1-$AH160)+INDEX(X$65:X$74,$AJ160,1)*($AH160)</f>
        <v>0.75</v>
      </c>
      <c r="Y160" s="816" cm="1">
        <f t="array" aca="1" ref="Y160" ca="1">INDEX(Y$65:Y$74,$AI160,1)*(1-$AH160)+INDEX(Y$65:Y$74,$AJ160,1)*($AH160)</f>
        <v>50</v>
      </c>
      <c r="Z160" s="816" cm="1">
        <f t="array" aca="1" ref="Z160" ca="1">INDEX(Z$65:Z$74,$AI160,1)*(1-$AH160)+INDEX(Z$65:Z$74,$AJ160,1)*($AH160)</f>
        <v>50</v>
      </c>
      <c r="AA160" s="816" cm="1">
        <f t="array" aca="1" ref="AA160" ca="1">INDEX(AA$65:AA$74,$AI160,1)*(1-$AH160)+INDEX(AA$65:AA$74,$AJ160,1)*($AH160)</f>
        <v>50</v>
      </c>
      <c r="AB160" s="816" cm="1">
        <f t="array" aca="1" ref="AB160" ca="1">INDEX(AB$65:AB$74,$AI160,1)*(1-$AH160)+INDEX(AB$65:AB$74,$AJ160,1)*($AH160)</f>
        <v>150</v>
      </c>
      <c r="AC160" s="816" cm="1">
        <f t="array" aca="1" ref="AC160" ca="1">INDEX(AC$65:AC$74,$AI160,1)*(1-$AH160)+INDEX(AC$65:AC$74,$AJ160,1)*($AH160)</f>
        <v>150</v>
      </c>
      <c r="AD160" s="816" cm="1">
        <f t="array" aca="1" ref="AD160" ca="1">INDEX(AD$65:AD$74,$AI160,1)*(1-$AH160)+INDEX(AD$65:AD$74,$AJ160,1)*($AH160)</f>
        <v>150</v>
      </c>
      <c r="AE160" s="816" cm="1">
        <f t="array" aca="1" ref="AE160" ca="1">INDEX(AE$65:AE$74,$AI160,1)*(1-$AH160)+INDEX(AE$65:AE$74,$AJ160,1)*($AH160)</f>
        <v>400</v>
      </c>
      <c r="AF160" s="816" cm="1">
        <f t="array" aca="1" ref="AF160" ca="1">INDEX(AF$65:AF$74,$AI160,1)*(1-$AH160)+INDEX(AF$65:AF$74,$AJ160,1)*($AH160)</f>
        <v>400</v>
      </c>
      <c r="AG160" s="81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8">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9">
        <f t="shared" si="26"/>
        <v>43770</v>
      </c>
      <c r="G161" s="280"/>
      <c r="H161" s="301"/>
      <c r="I161" s="301"/>
      <c r="J161" s="301">
        <v>6</v>
      </c>
      <c r="K161" s="480">
        <f>INDEX(Periods!$F$21:$O$30,J161+1,$E161+2)</f>
        <v>43770</v>
      </c>
      <c r="L161" s="856">
        <f t="shared" ref="L161:L164" ca="1" si="36">IF(K162-K161&gt;0,K162-K161,OFFSET(K162,-i_p6_len,0)+364-K161)</f>
        <v>82</v>
      </c>
      <c r="M161" s="871"/>
      <c r="N161" s="285"/>
      <c r="O161" s="743" cm="1">
        <f t="array" aca="1" ref="O161" ca="1">INDEX(O$65:O$74,$AI161,1)*(1-$AH161)+INDEX(O$65:O$74,$AJ161,1)*($AH161)</f>
        <v>500</v>
      </c>
      <c r="P161" s="743" cm="1">
        <f t="array" aca="1" ref="P161" ca="1">INDEX(P$65:P$74,$AI161,1)*(1-$AH161)+INDEX(P$65:P$74,$AJ161,1)*($AH161)</f>
        <v>2800</v>
      </c>
      <c r="Q161" s="744" cm="1">
        <f t="array" aca="1" ref="Q161" ca="1">INDEX(Q$65:Q$74,$AI161,1)*(1-$AH161)+INDEX(Q$65:Q$74,$AJ161,1)*($AH161)</f>
        <v>0.55000000000000004</v>
      </c>
      <c r="R161" s="744" cm="1">
        <f t="array" aca="1" ref="R161" ca="1">INDEX(R$65:R$74,$AI161,1)*(1-$AH161)+INDEX(R$65:R$74,$AJ161,1)*($AH161)</f>
        <v>0.67749999999999999</v>
      </c>
      <c r="S161" s="740">
        <f>INDEX(Annual!i_pasture_stage_p6z,$J161+1,ROUNDDOWN((ROW($J161)-ROW($J$65))/i_p6_len,0)+1)</f>
        <v>1</v>
      </c>
      <c r="T161" s="744" cm="1">
        <f t="array" aca="1" ref="T161" ca="1">INDEX(T$65:T$74,$AI161,1)*(1-$AH161)+INDEX(T$65:T$74,$AJ161,1)*($AH161)</f>
        <v>0.3</v>
      </c>
      <c r="U161" s="739" cm="1">
        <f t="array" aca="1" ref="U161" ca="1">INDEX(U$65:U$74,$AI161,1)*(1-$AH161)+INDEX(U$65:U$74,$AJ161,1)*($AH161)</f>
        <v>10</v>
      </c>
      <c r="V161" s="744" cm="1">
        <f t="array" aca="1" ref="V161" ca="1">INDEX(V$65:V$74,$AI161,1)*(1-$AH161)+INDEX(V$65:V$74,$AJ161,1)*($AH161)</f>
        <v>0</v>
      </c>
      <c r="W161" s="285"/>
      <c r="X161" s="839" cm="1">
        <f t="array" aca="1" ref="X161" ca="1">INDEX(X$65:X$74,$AI161,1)*(1-$AH161)+INDEX(X$65:X$74,$AJ161,1)*($AH161)</f>
        <v>0.75</v>
      </c>
      <c r="Y161" s="816" cm="1">
        <f t="array" aca="1" ref="Y161" ca="1">INDEX(Y$65:Y$74,$AI161,1)*(1-$AH161)+INDEX(Y$65:Y$74,$AJ161,1)*($AH161)</f>
        <v>50</v>
      </c>
      <c r="Z161" s="816" cm="1">
        <f t="array" aca="1" ref="Z161" ca="1">INDEX(Z$65:Z$74,$AI161,1)*(1-$AH161)+INDEX(Z$65:Z$74,$AJ161,1)*($AH161)</f>
        <v>50</v>
      </c>
      <c r="AA161" s="816" cm="1">
        <f t="array" aca="1" ref="AA161" ca="1">INDEX(AA$65:AA$74,$AI161,1)*(1-$AH161)+INDEX(AA$65:AA$74,$AJ161,1)*($AH161)</f>
        <v>50</v>
      </c>
      <c r="AB161" s="816" cm="1">
        <f t="array" aca="1" ref="AB161" ca="1">INDEX(AB$65:AB$74,$AI161,1)*(1-$AH161)+INDEX(AB$65:AB$74,$AJ161,1)*($AH161)</f>
        <v>150</v>
      </c>
      <c r="AC161" s="816" cm="1">
        <f t="array" aca="1" ref="AC161" ca="1">INDEX(AC$65:AC$74,$AI161,1)*(1-$AH161)+INDEX(AC$65:AC$74,$AJ161,1)*($AH161)</f>
        <v>150</v>
      </c>
      <c r="AD161" s="816" cm="1">
        <f t="array" aca="1" ref="AD161" ca="1">INDEX(AD$65:AD$74,$AI161,1)*(1-$AH161)+INDEX(AD$65:AD$74,$AJ161,1)*($AH161)</f>
        <v>150</v>
      </c>
      <c r="AE161" s="816" cm="1">
        <f t="array" aca="1" ref="AE161" ca="1">INDEX(AE$65:AE$74,$AI161,1)*(1-$AH161)+INDEX(AE$65:AE$74,$AJ161,1)*($AH161)</f>
        <v>400</v>
      </c>
      <c r="AF161" s="816" cm="1">
        <f t="array" aca="1" ref="AF161" ca="1">INDEX(AF$65:AF$74,$AI161,1)*(1-$AH161)+INDEX(AF$65:AF$74,$AJ161,1)*($AH161)</f>
        <v>400</v>
      </c>
      <c r="AG161" s="81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8">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9">
        <f t="shared" si="26"/>
        <v>43852</v>
      </c>
      <c r="G162" s="280"/>
      <c r="H162" s="301"/>
      <c r="I162" s="301"/>
      <c r="J162" s="301">
        <v>7</v>
      </c>
      <c r="K162" s="480">
        <f>INDEX(Periods!$F$21:$O$30,J162+1,$E162+2)</f>
        <v>43852</v>
      </c>
      <c r="L162" s="856">
        <f t="shared" ca="1" si="36"/>
        <v>39</v>
      </c>
      <c r="M162" s="871"/>
      <c r="N162" s="285"/>
      <c r="O162" s="743" cm="1">
        <f t="array" aca="1" ref="O162" ca="1">INDEX(O$65:O$74,$AI162,1)*(1-$AH162)+INDEX(O$65:O$74,$AJ162,1)*($AH162)</f>
        <v>350</v>
      </c>
      <c r="P162" s="743" cm="1">
        <f t="array" aca="1" ref="P162" ca="1">INDEX(P$65:P$74,$AI162,1)*(1-$AH162)+INDEX(P$65:P$74,$AJ162,1)*($AH162)</f>
        <v>1450</v>
      </c>
      <c r="Q162" s="744" cm="1">
        <f t="array" aca="1" ref="Q162" ca="1">INDEX(Q$65:Q$74,$AI162,1)*(1-$AH162)+INDEX(Q$65:Q$74,$AJ162,1)*($AH162)</f>
        <v>0.5</v>
      </c>
      <c r="R162" s="744" cm="1">
        <f t="array" aca="1" ref="R162" ca="1">INDEX(R$65:R$74,$AI162,1)*(1-$AH162)+INDEX(R$65:R$74,$AJ162,1)*($AH162)</f>
        <v>0.59250000000000003</v>
      </c>
      <c r="S162" s="740">
        <f>INDEX(Annual!i_pasture_stage_p6z,$J162+1,ROUNDDOWN((ROW($J162)-ROW($J$65))/i_p6_len,0)+1)</f>
        <v>1</v>
      </c>
      <c r="T162" s="744" cm="1">
        <f t="array" aca="1" ref="T162" ca="1">INDEX(T$65:T$74,$AI162,1)*(1-$AH162)+INDEX(T$65:T$74,$AJ162,1)*($AH162)</f>
        <v>0.3</v>
      </c>
      <c r="U162" s="739" cm="1">
        <f t="array" aca="1" ref="U162" ca="1">INDEX(U$65:U$74,$AI162,1)*(1-$AH162)+INDEX(U$65:U$74,$AJ162,1)*($AH162)</f>
        <v>10</v>
      </c>
      <c r="V162" s="744" cm="1">
        <f t="array" aca="1" ref="V162" ca="1">INDEX(V$65:V$74,$AI162,1)*(1-$AH162)+INDEX(V$65:V$74,$AJ162,1)*($AH162)</f>
        <v>0</v>
      </c>
      <c r="W162" s="285"/>
      <c r="X162" s="839" cm="1">
        <f t="array" aca="1" ref="X162" ca="1">INDEX(X$65:X$74,$AI162,1)*(1-$AH162)+INDEX(X$65:X$74,$AJ162,1)*($AH162)</f>
        <v>0.33</v>
      </c>
      <c r="Y162" s="816" cm="1">
        <f t="array" aca="1" ref="Y162" ca="1">INDEX(Y$65:Y$74,$AI162,1)*(1-$AH162)+INDEX(Y$65:Y$74,$AJ162,1)*($AH162)</f>
        <v>50</v>
      </c>
      <c r="Z162" s="816" cm="1">
        <f t="array" aca="1" ref="Z162" ca="1">INDEX(Z$65:Z$74,$AI162,1)*(1-$AH162)+INDEX(Z$65:Z$74,$AJ162,1)*($AH162)</f>
        <v>50</v>
      </c>
      <c r="AA162" s="816" cm="1">
        <f t="array" aca="1" ref="AA162" ca="1">INDEX(AA$65:AA$74,$AI162,1)*(1-$AH162)+INDEX(AA$65:AA$74,$AJ162,1)*($AH162)</f>
        <v>50</v>
      </c>
      <c r="AB162" s="816" cm="1">
        <f t="array" aca="1" ref="AB162" ca="1">INDEX(AB$65:AB$74,$AI162,1)*(1-$AH162)+INDEX(AB$65:AB$74,$AJ162,1)*($AH162)</f>
        <v>400</v>
      </c>
      <c r="AC162" s="816" cm="1">
        <f t="array" aca="1" ref="AC162" ca="1">INDEX(AC$65:AC$74,$AI162,1)*(1-$AH162)+INDEX(AC$65:AC$74,$AJ162,1)*($AH162)</f>
        <v>400</v>
      </c>
      <c r="AD162" s="816" cm="1">
        <f t="array" aca="1" ref="AD162" ca="1">INDEX(AD$65:AD$74,$AI162,1)*(1-$AH162)+INDEX(AD$65:AD$74,$AJ162,1)*($AH162)</f>
        <v>400</v>
      </c>
      <c r="AE162" s="816" cm="1">
        <f t="array" aca="1" ref="AE162" ca="1">INDEX(AE$65:AE$74,$AI162,1)*(1-$AH162)+INDEX(AE$65:AE$74,$AJ162,1)*($AH162)</f>
        <v>400</v>
      </c>
      <c r="AF162" s="816" cm="1">
        <f t="array" aca="1" ref="AF162" ca="1">INDEX(AF$65:AF$74,$AI162,1)*(1-$AH162)+INDEX(AF$65:AF$74,$AJ162,1)*($AH162)</f>
        <v>400</v>
      </c>
      <c r="AG162" s="81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8">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9">
        <f t="shared" si="26"/>
        <v>43891</v>
      </c>
      <c r="G163" s="280"/>
      <c r="H163" s="301"/>
      <c r="I163" s="301"/>
      <c r="J163" s="301">
        <v>8</v>
      </c>
      <c r="K163" s="480">
        <f>INDEX(Periods!$F$21:$O$30,J163+1,$E163+2)</f>
        <v>43891</v>
      </c>
      <c r="L163" s="856">
        <f t="shared" ca="1" si="36"/>
        <v>31</v>
      </c>
      <c r="M163" s="871"/>
      <c r="N163" s="285"/>
      <c r="O163" s="743" cm="1">
        <f t="array" aca="1" ref="O163" ca="1">INDEX(O$65:O$74,$AI163,1)*(1-$AH163)+INDEX(O$65:O$74,$AJ163,1)*($AH163)</f>
        <v>233</v>
      </c>
      <c r="P163" s="743" cm="1">
        <f t="array" aca="1" ref="P163" ca="1">INDEX(P$65:P$74,$AI163,1)*(1-$AH163)+INDEX(P$65:P$74,$AJ163,1)*($AH163)</f>
        <v>865</v>
      </c>
      <c r="Q163" s="744" cm="1">
        <f t="array" aca="1" ref="Q163" ca="1">INDEX(Q$65:Q$74,$AI163,1)*(1-$AH163)+INDEX(Q$65:Q$74,$AJ163,1)*($AH163)</f>
        <v>0.48635</v>
      </c>
      <c r="R163" s="744" cm="1">
        <f t="array" aca="1" ref="R163" ca="1">INDEX(R$65:R$74,$AI163,1)*(1-$AH163)+INDEX(R$65:R$74,$AJ163,1)*($AH163)</f>
        <v>0.56520000000000004</v>
      </c>
      <c r="S163" s="740">
        <f>INDEX(Annual!i_pasture_stage_p6z,$J163+1,ROUNDDOWN((ROW($J163)-ROW($J$65))/i_p6_len,0)+1)</f>
        <v>1</v>
      </c>
      <c r="T163" s="744" cm="1">
        <f t="array" aca="1" ref="T163" ca="1">INDEX(T$65:T$74,$AI163,1)*(1-$AH163)+INDEX(T$65:T$74,$AJ163,1)*($AH163)</f>
        <v>0.3</v>
      </c>
      <c r="U163" s="739" cm="1">
        <f t="array" aca="1" ref="U163" ca="1">INDEX(U$65:U$74,$AI163,1)*(1-$AH163)+INDEX(U$65:U$74,$AJ163,1)*($AH163)</f>
        <v>10</v>
      </c>
      <c r="V163" s="744" cm="1">
        <f t="array" aca="1" ref="V163" ca="1">INDEX(V$65:V$74,$AI163,1)*(1-$AH163)+INDEX(V$65:V$74,$AJ163,1)*($AH163)</f>
        <v>3.9000000000000007E-2</v>
      </c>
      <c r="W163" s="285"/>
      <c r="X163" s="839" cm="1">
        <f t="array" aca="1" ref="X163" ca="1">INDEX(X$65:X$74,$AI163,1)*(1-$AH163)+INDEX(X$65:X$74,$AJ163,1)*($AH163)</f>
        <v>0.33</v>
      </c>
      <c r="Y163" s="816" cm="1">
        <f t="array" aca="1" ref="Y163" ca="1">INDEX(Y$65:Y$74,$AI163,1)*(1-$AH163)+INDEX(Y$65:Y$74,$AJ163,1)*($AH163)</f>
        <v>50</v>
      </c>
      <c r="Z163" s="816" cm="1">
        <f t="array" aca="1" ref="Z163" ca="1">INDEX(Z$65:Z$74,$AI163,1)*(1-$AH163)+INDEX(Z$65:Z$74,$AJ163,1)*($AH163)</f>
        <v>50</v>
      </c>
      <c r="AA163" s="816" cm="1">
        <f t="array" aca="1" ref="AA163" ca="1">INDEX(AA$65:AA$74,$AI163,1)*(1-$AH163)+INDEX(AA$65:AA$74,$AJ163,1)*($AH163)</f>
        <v>50</v>
      </c>
      <c r="AB163" s="816" cm="1">
        <f t="array" aca="1" ref="AB163" ca="1">INDEX(AB$65:AB$74,$AI163,1)*(1-$AH163)+INDEX(AB$65:AB$74,$AJ163,1)*($AH163)</f>
        <v>400</v>
      </c>
      <c r="AC163" s="816" cm="1">
        <f t="array" aca="1" ref="AC163" ca="1">INDEX(AC$65:AC$74,$AI163,1)*(1-$AH163)+INDEX(AC$65:AC$74,$AJ163,1)*($AH163)</f>
        <v>400</v>
      </c>
      <c r="AD163" s="816" cm="1">
        <f t="array" aca="1" ref="AD163" ca="1">INDEX(AD$65:AD$74,$AI163,1)*(1-$AH163)+INDEX(AD$65:AD$74,$AJ163,1)*($AH163)</f>
        <v>400</v>
      </c>
      <c r="AE163" s="816" cm="1">
        <f t="array" aca="1" ref="AE163" ca="1">INDEX(AE$65:AE$74,$AI163,1)*(1-$AH163)+INDEX(AE$65:AE$74,$AJ163,1)*($AH163)</f>
        <v>400</v>
      </c>
      <c r="AF163" s="816" cm="1">
        <f t="array" aca="1" ref="AF163" ca="1">INDEX(AF$65:AF$74,$AI163,1)*(1-$AH163)+INDEX(AF$65:AF$74,$AJ163,1)*($AH163)</f>
        <v>400</v>
      </c>
      <c r="AG163" s="81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8">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9">
        <f t="shared" si="26"/>
        <v>43922</v>
      </c>
      <c r="G164" s="280"/>
      <c r="H164" s="301"/>
      <c r="I164" s="859"/>
      <c r="J164" s="859">
        <v>9</v>
      </c>
      <c r="K164" s="877">
        <f>INDEX(Periods!$F$21:$O$30,J164+1,$E164+2)</f>
        <v>43922</v>
      </c>
      <c r="L164" s="860">
        <f t="shared" ca="1" si="36"/>
        <v>14</v>
      </c>
      <c r="M164" s="872"/>
      <c r="N164" s="862"/>
      <c r="O164" s="873" cm="1">
        <f t="array" aca="1" ref="O164" ca="1">INDEX(O$65:O$74,$AI164,1)*(1-$AH164)+INDEX(O$65:O$74,$AJ164,1)*($AH164)</f>
        <v>200</v>
      </c>
      <c r="P164" s="873" cm="1">
        <f t="array" aca="1" ref="P164" ca="1">INDEX(P$65:P$74,$AI164,1)*(1-$AH164)+INDEX(P$65:P$74,$AJ164,1)*($AH164)</f>
        <v>545.88235294117658</v>
      </c>
      <c r="Q164" s="874" cm="1">
        <f t="array" aca="1" ref="Q164" ca="1">INDEX(Q$65:Q$74,$AI164,1)*(1-$AH164)+INDEX(Q$65:Q$74,$AJ164,1)*($AH164)</f>
        <v>0.47514705882352942</v>
      </c>
      <c r="R164" s="874" cm="1">
        <f t="array" aca="1" ref="R164" ca="1">INDEX(R$65:R$74,$AI164,1)*(1-$AH164)+INDEX(R$65:R$74,$AJ164,1)*($AH164)</f>
        <v>0.54132352941176465</v>
      </c>
      <c r="S164" s="865">
        <f>INDEX(Annual!i_pasture_stage_p6z,$J164+1,ROUNDDOWN((ROW($J164)-ROW($J$65))/i_p6_len,0)+1)</f>
        <v>1</v>
      </c>
      <c r="T164" s="874" cm="1">
        <f t="array" aca="1" ref="T164" ca="1">INDEX(T$65:T$74,$AI164,1)*(1-$AH164)+INDEX(T$65:T$74,$AJ164,1)*($AH164)</f>
        <v>0.3</v>
      </c>
      <c r="U164" s="865" cm="1">
        <f t="array" aca="1" ref="U164" ca="1">INDEX(U$65:U$74,$AI164,1)*(1-$AH164)+INDEX(U$65:U$74,$AJ164,1)*($AH164)</f>
        <v>10</v>
      </c>
      <c r="V164" s="874" cm="1">
        <f t="array" aca="1" ref="V164" ca="1">INDEX(V$65:V$74,$AI164,1)*(1-$AH164)+INDEX(V$65:V$74,$AJ164,1)*($AH164)</f>
        <v>0.10882352941176471</v>
      </c>
      <c r="W164" s="862"/>
      <c r="X164" s="875" cm="1">
        <f t="array" aca="1" ref="X164" ca="1">INDEX(X$65:X$74,$AI164,1)*(1-$AH164)+INDEX(X$65:X$74,$AJ164,1)*($AH164)</f>
        <v>0.72411764705882353</v>
      </c>
      <c r="Y164" s="876" cm="1">
        <f t="array" aca="1" ref="Y164" ca="1">INDEX(Y$65:Y$74,$AI164,1)*(1-$AH164)+INDEX(Y$65:Y$74,$AJ164,1)*($AH164)</f>
        <v>50</v>
      </c>
      <c r="Z164" s="876" cm="1">
        <f t="array" aca="1" ref="Z164" ca="1">INDEX(Z$65:Z$74,$AI164,1)*(1-$AH164)+INDEX(Z$65:Z$74,$AJ164,1)*($AH164)</f>
        <v>50</v>
      </c>
      <c r="AA164" s="876" cm="1">
        <f t="array" aca="1" ref="AA164" ca="1">INDEX(AA$65:AA$74,$AI164,1)*(1-$AH164)+INDEX(AA$65:AA$74,$AJ164,1)*($AH164)</f>
        <v>50</v>
      </c>
      <c r="AB164" s="876" cm="1">
        <f t="array" aca="1" ref="AB164" ca="1">INDEX(AB$65:AB$74,$AI164,1)*(1-$AH164)+INDEX(AB$65:AB$74,$AJ164,1)*($AH164)</f>
        <v>400</v>
      </c>
      <c r="AC164" s="876" cm="1">
        <f t="array" aca="1" ref="AC164" ca="1">INDEX(AC$65:AC$74,$AI164,1)*(1-$AH164)+INDEX(AC$65:AC$74,$AJ164,1)*($AH164)</f>
        <v>400</v>
      </c>
      <c r="AD164" s="876" cm="1">
        <f t="array" aca="1" ref="AD164" ca="1">INDEX(AD$65:AD$74,$AI164,1)*(1-$AH164)+INDEX(AD$65:AD$74,$AJ164,1)*($AH164)</f>
        <v>400</v>
      </c>
      <c r="AE164" s="876" cm="1">
        <f t="array" aca="1" ref="AE164" ca="1">INDEX(AE$65:AE$74,$AI164,1)*(1-$AH164)+INDEX(AE$65:AE$74,$AJ164,1)*($AH164)</f>
        <v>400</v>
      </c>
      <c r="AF164" s="876" cm="1">
        <f t="array" aca="1" ref="AF164" ca="1">INDEX(AF$65:AF$74,$AI164,1)*(1-$AH164)+INDEX(AF$65:AF$74,$AJ164,1)*($AH164)</f>
        <v>400</v>
      </c>
      <c r="AG164" s="876" cm="1">
        <f t="array" aca="1" ref="AG164" ca="1">INDEX(AG$65:AG$74,$AI164,1)*(1-$AH164)+INDEX(AG$65:AG$74,$AJ164,1)*($AH164)</f>
        <v>400</v>
      </c>
      <c r="AH164" s="862">
        <f t="shared" ca="1" si="31"/>
        <v>0.58823529411764708</v>
      </c>
      <c r="AI164" s="862">
        <f t="shared" si="32"/>
        <v>10</v>
      </c>
      <c r="AJ164" s="862">
        <f t="shared" si="33"/>
        <v>1</v>
      </c>
      <c r="AK164" s="859" t="str">
        <f t="shared" si="27"/>
        <v>Dry</v>
      </c>
      <c r="AL164" s="862">
        <f t="shared" si="29"/>
        <v>144</v>
      </c>
      <c r="AM164" s="862"/>
      <c r="AN164" s="867">
        <f t="shared" si="24"/>
        <v>43614</v>
      </c>
      <c r="AO164" s="867">
        <f t="shared" si="28"/>
        <v>43684</v>
      </c>
      <c r="AP164" s="868">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424</v>
      </c>
      <c r="AR166" s="267"/>
      <c r="AS166" s="255"/>
      <c r="AT166" s="255"/>
      <c r="AU166" s="255"/>
    </row>
    <row r="167" spans="1:47" ht="5.0999999999999996" hidden="1" customHeight="1" outlineLevel="3" x14ac:dyDescent="0.25">
      <c r="A167" s="255"/>
      <c r="B167" s="264"/>
      <c r="C167" s="257">
        <f>INT($C$29)+3.005</f>
        <v>4.0049999999999999</v>
      </c>
      <c r="D167" s="280" t="s">
        <v>420</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476</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424</v>
      </c>
      <c r="AR169" s="267"/>
      <c r="AS169" s="255"/>
      <c r="AT169" s="255"/>
      <c r="AU169" s="255"/>
    </row>
    <row r="170" spans="1:47" ht="17.25" outlineLevel="1" x14ac:dyDescent="0.25">
      <c r="A170" s="255"/>
      <c r="B170" s="264"/>
      <c r="C170" s="257">
        <f>INT($C$29)+1</f>
        <v>2</v>
      </c>
      <c r="D170" s="280"/>
      <c r="E170" s="335"/>
      <c r="F170" s="335"/>
      <c r="G170" s="280"/>
      <c r="H170" s="297" t="s">
        <v>477</v>
      </c>
      <c r="I170" s="319"/>
      <c r="J170" s="314" t="s">
        <v>478</v>
      </c>
      <c r="K170" s="270" t="s">
        <v>479</v>
      </c>
      <c r="L170" s="270"/>
      <c r="M170" s="270"/>
      <c r="N170" s="314"/>
      <c r="O170" s="270" t="s">
        <v>480</v>
      </c>
      <c r="P170" s="270"/>
      <c r="Q170" s="270"/>
      <c r="R170" s="270"/>
      <c r="S170" s="270"/>
      <c r="T170" s="270"/>
      <c r="U170" s="821" t="s">
        <v>481</v>
      </c>
      <c r="V170" s="270"/>
      <c r="W170" s="270"/>
      <c r="X170" s="270"/>
      <c r="Y170" s="315"/>
      <c r="Z170" s="315"/>
      <c r="AA170" s="315"/>
      <c r="AB170" s="320"/>
      <c r="AC170" s="315" t="s">
        <v>1258</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482</v>
      </c>
      <c r="P171" s="314" t="s">
        <v>483</v>
      </c>
      <c r="Q171" s="314" t="s">
        <v>484</v>
      </c>
      <c r="R171" s="314" t="s">
        <v>906</v>
      </c>
      <c r="S171" s="314" t="s">
        <v>485</v>
      </c>
      <c r="T171" s="314" t="s">
        <v>486</v>
      </c>
      <c r="U171" s="270" t="s">
        <v>487</v>
      </c>
      <c r="V171" s="270"/>
      <c r="W171" s="270"/>
      <c r="X171" s="270"/>
      <c r="Y171" s="315"/>
      <c r="Z171" s="315"/>
      <c r="AA171" s="315"/>
      <c r="AB171" s="320"/>
      <c r="AC171" s="320" t="s">
        <v>1259</v>
      </c>
      <c r="AD171" s="320" t="s">
        <v>1260</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420</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488</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489</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490</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491</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492</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493</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494</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495</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496</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497</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498</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499</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424</v>
      </c>
      <c r="AR185" s="267"/>
      <c r="AS185" s="255"/>
      <c r="AT185" s="255"/>
      <c r="AU185" s="255"/>
    </row>
    <row r="186" spans="1:47" ht="5.0999999999999996" hidden="1" customHeight="1" outlineLevel="3" x14ac:dyDescent="0.25">
      <c r="A186" s="255"/>
      <c r="B186" s="264"/>
      <c r="C186" s="257">
        <f>INT($C$29)+3.005</f>
        <v>4.0049999999999999</v>
      </c>
      <c r="D186" s="280" t="s">
        <v>420</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908</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424</v>
      </c>
      <c r="AR188" s="267"/>
      <c r="AS188" s="255"/>
      <c r="AT188" s="255"/>
      <c r="AU188" s="255"/>
    </row>
    <row r="189" spans="1:47" outlineLevel="1" x14ac:dyDescent="0.25">
      <c r="A189" s="255"/>
      <c r="B189" s="264"/>
      <c r="C189" s="257">
        <f>INT($C$29)+1</f>
        <v>2</v>
      </c>
      <c r="D189" s="280"/>
      <c r="E189" s="335"/>
      <c r="F189" s="335"/>
      <c r="G189" s="280"/>
      <c r="H189" s="297" t="s">
        <v>500</v>
      </c>
      <c r="I189" s="298"/>
      <c r="J189" s="323" t="s">
        <v>391</v>
      </c>
      <c r="K189" s="323" t="s">
        <v>140</v>
      </c>
      <c r="L189" s="323" t="s">
        <v>141</v>
      </c>
      <c r="M189" s="323" t="s">
        <v>142</v>
      </c>
      <c r="N189" s="323" t="s">
        <v>143</v>
      </c>
      <c r="O189" s="323" t="s">
        <v>144</v>
      </c>
      <c r="P189" s="323" t="s">
        <v>145</v>
      </c>
      <c r="Q189" s="323" t="s">
        <v>146</v>
      </c>
      <c r="R189" s="323" t="s">
        <v>147</v>
      </c>
      <c r="S189" s="323" t="s">
        <v>148</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420</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502</v>
      </c>
      <c r="I191" s="301"/>
      <c r="J191" s="324">
        <v>50</v>
      </c>
      <c r="K191" s="285"/>
      <c r="L191" s="285"/>
      <c r="M191" s="285" t="s">
        <v>503</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1257</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504</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505</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506</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507</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508</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509</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510</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511</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512</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424</v>
      </c>
      <c r="AR203" s="267"/>
      <c r="AS203" s="255"/>
      <c r="AT203" s="255"/>
      <c r="AU203" s="255"/>
    </row>
    <row r="204" spans="1:47" outlineLevel="1" x14ac:dyDescent="0.25">
      <c r="A204" s="255"/>
      <c r="B204" s="264"/>
      <c r="C204" s="257">
        <f>INT($C$29)+1</f>
        <v>2</v>
      </c>
      <c r="D204" s="280"/>
      <c r="E204" s="335"/>
      <c r="F204" s="335"/>
      <c r="G204" s="280"/>
      <c r="H204" s="297" t="s">
        <v>513</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420</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514</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424</v>
      </c>
      <c r="AR207" s="267"/>
      <c r="AS207" s="255"/>
      <c r="AT207" s="255"/>
      <c r="AU207" s="255"/>
    </row>
    <row r="208" spans="1:47" outlineLevel="1" x14ac:dyDescent="0.25">
      <c r="A208" s="255"/>
      <c r="B208" s="264"/>
      <c r="C208" s="257">
        <f>INT($C$29)+1</f>
        <v>2</v>
      </c>
      <c r="D208" s="280"/>
      <c r="E208" s="335"/>
      <c r="F208" s="335"/>
      <c r="G208" s="280"/>
      <c r="H208" s="297" t="s">
        <v>515</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420</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516</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517</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518</v>
      </c>
      <c r="J213" s="301" t="s">
        <v>519</v>
      </c>
      <c r="K213" s="301" t="s">
        <v>764</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424</v>
      </c>
      <c r="AR215" s="267"/>
      <c r="AS215" s="255"/>
      <c r="AT215" s="255"/>
      <c r="AU215" s="255"/>
    </row>
    <row r="216" spans="1:47" ht="30" customHeight="1" outlineLevel="1" x14ac:dyDescent="0.25">
      <c r="A216" s="255"/>
      <c r="B216" s="264"/>
      <c r="C216" s="257">
        <f>INT($C$29)+1</f>
        <v>2</v>
      </c>
      <c r="D216" s="280"/>
      <c r="E216" s="335"/>
      <c r="F216" s="335"/>
      <c r="G216" s="280"/>
      <c r="H216" s="297" t="s">
        <v>969</v>
      </c>
      <c r="I216" s="298"/>
      <c r="J216" s="935" t="s">
        <v>971</v>
      </c>
      <c r="K216" s="935"/>
      <c r="L216" s="935" t="s">
        <v>970</v>
      </c>
      <c r="M216" s="935"/>
      <c r="N216" s="314"/>
      <c r="O216" s="314" t="s">
        <v>994</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420</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74">
        <f>MIN(363,INT((J218 - DATE(YEAR(J218),1,1))))+364*(YEAR(J218)-i_startyear)</f>
        <v>339</v>
      </c>
      <c r="L218" s="379">
        <f>DATE(i_startyear,MONTH(MIN($N$685:$U$687)-21),DAY(MIN($N$685:$U$687)-21))</f>
        <v>43763</v>
      </c>
      <c r="M218" s="774">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4">
        <f>MIN(363,INT((J219 - DATE(YEAR(J219),1,1))))+364*(YEAR(J219)-i_startyear)</f>
        <v>4</v>
      </c>
      <c r="L219" s="379">
        <f>DATE(i_startyear,MONTH(MIN($N$709:$U$711)-21),DAY(MIN($N$709:$U$711)-21))</f>
        <v>43793</v>
      </c>
      <c r="M219" s="774">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4">
        <f>MIN(363,INT((J220 - DATE(YEAR(J220),1,1))))+364*(YEAR(J220)-i_startyear)</f>
        <v>35</v>
      </c>
      <c r="L220" s="379">
        <f>DATE(i_startyear,MONTH(MIN($N$733:$U$735)-21),DAY(MIN($N$733:$U$735)-21))</f>
        <v>43824</v>
      </c>
      <c r="M220" s="774">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424</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126</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412</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414</v>
      </c>
      <c r="F233" s="332">
        <v>1</v>
      </c>
      <c r="G233" s="273"/>
      <c r="H233" s="274" t="s">
        <v>521</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454</v>
      </c>
      <c r="L237" s="336"/>
      <c r="M237" s="336"/>
      <c r="N237" s="336" t="s">
        <v>455</v>
      </c>
      <c r="O237" s="336"/>
      <c r="P237" s="336"/>
      <c r="Q237" s="336"/>
      <c r="R237" s="336" t="s">
        <v>457</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522</v>
      </c>
      <c r="M238" s="325" t="s">
        <v>4</v>
      </c>
      <c r="N238" s="325" t="s">
        <v>523</v>
      </c>
      <c r="O238" s="325" t="s">
        <v>524</v>
      </c>
      <c r="P238" s="325" t="s">
        <v>525</v>
      </c>
      <c r="Q238" s="325" t="s">
        <v>526</v>
      </c>
      <c r="R238" s="325" t="s">
        <v>523</v>
      </c>
      <c r="S238" s="325" t="s">
        <v>524</v>
      </c>
      <c r="T238" s="325" t="s">
        <v>525</v>
      </c>
      <c r="U238" s="325" t="s">
        <v>526</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417</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527</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418</v>
      </c>
      <c r="C241" s="257">
        <f>INT(MAX($C$244:$C$357))+1</f>
        <v>5</v>
      </c>
      <c r="D241" s="280" t="s">
        <v>419</v>
      </c>
      <c r="E241" s="335"/>
      <c r="F241" s="335"/>
      <c r="G241" s="280"/>
      <c r="H241" s="335" t="s">
        <v>528</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418</v>
      </c>
      <c r="C242" s="257">
        <f>INT(MAX($C$244:$C$357))+1</f>
        <v>5</v>
      </c>
      <c r="D242" s="280" t="s">
        <v>419</v>
      </c>
      <c r="E242" s="335"/>
      <c r="F242" s="335"/>
      <c r="G242" s="280"/>
      <c r="H242" s="335" t="s">
        <v>1081</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529</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420</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530</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531</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424</v>
      </c>
      <c r="AR248" s="267"/>
      <c r="AS248" s="255"/>
      <c r="AT248" s="255"/>
      <c r="AU248" s="255"/>
    </row>
    <row r="249" spans="1:47" outlineLevel="1" x14ac:dyDescent="0.25">
      <c r="A249" s="255"/>
      <c r="B249" s="264"/>
      <c r="C249" s="257">
        <f>INT($C$232)+1</f>
        <v>2</v>
      </c>
      <c r="D249" s="280"/>
      <c r="E249" s="335"/>
      <c r="F249" s="335"/>
      <c r="G249" s="280"/>
      <c r="H249" s="338" t="s">
        <v>532</v>
      </c>
      <c r="I249" s="270" t="s">
        <v>533</v>
      </c>
      <c r="J249" s="341"/>
      <c r="K249" s="270" t="s">
        <v>534</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420</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863</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2" t="s">
        <v>536</v>
      </c>
      <c r="AD251" s="903"/>
      <c r="AE251" s="903"/>
      <c r="AF251" s="904"/>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6" t="s">
        <v>862</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5"/>
      <c r="AD252" s="906"/>
      <c r="AE252" s="906"/>
      <c r="AF252" s="907"/>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861</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08"/>
      <c r="AD253" s="909"/>
      <c r="AE253" s="909"/>
      <c r="AF253" s="910"/>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537</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2" t="s">
        <v>1140</v>
      </c>
      <c r="AD254" s="903"/>
      <c r="AE254" s="903"/>
      <c r="AF254" s="904"/>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538</v>
      </c>
      <c r="I255" s="285">
        <f>YEAR(MIN(N251:Q253)+MIN(R354:U356))</f>
        <v>2019</v>
      </c>
      <c r="J255" s="285"/>
      <c r="K255" s="285"/>
      <c r="L255" s="285"/>
      <c r="M255" s="285"/>
      <c r="N255" s="285"/>
      <c r="O255" s="285"/>
      <c r="P255" s="285"/>
      <c r="Q255" s="285"/>
      <c r="R255" s="285"/>
      <c r="S255" s="285"/>
      <c r="T255" s="285"/>
      <c r="U255" s="285"/>
      <c r="V255" s="285"/>
      <c r="W255" s="573" t="s">
        <v>535</v>
      </c>
      <c r="X255" s="285"/>
      <c r="Y255" s="285"/>
      <c r="Z255" s="285"/>
      <c r="AA255" s="285"/>
      <c r="AB255" s="285"/>
      <c r="AC255" s="908"/>
      <c r="AD255" s="909"/>
      <c r="AE255" s="909"/>
      <c r="AF255" s="910"/>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539</v>
      </c>
      <c r="F256" s="335"/>
      <c r="G256" s="280"/>
      <c r="H256" s="348" t="s">
        <v>540</v>
      </c>
      <c r="I256" s="308" t="s">
        <v>541</v>
      </c>
      <c r="J256" s="349"/>
      <c r="K256" s="288">
        <f>COUNTA($H$257:$H$312)</f>
        <v>3</v>
      </c>
      <c r="L256" s="288">
        <f>COUNTA($I$257:$I$312)/K256</f>
        <v>8</v>
      </c>
      <c r="M256" s="350">
        <v>-8</v>
      </c>
      <c r="N256" s="308" t="s">
        <v>823</v>
      </c>
      <c r="O256" s="308"/>
      <c r="P256" s="308"/>
      <c r="Q256" s="308"/>
      <c r="R256" s="308" t="s">
        <v>542</v>
      </c>
      <c r="S256" s="308"/>
      <c r="T256" s="308"/>
      <c r="U256" s="308"/>
      <c r="V256" s="285"/>
      <c r="W256" s="351" t="s">
        <v>543</v>
      </c>
      <c r="X256" s="351" t="s">
        <v>544</v>
      </c>
      <c r="Y256" s="351" t="s">
        <v>545</v>
      </c>
      <c r="Z256" s="351" t="s">
        <v>546</v>
      </c>
      <c r="AA256" s="352"/>
      <c r="AB256" s="285"/>
      <c r="AC256" s="351" t="s">
        <v>543</v>
      </c>
      <c r="AD256" s="351" t="s">
        <v>544</v>
      </c>
      <c r="AE256" s="351" t="s">
        <v>545</v>
      </c>
      <c r="AF256" s="351" t="s">
        <v>546</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547</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548</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549</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550</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551</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552</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553</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554</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547</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548</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555</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556</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557</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558</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559</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560</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9" t="s">
        <v>547</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548</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555</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556</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557</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558</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559</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560</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1" t="s">
        <v>1141</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4">
        <f t="shared" ref="K284:Q286" si="64">MIN(363,INT((K251 - DATE(YEAR(K251),1,1))))+364*(YEAR(K251)-i_startyear)</f>
        <v>134</v>
      </c>
      <c r="L284" s="774">
        <f t="shared" si="64"/>
        <v>134</v>
      </c>
      <c r="M284" s="774">
        <f t="shared" si="64"/>
        <v>134</v>
      </c>
      <c r="N284" s="774">
        <f t="shared" si="64"/>
        <v>134</v>
      </c>
      <c r="O284" s="774">
        <f t="shared" si="64"/>
        <v>134</v>
      </c>
      <c r="P284" s="774">
        <f t="shared" si="64"/>
        <v>134</v>
      </c>
      <c r="Q284" s="774">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4">
        <f t="shared" si="64"/>
        <v>168</v>
      </c>
      <c r="L285" s="774">
        <f t="shared" si="64"/>
        <v>168</v>
      </c>
      <c r="M285" s="774">
        <f t="shared" si="64"/>
        <v>168</v>
      </c>
      <c r="N285" s="774">
        <f t="shared" si="64"/>
        <v>168</v>
      </c>
      <c r="O285" s="774">
        <f t="shared" si="64"/>
        <v>168</v>
      </c>
      <c r="P285" s="774">
        <f t="shared" si="64"/>
        <v>168</v>
      </c>
      <c r="Q285" s="774">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4">
        <f t="shared" si="64"/>
        <v>203</v>
      </c>
      <c r="L286" s="774">
        <f t="shared" si="64"/>
        <v>203</v>
      </c>
      <c r="M286" s="774">
        <f t="shared" si="64"/>
        <v>203</v>
      </c>
      <c r="N286" s="774">
        <f t="shared" si="64"/>
        <v>203</v>
      </c>
      <c r="O286" s="774">
        <f t="shared" si="64"/>
        <v>203</v>
      </c>
      <c r="P286" s="774">
        <f t="shared" si="64"/>
        <v>203</v>
      </c>
      <c r="Q286" s="774">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4">
        <f>MIN(363,INT((N257 - DATE(YEAR(N257),1,1))))+364*INT(YEAR(N257)-i_startyear)</f>
        <v>499</v>
      </c>
      <c r="O288" s="774">
        <f t="shared" ref="O288:U297" si="65">MIN(363,INT((O257 - DATE(YEAR(O257),1,1))))+364*(YEAR(O257)-i_startyear)</f>
        <v>499</v>
      </c>
      <c r="P288" s="774">
        <f t="shared" si="65"/>
        <v>499</v>
      </c>
      <c r="Q288" s="774">
        <f t="shared" si="65"/>
        <v>499</v>
      </c>
      <c r="R288" s="777">
        <f t="shared" si="65"/>
        <v>134</v>
      </c>
      <c r="S288" s="777">
        <f t="shared" si="65"/>
        <v>134</v>
      </c>
      <c r="T288" s="777">
        <f t="shared" si="65"/>
        <v>134</v>
      </c>
      <c r="U288" s="777">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4">
        <f t="shared" ref="N289:N311" si="66">MIN(363,INT((N258 - DATE(YEAR(N258),1,1))))+364*(YEAR(N258)-i_startyear)</f>
        <v>862</v>
      </c>
      <c r="O289" s="775">
        <f t="shared" si="65"/>
        <v>862</v>
      </c>
      <c r="P289" s="775">
        <f t="shared" si="65"/>
        <v>862</v>
      </c>
      <c r="Q289" s="775">
        <f t="shared" si="65"/>
        <v>862</v>
      </c>
      <c r="R289" s="777">
        <f t="shared" si="65"/>
        <v>134</v>
      </c>
      <c r="S289" s="777">
        <f t="shared" si="65"/>
        <v>134</v>
      </c>
      <c r="T289" s="777">
        <f t="shared" si="65"/>
        <v>134</v>
      </c>
      <c r="U289" s="777">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4">
        <f t="shared" si="66"/>
        <v>1226</v>
      </c>
      <c r="O290" s="776">
        <f t="shared" si="65"/>
        <v>1226</v>
      </c>
      <c r="P290" s="776">
        <f t="shared" si="65"/>
        <v>1226</v>
      </c>
      <c r="Q290" s="776">
        <f t="shared" si="65"/>
        <v>1226</v>
      </c>
      <c r="R290" s="777">
        <f t="shared" si="65"/>
        <v>134</v>
      </c>
      <c r="S290" s="777">
        <f t="shared" si="65"/>
        <v>134</v>
      </c>
      <c r="T290" s="777">
        <f t="shared" si="65"/>
        <v>134</v>
      </c>
      <c r="U290" s="777">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4">
        <f t="shared" si="66"/>
        <v>1590</v>
      </c>
      <c r="O291" s="776">
        <f t="shared" si="65"/>
        <v>1590</v>
      </c>
      <c r="P291" s="776">
        <f t="shared" si="65"/>
        <v>1590</v>
      </c>
      <c r="Q291" s="776">
        <f t="shared" si="65"/>
        <v>1590</v>
      </c>
      <c r="R291" s="777">
        <f t="shared" si="65"/>
        <v>134</v>
      </c>
      <c r="S291" s="777">
        <f t="shared" si="65"/>
        <v>134</v>
      </c>
      <c r="T291" s="777">
        <f t="shared" si="65"/>
        <v>134</v>
      </c>
      <c r="U291" s="777">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4">
        <f t="shared" si="66"/>
        <v>1955</v>
      </c>
      <c r="O292" s="776">
        <f t="shared" si="65"/>
        <v>1955</v>
      </c>
      <c r="P292" s="776">
        <f t="shared" si="65"/>
        <v>1955</v>
      </c>
      <c r="Q292" s="776">
        <f t="shared" si="65"/>
        <v>1955</v>
      </c>
      <c r="R292" s="777">
        <f t="shared" si="65"/>
        <v>134</v>
      </c>
      <c r="S292" s="777">
        <f t="shared" si="65"/>
        <v>134</v>
      </c>
      <c r="T292" s="777">
        <f t="shared" si="65"/>
        <v>134</v>
      </c>
      <c r="U292" s="777">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4">
        <f t="shared" si="66"/>
        <v>2318</v>
      </c>
      <c r="O293" s="776">
        <f t="shared" si="65"/>
        <v>2318</v>
      </c>
      <c r="P293" s="776">
        <f t="shared" si="65"/>
        <v>2318</v>
      </c>
      <c r="Q293" s="776">
        <f t="shared" si="65"/>
        <v>2318</v>
      </c>
      <c r="R293" s="777">
        <f t="shared" si="65"/>
        <v>134</v>
      </c>
      <c r="S293" s="777">
        <f t="shared" si="65"/>
        <v>134</v>
      </c>
      <c r="T293" s="777">
        <f t="shared" si="65"/>
        <v>134</v>
      </c>
      <c r="U293" s="777">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4">
        <f t="shared" si="66"/>
        <v>2682</v>
      </c>
      <c r="O294" s="776">
        <f t="shared" si="65"/>
        <v>2682</v>
      </c>
      <c r="P294" s="776">
        <f t="shared" si="65"/>
        <v>2682</v>
      </c>
      <c r="Q294" s="776">
        <f t="shared" si="65"/>
        <v>2682</v>
      </c>
      <c r="R294" s="777">
        <f t="shared" si="65"/>
        <v>134</v>
      </c>
      <c r="S294" s="777">
        <f t="shared" si="65"/>
        <v>134</v>
      </c>
      <c r="T294" s="777">
        <f t="shared" si="65"/>
        <v>134</v>
      </c>
      <c r="U294" s="777">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4">
        <f t="shared" si="66"/>
        <v>3046</v>
      </c>
      <c r="O295" s="776">
        <f t="shared" si="65"/>
        <v>3046</v>
      </c>
      <c r="P295" s="776">
        <f t="shared" si="65"/>
        <v>3046</v>
      </c>
      <c r="Q295" s="776">
        <f t="shared" si="65"/>
        <v>3046</v>
      </c>
      <c r="R295" s="777">
        <f t="shared" si="65"/>
        <v>134</v>
      </c>
      <c r="S295" s="777">
        <f t="shared" si="65"/>
        <v>134</v>
      </c>
      <c r="T295" s="777">
        <f t="shared" si="65"/>
        <v>134</v>
      </c>
      <c r="U295" s="777">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4">
        <f t="shared" si="66"/>
        <v>533</v>
      </c>
      <c r="O296" s="775">
        <f t="shared" si="65"/>
        <v>533</v>
      </c>
      <c r="P296" s="775">
        <f t="shared" si="65"/>
        <v>533</v>
      </c>
      <c r="Q296" s="775">
        <f t="shared" si="65"/>
        <v>533</v>
      </c>
      <c r="R296" s="777">
        <f t="shared" si="65"/>
        <v>168</v>
      </c>
      <c r="S296" s="777">
        <f t="shared" si="65"/>
        <v>168</v>
      </c>
      <c r="T296" s="777">
        <f t="shared" si="65"/>
        <v>168</v>
      </c>
      <c r="U296" s="777">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4">
        <f t="shared" si="66"/>
        <v>896</v>
      </c>
      <c r="O297" s="775">
        <f t="shared" si="65"/>
        <v>896</v>
      </c>
      <c r="P297" s="775">
        <f t="shared" si="65"/>
        <v>896</v>
      </c>
      <c r="Q297" s="775">
        <f t="shared" si="65"/>
        <v>896</v>
      </c>
      <c r="R297" s="777">
        <f t="shared" si="65"/>
        <v>168</v>
      </c>
      <c r="S297" s="777">
        <f t="shared" si="65"/>
        <v>168</v>
      </c>
      <c r="T297" s="777">
        <f t="shared" si="65"/>
        <v>168</v>
      </c>
      <c r="U297" s="777">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4">
        <f t="shared" si="66"/>
        <v>1260</v>
      </c>
      <c r="O298" s="776">
        <f t="shared" ref="O298:U307" si="67">MIN(363,INT((O267 - DATE(YEAR(O267),1,1))))+364*(YEAR(O267)-i_startyear)</f>
        <v>1260</v>
      </c>
      <c r="P298" s="776">
        <f t="shared" si="67"/>
        <v>1260</v>
      </c>
      <c r="Q298" s="776">
        <f t="shared" si="67"/>
        <v>1260</v>
      </c>
      <c r="R298" s="777">
        <f t="shared" si="67"/>
        <v>168</v>
      </c>
      <c r="S298" s="777">
        <f t="shared" si="67"/>
        <v>168</v>
      </c>
      <c r="T298" s="777">
        <f t="shared" si="67"/>
        <v>168</v>
      </c>
      <c r="U298" s="777">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4">
        <f t="shared" si="66"/>
        <v>1624</v>
      </c>
      <c r="O299" s="776">
        <f t="shared" si="67"/>
        <v>1624</v>
      </c>
      <c r="P299" s="776">
        <f t="shared" si="67"/>
        <v>1624</v>
      </c>
      <c r="Q299" s="776">
        <f t="shared" si="67"/>
        <v>1624</v>
      </c>
      <c r="R299" s="777">
        <f t="shared" si="67"/>
        <v>168</v>
      </c>
      <c r="S299" s="777">
        <f t="shared" si="67"/>
        <v>168</v>
      </c>
      <c r="T299" s="777">
        <f t="shared" si="67"/>
        <v>168</v>
      </c>
      <c r="U299" s="777">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4">
        <f t="shared" si="66"/>
        <v>1989</v>
      </c>
      <c r="O300" s="776">
        <f t="shared" si="67"/>
        <v>1989</v>
      </c>
      <c r="P300" s="776">
        <f t="shared" si="67"/>
        <v>1989</v>
      </c>
      <c r="Q300" s="776">
        <f t="shared" si="67"/>
        <v>1989</v>
      </c>
      <c r="R300" s="777">
        <f t="shared" si="67"/>
        <v>168</v>
      </c>
      <c r="S300" s="777">
        <f t="shared" si="67"/>
        <v>168</v>
      </c>
      <c r="T300" s="777">
        <f t="shared" si="67"/>
        <v>168</v>
      </c>
      <c r="U300" s="777">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4">
        <f t="shared" si="66"/>
        <v>2352</v>
      </c>
      <c r="O301" s="776">
        <f t="shared" si="67"/>
        <v>2352</v>
      </c>
      <c r="P301" s="776">
        <f t="shared" si="67"/>
        <v>2352</v>
      </c>
      <c r="Q301" s="776">
        <f t="shared" si="67"/>
        <v>2352</v>
      </c>
      <c r="R301" s="777">
        <f t="shared" si="67"/>
        <v>168</v>
      </c>
      <c r="S301" s="777">
        <f t="shared" si="67"/>
        <v>168</v>
      </c>
      <c r="T301" s="777">
        <f t="shared" si="67"/>
        <v>168</v>
      </c>
      <c r="U301" s="777">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4">
        <f t="shared" si="66"/>
        <v>2716</v>
      </c>
      <c r="O302" s="776">
        <f t="shared" si="67"/>
        <v>2716</v>
      </c>
      <c r="P302" s="776">
        <f t="shared" si="67"/>
        <v>2716</v>
      </c>
      <c r="Q302" s="776">
        <f t="shared" si="67"/>
        <v>2716</v>
      </c>
      <c r="R302" s="777">
        <f t="shared" si="67"/>
        <v>168</v>
      </c>
      <c r="S302" s="777">
        <f t="shared" si="67"/>
        <v>168</v>
      </c>
      <c r="T302" s="777">
        <f t="shared" si="67"/>
        <v>168</v>
      </c>
      <c r="U302" s="777">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4">
        <f t="shared" si="66"/>
        <v>3080</v>
      </c>
      <c r="O303" s="776">
        <f t="shared" si="67"/>
        <v>3080</v>
      </c>
      <c r="P303" s="776">
        <f t="shared" si="67"/>
        <v>3080</v>
      </c>
      <c r="Q303" s="776">
        <f t="shared" si="67"/>
        <v>3080</v>
      </c>
      <c r="R303" s="777">
        <f t="shared" si="67"/>
        <v>168</v>
      </c>
      <c r="S303" s="777">
        <f t="shared" si="67"/>
        <v>168</v>
      </c>
      <c r="T303" s="777">
        <f t="shared" si="67"/>
        <v>168</v>
      </c>
      <c r="U303" s="777">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4">
        <f t="shared" si="66"/>
        <v>568</v>
      </c>
      <c r="O304" s="775">
        <f t="shared" si="67"/>
        <v>568</v>
      </c>
      <c r="P304" s="775">
        <f t="shared" si="67"/>
        <v>568</v>
      </c>
      <c r="Q304" s="775">
        <f t="shared" si="67"/>
        <v>568</v>
      </c>
      <c r="R304" s="777">
        <f t="shared" si="67"/>
        <v>203</v>
      </c>
      <c r="S304" s="777">
        <f t="shared" si="67"/>
        <v>203</v>
      </c>
      <c r="T304" s="777">
        <f t="shared" si="67"/>
        <v>203</v>
      </c>
      <c r="U304" s="777">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4">
        <f t="shared" si="66"/>
        <v>931</v>
      </c>
      <c r="O305" s="775">
        <f t="shared" si="67"/>
        <v>931</v>
      </c>
      <c r="P305" s="775">
        <f t="shared" si="67"/>
        <v>931</v>
      </c>
      <c r="Q305" s="775">
        <f t="shared" si="67"/>
        <v>931</v>
      </c>
      <c r="R305" s="777">
        <f t="shared" si="67"/>
        <v>203</v>
      </c>
      <c r="S305" s="777">
        <f t="shared" si="67"/>
        <v>203</v>
      </c>
      <c r="T305" s="777">
        <f t="shared" si="67"/>
        <v>203</v>
      </c>
      <c r="U305" s="777">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4">
        <f t="shared" si="66"/>
        <v>1295</v>
      </c>
      <c r="O306" s="776">
        <f t="shared" si="67"/>
        <v>1295</v>
      </c>
      <c r="P306" s="776">
        <f t="shared" si="67"/>
        <v>1295</v>
      </c>
      <c r="Q306" s="776">
        <f t="shared" si="67"/>
        <v>1295</v>
      </c>
      <c r="R306" s="777">
        <f t="shared" si="67"/>
        <v>203</v>
      </c>
      <c r="S306" s="777">
        <f t="shared" si="67"/>
        <v>203</v>
      </c>
      <c r="T306" s="777">
        <f t="shared" si="67"/>
        <v>203</v>
      </c>
      <c r="U306" s="777">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4">
        <f t="shared" si="66"/>
        <v>1659</v>
      </c>
      <c r="O307" s="776">
        <f t="shared" si="67"/>
        <v>1659</v>
      </c>
      <c r="P307" s="776">
        <f t="shared" si="67"/>
        <v>1659</v>
      </c>
      <c r="Q307" s="776">
        <f t="shared" si="67"/>
        <v>1659</v>
      </c>
      <c r="R307" s="777">
        <f t="shared" si="67"/>
        <v>203</v>
      </c>
      <c r="S307" s="777">
        <f t="shared" si="67"/>
        <v>203</v>
      </c>
      <c r="T307" s="777">
        <f t="shared" si="67"/>
        <v>203</v>
      </c>
      <c r="U307" s="777">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4">
        <f t="shared" si="66"/>
        <v>2024</v>
      </c>
      <c r="O308" s="776">
        <f t="shared" ref="O308:U311" si="68">MIN(363,INT((O277 - DATE(YEAR(O277),1,1))))+364*(YEAR(O277)-i_startyear)</f>
        <v>2024</v>
      </c>
      <c r="P308" s="776">
        <f t="shared" si="68"/>
        <v>2024</v>
      </c>
      <c r="Q308" s="776">
        <f t="shared" si="68"/>
        <v>2024</v>
      </c>
      <c r="R308" s="777">
        <f t="shared" si="68"/>
        <v>203</v>
      </c>
      <c r="S308" s="777">
        <f t="shared" si="68"/>
        <v>203</v>
      </c>
      <c r="T308" s="777">
        <f t="shared" si="68"/>
        <v>203</v>
      </c>
      <c r="U308" s="777">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4">
        <f t="shared" si="66"/>
        <v>2387</v>
      </c>
      <c r="O309" s="776">
        <f t="shared" si="68"/>
        <v>2387</v>
      </c>
      <c r="P309" s="776">
        <f t="shared" si="68"/>
        <v>2387</v>
      </c>
      <c r="Q309" s="776">
        <f t="shared" si="68"/>
        <v>2387</v>
      </c>
      <c r="R309" s="777">
        <f t="shared" si="68"/>
        <v>203</v>
      </c>
      <c r="S309" s="777">
        <f t="shared" si="68"/>
        <v>203</v>
      </c>
      <c r="T309" s="777">
        <f t="shared" si="68"/>
        <v>203</v>
      </c>
      <c r="U309" s="777">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4">
        <f t="shared" si="66"/>
        <v>2751</v>
      </c>
      <c r="O310" s="776">
        <f t="shared" si="68"/>
        <v>2751</v>
      </c>
      <c r="P310" s="776">
        <f t="shared" si="68"/>
        <v>2751</v>
      </c>
      <c r="Q310" s="776">
        <f t="shared" si="68"/>
        <v>2751</v>
      </c>
      <c r="R310" s="777">
        <f t="shared" si="68"/>
        <v>203</v>
      </c>
      <c r="S310" s="777">
        <f t="shared" si="68"/>
        <v>203</v>
      </c>
      <c r="T310" s="777">
        <f t="shared" si="68"/>
        <v>203</v>
      </c>
      <c r="U310" s="777">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4">
        <f t="shared" si="66"/>
        <v>3115</v>
      </c>
      <c r="O311" s="776">
        <f t="shared" si="68"/>
        <v>3115</v>
      </c>
      <c r="P311" s="776">
        <f t="shared" si="68"/>
        <v>3115</v>
      </c>
      <c r="Q311" s="776">
        <f t="shared" si="68"/>
        <v>3115</v>
      </c>
      <c r="R311" s="777">
        <f t="shared" si="68"/>
        <v>203</v>
      </c>
      <c r="S311" s="777">
        <f t="shared" si="68"/>
        <v>203</v>
      </c>
      <c r="T311" s="777">
        <f t="shared" si="68"/>
        <v>203</v>
      </c>
      <c r="U311" s="777">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424</v>
      </c>
      <c r="AR312" s="267"/>
      <c r="AS312" s="255"/>
      <c r="AT312" s="255"/>
      <c r="AU312" s="255"/>
    </row>
    <row r="313" spans="1:47" outlineLevel="2" x14ac:dyDescent="0.25">
      <c r="A313" s="255"/>
      <c r="B313" s="264"/>
      <c r="C313" s="257">
        <f>INT($C$232)+2</f>
        <v>3</v>
      </c>
      <c r="D313" s="280"/>
      <c r="E313" s="335" t="s">
        <v>539</v>
      </c>
      <c r="F313" s="335"/>
      <c r="G313" s="280"/>
      <c r="H313" s="348" t="s">
        <v>540</v>
      </c>
      <c r="I313" s="308" t="s">
        <v>541</v>
      </c>
      <c r="J313" s="308"/>
      <c r="K313" s="285"/>
      <c r="L313" s="285"/>
      <c r="M313" s="285"/>
      <c r="N313" s="308" t="s">
        <v>561</v>
      </c>
      <c r="O313" s="308"/>
      <c r="P313" s="308"/>
      <c r="Q313" s="308"/>
      <c r="R313" s="285" t="s">
        <v>562</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563</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564</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565</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550</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551</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552</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553</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554</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563</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564</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565</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550</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551</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552</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553</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554</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563</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564</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565</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550</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551</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552</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553</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554</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424</v>
      </c>
      <c r="AR338" s="267"/>
      <c r="AS338" s="255"/>
      <c r="AT338" s="255"/>
      <c r="AU338" s="255"/>
    </row>
    <row r="339" spans="1:47" outlineLevel="2" collapsed="1" x14ac:dyDescent="0.25">
      <c r="A339" s="255"/>
      <c r="B339" s="264"/>
      <c r="C339" s="257">
        <f>INT($C$232+3)</f>
        <v>4</v>
      </c>
      <c r="D339" s="280"/>
      <c r="E339" s="335"/>
      <c r="F339" s="335"/>
      <c r="G339" s="280"/>
      <c r="H339" s="348" t="s">
        <v>566</v>
      </c>
      <c r="I339" s="308" t="s">
        <v>567</v>
      </c>
      <c r="J339" s="307"/>
      <c r="K339" s="285"/>
      <c r="L339" s="285"/>
      <c r="M339" s="285"/>
      <c r="N339" s="285"/>
      <c r="O339" s="911" t="s">
        <v>1075</v>
      </c>
      <c r="P339" s="912"/>
      <c r="Q339" s="912"/>
      <c r="R339" s="912"/>
      <c r="S339" s="912"/>
      <c r="T339" s="912"/>
      <c r="U339" s="912"/>
      <c r="V339" s="912"/>
      <c r="W339" s="912"/>
      <c r="X339" s="913"/>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4"/>
      <c r="P340" s="915"/>
      <c r="Q340" s="915"/>
      <c r="R340" s="915"/>
      <c r="S340" s="915"/>
      <c r="T340" s="915"/>
      <c r="U340" s="915"/>
      <c r="V340" s="915"/>
      <c r="W340" s="915"/>
      <c r="X340" s="916"/>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1153</v>
      </c>
      <c r="I341" s="285">
        <v>1</v>
      </c>
      <c r="J341" s="285" t="b">
        <f>COUNTA(K341:M341)&gt;0</f>
        <v>0</v>
      </c>
      <c r="K341" s="302"/>
      <c r="L341" s="302"/>
      <c r="M341" s="302"/>
      <c r="N341" s="285"/>
      <c r="O341" s="914"/>
      <c r="P341" s="915"/>
      <c r="Q341" s="915"/>
      <c r="R341" s="915"/>
      <c r="S341" s="915"/>
      <c r="T341" s="915"/>
      <c r="U341" s="915"/>
      <c r="V341" s="915"/>
      <c r="W341" s="915"/>
      <c r="X341" s="916"/>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17"/>
      <c r="P342" s="918"/>
      <c r="Q342" s="918"/>
      <c r="R342" s="918"/>
      <c r="S342" s="918"/>
      <c r="T342" s="918"/>
      <c r="U342" s="918"/>
      <c r="V342" s="918"/>
      <c r="W342" s="918"/>
      <c r="X342" s="919"/>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1146</v>
      </c>
      <c r="K344" s="782">
        <f t="shared" ref="K344:M346" si="76">MIN(363,INT((K340 - DATE(YEAR(K340),1,1))))+364*INT(YEAR(K340)-i_startyear)</f>
        <v>0</v>
      </c>
      <c r="L344" s="782">
        <f t="shared" si="76"/>
        <v>0</v>
      </c>
      <c r="M344" s="78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2">
        <f t="shared" si="76"/>
        <v>-43317</v>
      </c>
      <c r="L345" s="782">
        <f t="shared" si="76"/>
        <v>-43317</v>
      </c>
      <c r="M345" s="78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2">
        <f t="shared" si="76"/>
        <v>-43317</v>
      </c>
      <c r="L346" s="782">
        <f t="shared" si="76"/>
        <v>-43317</v>
      </c>
      <c r="M346" s="78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424</v>
      </c>
      <c r="AR347" s="267"/>
      <c r="AS347" s="255"/>
      <c r="AT347" s="255"/>
      <c r="AU347" s="255"/>
    </row>
    <row r="348" spans="1:47" outlineLevel="2" collapsed="1" x14ac:dyDescent="0.25">
      <c r="A348" s="255"/>
      <c r="B348" s="264"/>
      <c r="C348" s="257">
        <f>INT($C$232+3)</f>
        <v>4</v>
      </c>
      <c r="D348" s="280"/>
      <c r="E348" s="335"/>
      <c r="F348" s="335"/>
      <c r="G348" s="280"/>
      <c r="H348" s="348" t="s">
        <v>540</v>
      </c>
      <c r="I348" s="285" t="s">
        <v>568</v>
      </c>
      <c r="J348" s="285"/>
      <c r="K348" s="285"/>
      <c r="L348" s="285"/>
      <c r="M348" s="285"/>
      <c r="N348" s="308" t="s">
        <v>569</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570</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424</v>
      </c>
      <c r="AR352" s="267"/>
      <c r="AS352" s="255"/>
      <c r="AT352" s="255"/>
      <c r="AU352" s="255"/>
    </row>
    <row r="353" spans="1:47" outlineLevel="2" collapsed="1" x14ac:dyDescent="0.25">
      <c r="A353" s="255"/>
      <c r="B353" s="264"/>
      <c r="C353" s="257">
        <f>INT($C$232+3)</f>
        <v>4</v>
      </c>
      <c r="D353" s="280"/>
      <c r="E353" s="335"/>
      <c r="F353" s="335"/>
      <c r="G353" s="280"/>
      <c r="H353" s="381" t="s">
        <v>571</v>
      </c>
      <c r="I353" s="301" t="s">
        <v>520</v>
      </c>
      <c r="J353" s="285"/>
      <c r="K353" s="287" t="s">
        <v>572</v>
      </c>
      <c r="L353" s="301">
        <f>COUNTA($H$354:$H$357)</f>
        <v>3</v>
      </c>
      <c r="M353" s="288">
        <v>-6</v>
      </c>
      <c r="N353" s="285"/>
      <c r="O353" s="285"/>
      <c r="P353" s="285"/>
      <c r="Q353" s="285"/>
      <c r="R353" s="308" t="s">
        <v>573</v>
      </c>
      <c r="S353" s="307"/>
      <c r="T353" s="307"/>
      <c r="U353" s="307"/>
      <c r="V353" s="285"/>
      <c r="W353" s="285" t="s">
        <v>574</v>
      </c>
      <c r="X353" s="285" t="s">
        <v>575</v>
      </c>
      <c r="Y353" s="285" t="s">
        <v>576</v>
      </c>
      <c r="Z353" s="285" t="s">
        <v>577</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578</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834</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835</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424</v>
      </c>
      <c r="AR357" s="267"/>
      <c r="AS357" s="255"/>
      <c r="AT357" s="255"/>
      <c r="AU357" s="255"/>
    </row>
    <row r="358" spans="1:47" outlineLevel="1" x14ac:dyDescent="0.25">
      <c r="A358" s="255"/>
      <c r="B358" s="264"/>
      <c r="C358" s="257">
        <f>INT($C$232)+1</f>
        <v>2</v>
      </c>
      <c r="D358" s="280"/>
      <c r="E358" s="335"/>
      <c r="F358" s="335"/>
      <c r="G358" s="280"/>
      <c r="H358" s="338" t="s">
        <v>579</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420</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541</v>
      </c>
      <c r="J360" s="308"/>
      <c r="K360" s="285"/>
      <c r="L360" s="285"/>
      <c r="M360" s="285"/>
      <c r="N360" s="308" t="s">
        <v>580</v>
      </c>
      <c r="O360" s="308"/>
      <c r="P360" s="308"/>
      <c r="Q360" s="308"/>
      <c r="R360" s="285"/>
      <c r="S360" s="285"/>
      <c r="T360" s="285"/>
      <c r="U360" s="285"/>
      <c r="V360" s="285" t="s">
        <v>581</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563</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564</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565</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550</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551</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552</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553</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554</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424</v>
      </c>
      <c r="AR369" s="267"/>
      <c r="AS369" s="255"/>
      <c r="AT369" s="255"/>
      <c r="AU369" s="255"/>
    </row>
    <row r="370" spans="1:47" outlineLevel="2" collapsed="1" x14ac:dyDescent="0.25">
      <c r="A370" s="255"/>
      <c r="B370" s="264"/>
      <c r="C370" s="257">
        <f>INT($C$232+3)</f>
        <v>4</v>
      </c>
      <c r="D370" s="280"/>
      <c r="E370" s="335"/>
      <c r="F370" s="335"/>
      <c r="G370" s="280"/>
      <c r="H370" s="348"/>
      <c r="I370" s="308" t="s">
        <v>541</v>
      </c>
      <c r="J370" s="308"/>
      <c r="K370" s="285"/>
      <c r="L370" s="285"/>
      <c r="M370" s="285"/>
      <c r="N370" s="308" t="s">
        <v>838</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563</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564</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565</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550</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551</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552</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553</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554</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424</v>
      </c>
      <c r="AR379" s="267"/>
      <c r="AS379" s="255"/>
      <c r="AT379" s="255"/>
      <c r="AU379" s="255"/>
    </row>
    <row r="380" spans="1:47" outlineLevel="2" collapsed="1" x14ac:dyDescent="0.25">
      <c r="A380" s="255"/>
      <c r="B380" s="264"/>
      <c r="C380" s="257">
        <f>INT($C$232+3)</f>
        <v>4</v>
      </c>
      <c r="D380" s="280"/>
      <c r="E380" s="335"/>
      <c r="F380" s="335"/>
      <c r="G380" s="280"/>
      <c r="H380" s="348"/>
      <c r="I380" s="308" t="s">
        <v>541</v>
      </c>
      <c r="J380" s="308"/>
      <c r="K380" s="285"/>
      <c r="L380" s="285"/>
      <c r="M380" s="285"/>
      <c r="N380" s="308" t="s">
        <v>582</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563</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564</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565</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550</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551</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552</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553</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554</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424</v>
      </c>
      <c r="AR389" s="267"/>
      <c r="AS389" s="255"/>
      <c r="AT389" s="255"/>
      <c r="AU389" s="255"/>
    </row>
    <row r="390" spans="1:47" outlineLevel="2" x14ac:dyDescent="0.25">
      <c r="A390" s="255"/>
      <c r="B390" s="264"/>
      <c r="C390" s="257">
        <f t="shared" ref="C390:C395" si="83">INT($C$232)+3</f>
        <v>4</v>
      </c>
      <c r="D390" s="280"/>
      <c r="E390" s="335"/>
      <c r="F390" s="335"/>
      <c r="G390" s="280"/>
      <c r="H390" s="285" t="s">
        <v>1142</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583</v>
      </c>
      <c r="I391" s="322">
        <v>55</v>
      </c>
      <c r="J391" s="285" t="s">
        <v>584</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585</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586</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587</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588</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1076</v>
      </c>
      <c r="I397" s="285"/>
      <c r="J397" s="285"/>
      <c r="K397" s="285"/>
      <c r="L397" s="285" t="s">
        <v>589</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1068</v>
      </c>
      <c r="J398" s="285" t="s">
        <v>1069</v>
      </c>
      <c r="K398" s="729"/>
      <c r="L398" s="301" t="s">
        <v>590</v>
      </c>
      <c r="M398" s="301" t="s">
        <v>1071</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1070</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564</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565</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550</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551</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552</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553</v>
      </c>
      <c r="I405" s="386" t="b">
        <v>0</v>
      </c>
      <c r="J405" s="302" t="b">
        <v>0</v>
      </c>
      <c r="K405" s="285"/>
      <c r="L405" s="317">
        <f t="shared" si="86"/>
        <v>1</v>
      </c>
      <c r="M405" s="317">
        <f t="shared" si="85"/>
        <v>1</v>
      </c>
      <c r="N405" s="353"/>
      <c r="O405" s="585"/>
      <c r="P405" s="920" t="s">
        <v>938</v>
      </c>
      <c r="Q405" s="920"/>
      <c r="R405" s="920"/>
      <c r="S405" s="920"/>
      <c r="T405" s="920"/>
      <c r="U405" s="920"/>
      <c r="V405" s="920"/>
      <c r="W405" s="920"/>
      <c r="X405" s="920"/>
      <c r="Y405" s="920"/>
      <c r="Z405" s="921"/>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554</v>
      </c>
      <c r="I406" s="386" t="b">
        <v>0</v>
      </c>
      <c r="J406" s="302" t="b">
        <v>0</v>
      </c>
      <c r="K406" s="285"/>
      <c r="L406" s="317">
        <f t="shared" si="86"/>
        <v>1</v>
      </c>
      <c r="M406" s="317">
        <f t="shared" si="85"/>
        <v>1</v>
      </c>
      <c r="N406" s="353"/>
      <c r="O406" s="585"/>
      <c r="P406" s="922"/>
      <c r="Q406" s="922"/>
      <c r="R406" s="922"/>
      <c r="S406" s="922"/>
      <c r="T406" s="922"/>
      <c r="U406" s="922"/>
      <c r="V406" s="922"/>
      <c r="W406" s="922"/>
      <c r="X406" s="922"/>
      <c r="Y406" s="922"/>
      <c r="Z406" s="923"/>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2"/>
      <c r="Q407" s="922"/>
      <c r="R407" s="922"/>
      <c r="S407" s="922"/>
      <c r="T407" s="922"/>
      <c r="U407" s="922"/>
      <c r="V407" s="922"/>
      <c r="W407" s="922"/>
      <c r="X407" s="922"/>
      <c r="Y407" s="922"/>
      <c r="Z407" s="923"/>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591</v>
      </c>
      <c r="I408" s="435"/>
      <c r="J408" s="435"/>
      <c r="K408" s="435"/>
      <c r="L408" s="435"/>
      <c r="M408" s="435"/>
      <c r="N408" s="435"/>
      <c r="O408" s="584"/>
      <c r="P408" s="922"/>
      <c r="Q408" s="922"/>
      <c r="R408" s="922"/>
      <c r="S408" s="922"/>
      <c r="T408" s="922"/>
      <c r="U408" s="922"/>
      <c r="V408" s="922"/>
      <c r="W408" s="922"/>
      <c r="X408" s="922"/>
      <c r="Y408" s="922"/>
      <c r="Z408" s="923"/>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592</v>
      </c>
      <c r="L409" s="307"/>
      <c r="M409" s="307"/>
      <c r="N409" s="389"/>
      <c r="O409" s="582"/>
      <c r="P409" s="922"/>
      <c r="Q409" s="922"/>
      <c r="R409" s="922"/>
      <c r="S409" s="922"/>
      <c r="T409" s="922"/>
      <c r="U409" s="922"/>
      <c r="V409" s="922"/>
      <c r="W409" s="922"/>
      <c r="X409" s="922"/>
      <c r="Y409" s="922"/>
      <c r="Z409" s="923"/>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571</v>
      </c>
      <c r="J410" s="390" t="s">
        <v>593</v>
      </c>
      <c r="K410" s="391" t="s">
        <v>594</v>
      </c>
      <c r="L410" s="301" t="s">
        <v>595</v>
      </c>
      <c r="M410" s="301" t="s">
        <v>596</v>
      </c>
      <c r="N410" s="392" t="s">
        <v>571</v>
      </c>
      <c r="O410" s="583"/>
      <c r="P410" s="922"/>
      <c r="Q410" s="922"/>
      <c r="R410" s="922"/>
      <c r="S410" s="922"/>
      <c r="T410" s="922"/>
      <c r="U410" s="922"/>
      <c r="V410" s="922"/>
      <c r="W410" s="922"/>
      <c r="X410" s="922"/>
      <c r="Y410" s="922"/>
      <c r="Z410" s="923"/>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455</v>
      </c>
      <c r="I411" s="386" t="b">
        <v>1</v>
      </c>
      <c r="J411" s="386" t="b">
        <v>1</v>
      </c>
      <c r="K411" s="391" t="b">
        <v>0</v>
      </c>
      <c r="L411" s="302" t="b">
        <v>1</v>
      </c>
      <c r="M411" s="302" t="b">
        <v>1</v>
      </c>
      <c r="N411" s="394" t="b">
        <v>1</v>
      </c>
      <c r="O411" s="583"/>
      <c r="P411" s="922"/>
      <c r="Q411" s="922"/>
      <c r="R411" s="922"/>
      <c r="S411" s="922"/>
      <c r="T411" s="922"/>
      <c r="U411" s="922"/>
      <c r="V411" s="922"/>
      <c r="W411" s="922"/>
      <c r="X411" s="922"/>
      <c r="Y411" s="922"/>
      <c r="Z411" s="923"/>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457</v>
      </c>
      <c r="I412" s="386" t="b">
        <v>1</v>
      </c>
      <c r="J412" s="386" t="b">
        <v>1</v>
      </c>
      <c r="K412" s="391" t="b">
        <v>0</v>
      </c>
      <c r="L412" s="302" t="b">
        <v>1</v>
      </c>
      <c r="M412" s="302" t="b">
        <v>1</v>
      </c>
      <c r="N412" s="394" t="b">
        <v>1</v>
      </c>
      <c r="O412" s="583"/>
      <c r="P412" s="924"/>
      <c r="Q412" s="924"/>
      <c r="R412" s="924"/>
      <c r="S412" s="924"/>
      <c r="T412" s="924"/>
      <c r="U412" s="924"/>
      <c r="V412" s="924"/>
      <c r="W412" s="924"/>
      <c r="X412" s="924"/>
      <c r="Y412" s="924"/>
      <c r="Z412" s="925"/>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424</v>
      </c>
      <c r="AR413" s="267"/>
      <c r="AS413" s="255"/>
      <c r="AT413" s="255"/>
      <c r="AU413" s="255"/>
    </row>
    <row r="414" spans="1:47" outlineLevel="1" x14ac:dyDescent="0.25">
      <c r="A414" s="255"/>
      <c r="B414" s="264"/>
      <c r="C414" s="257">
        <f>INT($C$232)+1</f>
        <v>2</v>
      </c>
      <c r="D414" s="280"/>
      <c r="E414" s="335"/>
      <c r="F414" s="335"/>
      <c r="G414" s="280"/>
      <c r="H414" s="338" t="s">
        <v>922</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420</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598</v>
      </c>
      <c r="I416" s="308" t="s">
        <v>599</v>
      </c>
      <c r="J416" s="395"/>
      <c r="K416" s="308" t="s">
        <v>824</v>
      </c>
      <c r="L416" s="308"/>
      <c r="M416" s="308"/>
      <c r="N416" s="308" t="s">
        <v>825</v>
      </c>
      <c r="O416" s="308"/>
      <c r="P416" s="308"/>
      <c r="Q416" s="308"/>
      <c r="R416" s="308" t="s">
        <v>1148</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826</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424</v>
      </c>
      <c r="AR428" s="267"/>
      <c r="AS428" s="255"/>
      <c r="AT428" s="255"/>
      <c r="AU428" s="255"/>
    </row>
    <row r="429" spans="1:47" outlineLevel="1" x14ac:dyDescent="0.25">
      <c r="A429" s="255"/>
      <c r="B429" s="264"/>
      <c r="C429" s="257">
        <f>INT($C$232)+1</f>
        <v>2</v>
      </c>
      <c r="D429" s="280"/>
      <c r="E429" s="335"/>
      <c r="F429" s="335"/>
      <c r="G429" s="280"/>
      <c r="H429" s="338" t="s">
        <v>597</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420</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598</v>
      </c>
      <c r="I431" s="308" t="s">
        <v>600</v>
      </c>
      <c r="J431" s="395"/>
      <c r="K431" s="396">
        <f>COUNTA($H432:$H$462)</f>
        <v>30</v>
      </c>
      <c r="L431" s="396">
        <f>COUNTA($I$432:$I$462)/K431</f>
        <v>1</v>
      </c>
      <c r="M431" s="288">
        <v>-9</v>
      </c>
      <c r="N431" s="308" t="s">
        <v>601</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833</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833</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833</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424</v>
      </c>
      <c r="AR462" s="267"/>
      <c r="AS462" s="255"/>
      <c r="AT462" s="255"/>
      <c r="AU462" s="255"/>
    </row>
    <row r="463" spans="1:47" outlineLevel="2" collapsed="1" x14ac:dyDescent="0.25">
      <c r="A463" s="255"/>
      <c r="B463" s="264"/>
      <c r="C463" s="257">
        <f>INT($C$232)+2</f>
        <v>3</v>
      </c>
      <c r="D463" s="280"/>
      <c r="E463" s="335"/>
      <c r="F463" s="335"/>
      <c r="G463" s="280"/>
      <c r="H463" s="348" t="s">
        <v>598</v>
      </c>
      <c r="I463" s="308" t="s">
        <v>602</v>
      </c>
      <c r="J463" s="308"/>
      <c r="K463" s="398">
        <f>COUNTA($H464:$H$476)</f>
        <v>3</v>
      </c>
      <c r="L463" s="396">
        <f>COUNTA($I$464:$I$476)/K463</f>
        <v>4</v>
      </c>
      <c r="M463" s="370"/>
      <c r="N463" s="285"/>
      <c r="O463" s="308" t="s">
        <v>603</v>
      </c>
      <c r="P463" s="308"/>
      <c r="Q463" s="308"/>
      <c r="R463" s="308" t="s">
        <v>604</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605</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424</v>
      </c>
      <c r="AR476" s="267"/>
      <c r="AS476" s="255"/>
      <c r="AT476" s="255"/>
      <c r="AU476" s="255"/>
    </row>
    <row r="477" spans="1:47" outlineLevel="2" collapsed="1" x14ac:dyDescent="0.25">
      <c r="A477" s="255"/>
      <c r="B477" s="264"/>
      <c r="C477" s="257">
        <f>INT($C$232)+2</f>
        <v>3</v>
      </c>
      <c r="D477" s="280"/>
      <c r="E477" s="335"/>
      <c r="F477" s="335"/>
      <c r="G477" s="280"/>
      <c r="H477" s="348" t="s">
        <v>598</v>
      </c>
      <c r="I477" s="308" t="s">
        <v>606</v>
      </c>
      <c r="J477" s="308"/>
      <c r="K477" s="398"/>
      <c r="L477" s="396">
        <f>COUNTA($I478:$I$490)/COUNTA($H478:$H$490)</f>
        <v>4</v>
      </c>
      <c r="M477" s="285"/>
      <c r="N477" s="308" t="s">
        <v>607</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605</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608</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609</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610</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605</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608</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609</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610</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605</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608</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609</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610</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424</v>
      </c>
      <c r="AR490" s="267"/>
      <c r="AS490" s="255"/>
      <c r="AT490" s="255"/>
      <c r="AU490" s="255"/>
    </row>
    <row r="491" spans="1:47" outlineLevel="2" collapsed="1" x14ac:dyDescent="0.25">
      <c r="A491" s="255"/>
      <c r="B491" s="264"/>
      <c r="C491" s="257">
        <f>INT($C$232)+2</f>
        <v>3</v>
      </c>
      <c r="D491" s="280"/>
      <c r="E491" s="335"/>
      <c r="F491" s="335"/>
      <c r="G491" s="280"/>
      <c r="H491" s="348" t="s">
        <v>598</v>
      </c>
      <c r="I491" s="348" t="s">
        <v>910</v>
      </c>
      <c r="J491" s="308" t="s">
        <v>925</v>
      </c>
      <c r="K491" s="308"/>
      <c r="L491" s="396">
        <f>COUNTA($J492:$J$612)/COUNTA($I492:$I$612)</f>
        <v>8</v>
      </c>
      <c r="M491" s="285"/>
      <c r="N491" s="308" t="s">
        <v>607</v>
      </c>
      <c r="O491" s="308"/>
      <c r="P491" s="308"/>
      <c r="Q491" s="308"/>
      <c r="R491" s="573" t="s">
        <v>923</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911</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912</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149</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611</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612</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613</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614</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587</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911</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912</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149</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611</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612</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613</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614</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587</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911</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912</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149</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611</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612</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613</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614</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587</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911</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912</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149</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611</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612</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613</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614</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587</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911</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912</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149</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611</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612</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613</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614</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587</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605</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912</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149</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611</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612</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613</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614</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587</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605</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912</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149</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611</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612</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613</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614</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587</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605</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912</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149</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611</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612</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613</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614</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587</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605</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912</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149</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611</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612</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613</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614</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587</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605</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912</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149</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611</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612</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613</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614</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587</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605</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912</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149</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611</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612</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613</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614</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587</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605</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912</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149</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611</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612</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613</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614</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587</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605</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912</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149</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611</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612</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613</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614</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587</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605</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912</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149</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611</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612</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613</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614</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587</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605</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912</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149</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611</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612</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613</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614</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587</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424</v>
      </c>
      <c r="AR612" s="267"/>
      <c r="AS612" s="255"/>
      <c r="AT612" s="255"/>
      <c r="AU612" s="255"/>
    </row>
    <row r="613" spans="1:47" outlineLevel="2" collapsed="1" x14ac:dyDescent="0.25">
      <c r="A613" s="255"/>
      <c r="B613" s="264"/>
      <c r="C613" s="257">
        <f>INT($C$232)+2</f>
        <v>3</v>
      </c>
      <c r="D613" s="280"/>
      <c r="E613" s="335"/>
      <c r="F613" s="335"/>
      <c r="G613" s="280"/>
      <c r="H613" s="348" t="s">
        <v>598</v>
      </c>
      <c r="I613" s="308" t="s">
        <v>615</v>
      </c>
      <c r="J613" s="308"/>
      <c r="K613" s="398"/>
      <c r="L613" s="396">
        <f>COUNTA($I614:$I$638)/COUNTA($H614:$H$638)</f>
        <v>8</v>
      </c>
      <c r="M613" s="285"/>
      <c r="N613" s="308"/>
      <c r="O613" s="308"/>
      <c r="P613" s="308"/>
      <c r="Q613" s="308"/>
      <c r="R613" s="308" t="s">
        <v>616</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563</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564</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565</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550</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551</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552</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553</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554</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563</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564</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565</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550</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551</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552</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553</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554</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563</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564</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565</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550</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551</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552</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553</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554</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424</v>
      </c>
      <c r="AR638" s="267"/>
      <c r="AS638" s="255"/>
      <c r="AT638" s="255"/>
      <c r="AU638" s="255"/>
    </row>
    <row r="639" spans="1:47" outlineLevel="2" collapsed="1" x14ac:dyDescent="0.25">
      <c r="A639" s="255"/>
      <c r="B639" s="264"/>
      <c r="C639" s="257">
        <f>INT($C$232)+2</f>
        <v>3</v>
      </c>
      <c r="D639" s="280"/>
      <c r="E639" s="335"/>
      <c r="F639" s="335"/>
      <c r="G639" s="280"/>
      <c r="H639" s="348" t="s">
        <v>598</v>
      </c>
      <c r="I639" s="308" t="s">
        <v>936</v>
      </c>
      <c r="J639" s="308"/>
      <c r="K639" s="398"/>
      <c r="L639" s="396">
        <f>COUNTA($I640:$I$652)/COUNTA($H640:$H$652)</f>
        <v>4</v>
      </c>
      <c r="M639" s="285"/>
      <c r="N639" s="308"/>
      <c r="O639" s="308"/>
      <c r="P639" s="308"/>
      <c r="Q639" s="308"/>
      <c r="R639" s="308" t="s">
        <v>616</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605</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618</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619</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620</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605</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618</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619</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620</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605</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618</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619</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620</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424</v>
      </c>
      <c r="AR652" s="267"/>
      <c r="AS652" s="255"/>
      <c r="AT652" s="255"/>
      <c r="AU652" s="255"/>
    </row>
    <row r="653" spans="1:47" outlineLevel="2" collapsed="1" x14ac:dyDescent="0.25">
      <c r="A653" s="255"/>
      <c r="B653" s="264"/>
      <c r="C653" s="257">
        <f>INT($C$232)+2</f>
        <v>3</v>
      </c>
      <c r="D653" s="280"/>
      <c r="E653" s="335"/>
      <c r="F653" s="335"/>
      <c r="G653" s="280"/>
      <c r="H653" s="348" t="s">
        <v>598</v>
      </c>
      <c r="I653" s="308" t="s">
        <v>937</v>
      </c>
      <c r="J653" s="308"/>
      <c r="K653" s="398"/>
      <c r="L653" s="396">
        <f>COUNTA($I654:$I$669)/COUNTA($H654:$H$669)</f>
        <v>5</v>
      </c>
      <c r="M653" s="285"/>
      <c r="N653" s="308"/>
      <c r="O653" s="308"/>
      <c r="P653" s="308"/>
      <c r="Q653" s="308"/>
      <c r="R653" s="308" t="s">
        <v>616</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605</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617</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586</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614</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587</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605</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617</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586</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614</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587</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605</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617</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586</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614</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587</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424</v>
      </c>
      <c r="AR669" s="267"/>
      <c r="AS669" s="255"/>
      <c r="AT669" s="255"/>
      <c r="AU669" s="255"/>
    </row>
    <row r="670" spans="1:47" outlineLevel="1" x14ac:dyDescent="0.25">
      <c r="A670" s="255"/>
      <c r="B670" s="264"/>
      <c r="C670" s="257">
        <f>INT($C$232)+1</f>
        <v>2</v>
      </c>
      <c r="D670" s="280"/>
      <c r="E670" s="335"/>
      <c r="F670" s="335"/>
      <c r="G670" s="280"/>
      <c r="H670" s="338" t="s">
        <v>621</v>
      </c>
      <c r="I670" s="298" t="s">
        <v>622</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420</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534</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860</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623</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534</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623</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534</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623</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1147</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540</v>
      </c>
      <c r="I678" s="308" t="s">
        <v>624</v>
      </c>
      <c r="J678" s="395" t="s">
        <v>625</v>
      </c>
      <c r="K678" s="396">
        <f>COUNTA($H$679:$H$750)</f>
        <v>3</v>
      </c>
      <c r="L678" s="396">
        <f>COUNTA($I$679:$I$750)/K678</f>
        <v>8</v>
      </c>
      <c r="M678" s="350">
        <f>COUNTA($J$679:$J$750)/(L678*K678)</f>
        <v>3</v>
      </c>
      <c r="N678" s="403" t="s">
        <v>626</v>
      </c>
      <c r="O678" s="404"/>
      <c r="P678" s="404"/>
      <c r="Q678" s="404"/>
      <c r="R678" s="404"/>
      <c r="S678" s="404"/>
      <c r="T678" s="404"/>
      <c r="U678" s="378"/>
      <c r="V678" s="301" t="s">
        <v>627</v>
      </c>
      <c r="W678" s="285"/>
      <c r="X678" s="307" t="s">
        <v>628</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522</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8">
        <f>MIN(363,INT((K679 - DATE(YEAR(K679),1,1))))+364*(YEAR(K679)-i_startyear)</f>
        <v>318</v>
      </c>
      <c r="AD679" s="778">
        <f>MIN(363,INT((L679 - DATE(YEAR(L679),1,1))))+364*(YEAR(L679)-i_startyear)</f>
        <v>318</v>
      </c>
      <c r="AE679" s="778">
        <f>MIN(363,INT((M679 - DATE(YEAR(M679),1,1))))+364*(YEAR(M679)-i_startyear)</f>
        <v>318</v>
      </c>
      <c r="AF679" s="285"/>
      <c r="AG679" s="285"/>
      <c r="AH679" s="285"/>
      <c r="AI679" s="285"/>
      <c r="AJ679" s="778">
        <f t="shared" ref="AJ679:AJ710" si="239">MIN(363,INT((R679 - DATE(YEAR(R679),1,1))))+364*(YEAR(R679)-i_startyear)</f>
        <v>318</v>
      </c>
      <c r="AK679" s="778">
        <f t="shared" ref="AK679:AK710" si="240">MIN(363,INT((S679 - DATE(YEAR(S679),1,1))))+364*(YEAR(S679)-i_startyear)</f>
        <v>318</v>
      </c>
      <c r="AL679" s="778">
        <f t="shared" ref="AL679:AL710" si="241">MIN(363,INT((T679 - DATE(YEAR(T679),1,1))))+364*(YEAR(T679)-i_startyear)</f>
        <v>318</v>
      </c>
      <c r="AM679" s="778">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8">
        <f>MIN(363,INT((N680 - DATE(YEAR(N680),1,1))))+364*(YEAR(N680)-i_startyear)</f>
        <v>318</v>
      </c>
      <c r="AG680" s="778">
        <f>MIN(363,INT((O680 - DATE(YEAR(O680),1,1))))+364*(YEAR(O680)-i_startyear)</f>
        <v>318</v>
      </c>
      <c r="AH680" s="778">
        <f>MIN(363,INT((P680 - DATE(YEAR(P680),1,1))))+364*(YEAR(P680)-i_startyear)</f>
        <v>318</v>
      </c>
      <c r="AI680" s="778">
        <f>MIN(363,INT((Q680 - DATE(YEAR(Q680),1,1))))+364*(YEAR(Q680)-i_startyear)</f>
        <v>318</v>
      </c>
      <c r="AJ680" s="778">
        <f t="shared" si="239"/>
        <v>318</v>
      </c>
      <c r="AK680" s="778">
        <f t="shared" si="240"/>
        <v>318</v>
      </c>
      <c r="AL680" s="778">
        <f t="shared" si="241"/>
        <v>318</v>
      </c>
      <c r="AM680" s="778">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827</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8">
        <f t="shared" si="239"/>
        <v>318</v>
      </c>
      <c r="AK681" s="778">
        <f t="shared" si="240"/>
        <v>318</v>
      </c>
      <c r="AL681" s="778">
        <f t="shared" si="241"/>
        <v>318</v>
      </c>
      <c r="AM681" s="778">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629</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8">
        <f>MIN(363,INT((K682 - DATE(YEAR(K682),1,1))))+364*(YEAR(K682)-i_startyear)</f>
        <v>683</v>
      </c>
      <c r="AD682" s="778">
        <f>MIN(363,INT((L682 - DATE(YEAR(L682),1,1))))+364*(YEAR(L682)-i_startyear)</f>
        <v>683</v>
      </c>
      <c r="AE682" s="778">
        <f>MIN(363,INT((M682 - DATE(YEAR(M682),1,1))))+364*(YEAR(M682)-i_startyear)</f>
        <v>683</v>
      </c>
      <c r="AF682" s="285"/>
      <c r="AG682" s="285"/>
      <c r="AH682" s="285"/>
      <c r="AI682" s="285"/>
      <c r="AJ682" s="778">
        <f t="shared" si="239"/>
        <v>683</v>
      </c>
      <c r="AK682" s="778">
        <f t="shared" si="240"/>
        <v>683</v>
      </c>
      <c r="AL682" s="778">
        <f t="shared" si="241"/>
        <v>683</v>
      </c>
      <c r="AM682" s="778">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619</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8">
        <f>MIN(363,INT((N683 - DATE(YEAR(N683),1,1))))+364*(YEAR(N683)-i_startyear)</f>
        <v>683</v>
      </c>
      <c r="AG683" s="778">
        <f>MIN(363,INT((O683 - DATE(YEAR(O683),1,1))))+364*(YEAR(O683)-i_startyear)</f>
        <v>683</v>
      </c>
      <c r="AH683" s="778">
        <f>MIN(363,INT((P683 - DATE(YEAR(P683),1,1))))+364*(YEAR(P683)-i_startyear)</f>
        <v>683</v>
      </c>
      <c r="AI683" s="778">
        <f>MIN(363,INT((Q683 - DATE(YEAR(Q683),1,1))))+364*(YEAR(Q683)-i_startyear)</f>
        <v>683</v>
      </c>
      <c r="AJ683" s="778">
        <f t="shared" si="239"/>
        <v>683</v>
      </c>
      <c r="AK683" s="778">
        <f t="shared" si="240"/>
        <v>683</v>
      </c>
      <c r="AL683" s="778">
        <f t="shared" si="241"/>
        <v>683</v>
      </c>
      <c r="AM683" s="778">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620</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8">
        <f t="shared" si="239"/>
        <v>683</v>
      </c>
      <c r="AK684" s="778">
        <f t="shared" si="240"/>
        <v>683</v>
      </c>
      <c r="AL684" s="778">
        <f t="shared" si="241"/>
        <v>683</v>
      </c>
      <c r="AM684" s="778">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629</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8">
        <f>MIN(363,INT((K685 - DATE(YEAR(K685),1,1))))+364*(YEAR(K685)-i_startyear)</f>
        <v>1046</v>
      </c>
      <c r="AD685" s="778">
        <f>MIN(363,INT((L685 - DATE(YEAR(L685),1,1))))+364*(YEAR(L685)-i_startyear)</f>
        <v>1046</v>
      </c>
      <c r="AE685" s="778">
        <f>MIN(363,INT((M685 - DATE(YEAR(M685),1,1))))+364*(YEAR(M685)-i_startyear)</f>
        <v>1046</v>
      </c>
      <c r="AF685" s="285"/>
      <c r="AG685" s="285"/>
      <c r="AH685" s="285"/>
      <c r="AI685" s="285"/>
      <c r="AJ685" s="778">
        <f t="shared" si="239"/>
        <v>1046</v>
      </c>
      <c r="AK685" s="778">
        <f t="shared" si="240"/>
        <v>1046</v>
      </c>
      <c r="AL685" s="778">
        <f t="shared" si="241"/>
        <v>1046</v>
      </c>
      <c r="AM685" s="778">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619</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8">
        <f>MIN(363,INT((N686 - DATE(YEAR(N686),1,1))))+364*(YEAR(N686)-i_startyear)</f>
        <v>1046</v>
      </c>
      <c r="AG686" s="778">
        <f>MIN(363,INT((O686 - DATE(YEAR(O686),1,1))))+364*(YEAR(O686)-i_startyear)</f>
        <v>1046</v>
      </c>
      <c r="AH686" s="778">
        <f>MIN(363,INT((P686 - DATE(YEAR(P686),1,1))))+364*(YEAR(P686)-i_startyear)</f>
        <v>1046</v>
      </c>
      <c r="AI686" s="778">
        <f>MIN(363,INT((Q686 - DATE(YEAR(Q686),1,1))))+364*(YEAR(Q686)-i_startyear)</f>
        <v>1046</v>
      </c>
      <c r="AJ686" s="778">
        <f t="shared" si="239"/>
        <v>1046</v>
      </c>
      <c r="AK686" s="778">
        <f t="shared" si="240"/>
        <v>1046</v>
      </c>
      <c r="AL686" s="778">
        <f t="shared" si="241"/>
        <v>1046</v>
      </c>
      <c r="AM686" s="778">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620</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8">
        <f t="shared" si="239"/>
        <v>1046</v>
      </c>
      <c r="AK687" s="778">
        <f t="shared" si="240"/>
        <v>1046</v>
      </c>
      <c r="AL687" s="778">
        <f t="shared" si="241"/>
        <v>1046</v>
      </c>
      <c r="AM687" s="778">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629</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8">
        <f>MIN(363,INT((K688 - DATE(YEAR(K688),1,1))))+364*(YEAR(K688)-i_startyear)</f>
        <v>1410</v>
      </c>
      <c r="AD688" s="778">
        <f>MIN(363,INT((L688 - DATE(YEAR(L688),1,1))))+364*(YEAR(L688)-i_startyear)</f>
        <v>1410</v>
      </c>
      <c r="AE688" s="778">
        <f>MIN(363,INT((M688 - DATE(YEAR(M688),1,1))))+364*(YEAR(M688)-i_startyear)</f>
        <v>1410</v>
      </c>
      <c r="AF688" s="285"/>
      <c r="AG688" s="285"/>
      <c r="AH688" s="285"/>
      <c r="AI688" s="285"/>
      <c r="AJ688" s="778">
        <f t="shared" si="239"/>
        <v>1410</v>
      </c>
      <c r="AK688" s="778">
        <f t="shared" si="240"/>
        <v>1410</v>
      </c>
      <c r="AL688" s="778">
        <f t="shared" si="241"/>
        <v>1410</v>
      </c>
      <c r="AM688" s="778">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619</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8">
        <f>MIN(363,INT((N689 - DATE(YEAR(N689),1,1))))+364*(YEAR(N689)-i_startyear)</f>
        <v>1410</v>
      </c>
      <c r="AG689" s="778">
        <f>MIN(363,INT((O689 - DATE(YEAR(O689),1,1))))+364*(YEAR(O689)-i_startyear)</f>
        <v>1410</v>
      </c>
      <c r="AH689" s="778">
        <f>MIN(363,INT((P689 - DATE(YEAR(P689),1,1))))+364*(YEAR(P689)-i_startyear)</f>
        <v>1410</v>
      </c>
      <c r="AI689" s="778">
        <f>MIN(363,INT((Q689 - DATE(YEAR(Q689),1,1))))+364*(YEAR(Q689)-i_startyear)</f>
        <v>1410</v>
      </c>
      <c r="AJ689" s="778">
        <f t="shared" si="239"/>
        <v>1410</v>
      </c>
      <c r="AK689" s="778">
        <f t="shared" si="240"/>
        <v>1410</v>
      </c>
      <c r="AL689" s="778">
        <f t="shared" si="241"/>
        <v>1410</v>
      </c>
      <c r="AM689" s="778">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620</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8">
        <f t="shared" si="239"/>
        <v>1410</v>
      </c>
      <c r="AK690" s="778">
        <f t="shared" si="240"/>
        <v>1410</v>
      </c>
      <c r="AL690" s="778">
        <f t="shared" si="241"/>
        <v>1410</v>
      </c>
      <c r="AM690" s="778">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629</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8">
        <f>MIN(363,INT((K691 - DATE(YEAR(K691),1,1))))+364*(YEAR(K691)-i_startyear)</f>
        <v>1774</v>
      </c>
      <c r="AD691" s="778">
        <f>MIN(363,INT((L691 - DATE(YEAR(L691),1,1))))+364*(YEAR(L691)-i_startyear)</f>
        <v>1774</v>
      </c>
      <c r="AE691" s="778">
        <f>MIN(363,INT((M691 - DATE(YEAR(M691),1,1))))+364*(YEAR(M691)-i_startyear)</f>
        <v>1774</v>
      </c>
      <c r="AF691" s="285"/>
      <c r="AG691" s="285"/>
      <c r="AH691" s="285"/>
      <c r="AI691" s="285"/>
      <c r="AJ691" s="778">
        <f t="shared" si="239"/>
        <v>1774</v>
      </c>
      <c r="AK691" s="778">
        <f t="shared" si="240"/>
        <v>1774</v>
      </c>
      <c r="AL691" s="778">
        <f t="shared" si="241"/>
        <v>1774</v>
      </c>
      <c r="AM691" s="778">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619</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8">
        <f>MIN(363,INT((N692 - DATE(YEAR(N692),1,1))))+364*(YEAR(N692)-i_startyear)</f>
        <v>1774</v>
      </c>
      <c r="AG692" s="778">
        <f>MIN(363,INT((O692 - DATE(YEAR(O692),1,1))))+364*(YEAR(O692)-i_startyear)</f>
        <v>1774</v>
      </c>
      <c r="AH692" s="778">
        <f>MIN(363,INT((P692 - DATE(YEAR(P692),1,1))))+364*(YEAR(P692)-i_startyear)</f>
        <v>1774</v>
      </c>
      <c r="AI692" s="778">
        <f>MIN(363,INT((Q692 - DATE(YEAR(Q692),1,1))))+364*(YEAR(Q692)-i_startyear)</f>
        <v>1774</v>
      </c>
      <c r="AJ692" s="778">
        <f t="shared" si="239"/>
        <v>1774</v>
      </c>
      <c r="AK692" s="778">
        <f t="shared" si="240"/>
        <v>1774</v>
      </c>
      <c r="AL692" s="778">
        <f t="shared" si="241"/>
        <v>1774</v>
      </c>
      <c r="AM692" s="778">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620</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8">
        <f t="shared" si="239"/>
        <v>1774</v>
      </c>
      <c r="AK693" s="778">
        <f t="shared" si="240"/>
        <v>1774</v>
      </c>
      <c r="AL693" s="778">
        <f t="shared" si="241"/>
        <v>1774</v>
      </c>
      <c r="AM693" s="778">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629</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8">
        <f>MIN(363,INT((K694 - DATE(YEAR(K694),1,1))))+364*(YEAR(K694)-i_startyear)</f>
        <v>2139</v>
      </c>
      <c r="AD694" s="778">
        <f>MIN(363,INT((L694 - DATE(YEAR(L694),1,1))))+364*(YEAR(L694)-i_startyear)</f>
        <v>2139</v>
      </c>
      <c r="AE694" s="778">
        <f>MIN(363,INT((M694 - DATE(YEAR(M694),1,1))))+364*(YEAR(M694)-i_startyear)</f>
        <v>2139</v>
      </c>
      <c r="AF694" s="285"/>
      <c r="AG694" s="285"/>
      <c r="AH694" s="285"/>
      <c r="AI694" s="285"/>
      <c r="AJ694" s="778">
        <f t="shared" si="239"/>
        <v>2139</v>
      </c>
      <c r="AK694" s="778">
        <f t="shared" si="240"/>
        <v>2139</v>
      </c>
      <c r="AL694" s="778">
        <f t="shared" si="241"/>
        <v>2139</v>
      </c>
      <c r="AM694" s="778">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619</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8">
        <f>MIN(363,INT((N695 - DATE(YEAR(N695),1,1))))+364*(YEAR(N695)-i_startyear)</f>
        <v>2139</v>
      </c>
      <c r="AG695" s="778">
        <f>MIN(363,INT((O695 - DATE(YEAR(O695),1,1))))+364*(YEAR(O695)-i_startyear)</f>
        <v>2139</v>
      </c>
      <c r="AH695" s="778">
        <f>MIN(363,INT((P695 - DATE(YEAR(P695),1,1))))+364*(YEAR(P695)-i_startyear)</f>
        <v>2139</v>
      </c>
      <c r="AI695" s="778">
        <f>MIN(363,INT((Q695 - DATE(YEAR(Q695),1,1))))+364*(YEAR(Q695)-i_startyear)</f>
        <v>2139</v>
      </c>
      <c r="AJ695" s="778">
        <f t="shared" si="239"/>
        <v>2139</v>
      </c>
      <c r="AK695" s="778">
        <f t="shared" si="240"/>
        <v>2139</v>
      </c>
      <c r="AL695" s="778">
        <f t="shared" si="241"/>
        <v>2139</v>
      </c>
      <c r="AM695" s="778">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620</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8">
        <f t="shared" si="239"/>
        <v>2139</v>
      </c>
      <c r="AK696" s="778">
        <f t="shared" si="240"/>
        <v>2139</v>
      </c>
      <c r="AL696" s="778">
        <f t="shared" si="241"/>
        <v>2139</v>
      </c>
      <c r="AM696" s="778">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629</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8">
        <f>MIN(363,INT((K697 - DATE(YEAR(K697),1,1))))+364*(YEAR(K697)-i_startyear)</f>
        <v>2502</v>
      </c>
      <c r="AD697" s="778">
        <f>MIN(363,INT((L697 - DATE(YEAR(L697),1,1))))+364*(YEAR(L697)-i_startyear)</f>
        <v>2502</v>
      </c>
      <c r="AE697" s="778">
        <f>MIN(363,INT((M697 - DATE(YEAR(M697),1,1))))+364*(YEAR(M697)-i_startyear)</f>
        <v>2502</v>
      </c>
      <c r="AF697" s="285"/>
      <c r="AG697" s="285"/>
      <c r="AH697" s="285"/>
      <c r="AI697" s="285"/>
      <c r="AJ697" s="778">
        <f t="shared" si="239"/>
        <v>2502</v>
      </c>
      <c r="AK697" s="778">
        <f t="shared" si="240"/>
        <v>2502</v>
      </c>
      <c r="AL697" s="778">
        <f t="shared" si="241"/>
        <v>2502</v>
      </c>
      <c r="AM697" s="778">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619</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8">
        <f>MIN(363,INT((N698 - DATE(YEAR(N698),1,1))))+364*(YEAR(N698)-i_startyear)</f>
        <v>2502</v>
      </c>
      <c r="AG698" s="778">
        <f>MIN(363,INT((O698 - DATE(YEAR(O698),1,1))))+364*(YEAR(O698)-i_startyear)</f>
        <v>2502</v>
      </c>
      <c r="AH698" s="778">
        <f>MIN(363,INT((P698 - DATE(YEAR(P698),1,1))))+364*(YEAR(P698)-i_startyear)</f>
        <v>2502</v>
      </c>
      <c r="AI698" s="778">
        <f>MIN(363,INT((Q698 - DATE(YEAR(Q698),1,1))))+364*(YEAR(Q698)-i_startyear)</f>
        <v>2502</v>
      </c>
      <c r="AJ698" s="778">
        <f t="shared" si="239"/>
        <v>2502</v>
      </c>
      <c r="AK698" s="778">
        <f t="shared" si="240"/>
        <v>2502</v>
      </c>
      <c r="AL698" s="778">
        <f t="shared" si="241"/>
        <v>2502</v>
      </c>
      <c r="AM698" s="778">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620</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8">
        <f t="shared" si="239"/>
        <v>2502</v>
      </c>
      <c r="AK699" s="778">
        <f t="shared" si="240"/>
        <v>2502</v>
      </c>
      <c r="AL699" s="778">
        <f t="shared" si="241"/>
        <v>2502</v>
      </c>
      <c r="AM699" s="778">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629</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8">
        <f>MIN(363,INT((K700 - DATE(YEAR(K700),1,1))))+364*(YEAR(K700)-i_startyear)</f>
        <v>2866</v>
      </c>
      <c r="AD700" s="778">
        <f>MIN(363,INT((L700 - DATE(YEAR(L700),1,1))))+364*(YEAR(L700)-i_startyear)</f>
        <v>2866</v>
      </c>
      <c r="AE700" s="778">
        <f>MIN(363,INT((M700 - DATE(YEAR(M700),1,1))))+364*(YEAR(M700)-i_startyear)</f>
        <v>2866</v>
      </c>
      <c r="AF700" s="285"/>
      <c r="AG700" s="285"/>
      <c r="AH700" s="285"/>
      <c r="AI700" s="285"/>
      <c r="AJ700" s="778">
        <f t="shared" si="239"/>
        <v>2866</v>
      </c>
      <c r="AK700" s="778">
        <f t="shared" si="240"/>
        <v>2866</v>
      </c>
      <c r="AL700" s="778">
        <f t="shared" si="241"/>
        <v>2866</v>
      </c>
      <c r="AM700" s="778">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619</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8">
        <f>MIN(363,INT((N701 - DATE(YEAR(N701),1,1))))+364*(YEAR(N701)-i_startyear)</f>
        <v>2866</v>
      </c>
      <c r="AG701" s="778">
        <f>MIN(363,INT((O701 - DATE(YEAR(O701),1,1))))+364*(YEAR(O701)-i_startyear)</f>
        <v>2866</v>
      </c>
      <c r="AH701" s="778">
        <f>MIN(363,INT((P701 - DATE(YEAR(P701),1,1))))+364*(YEAR(P701)-i_startyear)</f>
        <v>2866</v>
      </c>
      <c r="AI701" s="778">
        <f>MIN(363,INT((Q701 - DATE(YEAR(Q701),1,1))))+364*(YEAR(Q701)-i_startyear)</f>
        <v>2866</v>
      </c>
      <c r="AJ701" s="778">
        <f t="shared" si="239"/>
        <v>2866</v>
      </c>
      <c r="AK701" s="778">
        <f t="shared" si="240"/>
        <v>2866</v>
      </c>
      <c r="AL701" s="778">
        <f t="shared" si="241"/>
        <v>2866</v>
      </c>
      <c r="AM701" s="778">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620</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8">
        <f t="shared" si="239"/>
        <v>2866</v>
      </c>
      <c r="AK702" s="778">
        <f t="shared" si="240"/>
        <v>2866</v>
      </c>
      <c r="AL702" s="778">
        <f t="shared" si="241"/>
        <v>2866</v>
      </c>
      <c r="AM702" s="778">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629</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8">
        <f>MIN(363,INT((K703 - DATE(YEAR(K703),1,1))))+364*(YEAR(K703)-i_startyear)</f>
        <v>348</v>
      </c>
      <c r="AD703" s="778">
        <f>MIN(363,INT((L703 - DATE(YEAR(L703),1,1))))+364*(YEAR(L703)-i_startyear)</f>
        <v>348</v>
      </c>
      <c r="AE703" s="778">
        <f>MIN(363,INT((M703 - DATE(YEAR(M703),1,1))))+364*(YEAR(M703)-i_startyear)</f>
        <v>348</v>
      </c>
      <c r="AF703" s="285"/>
      <c r="AG703" s="285"/>
      <c r="AH703" s="285"/>
      <c r="AI703" s="285"/>
      <c r="AJ703" s="778">
        <f t="shared" si="239"/>
        <v>348</v>
      </c>
      <c r="AK703" s="778">
        <f t="shared" si="240"/>
        <v>348</v>
      </c>
      <c r="AL703" s="778">
        <f t="shared" si="241"/>
        <v>348</v>
      </c>
      <c r="AM703" s="778">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619</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8">
        <f>MIN(363,INT((N704 - DATE(YEAR(N704),1,1))))+364*(YEAR(N704)-i_startyear)</f>
        <v>348</v>
      </c>
      <c r="AG704" s="778">
        <f>MIN(363,INT((O704 - DATE(YEAR(O704),1,1))))+364*(YEAR(O704)-i_startyear)</f>
        <v>348</v>
      </c>
      <c r="AH704" s="778">
        <f>MIN(363,INT((P704 - DATE(YEAR(P704),1,1))))+364*(YEAR(P704)-i_startyear)</f>
        <v>348</v>
      </c>
      <c r="AI704" s="778">
        <f>MIN(363,INT((Q704 - DATE(YEAR(Q704),1,1))))+364*(YEAR(Q704)-i_startyear)</f>
        <v>348</v>
      </c>
      <c r="AJ704" s="778">
        <f t="shared" si="239"/>
        <v>348</v>
      </c>
      <c r="AK704" s="778">
        <f t="shared" si="240"/>
        <v>348</v>
      </c>
      <c r="AL704" s="778">
        <f t="shared" si="241"/>
        <v>348</v>
      </c>
      <c r="AM704" s="778">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620</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8">
        <f t="shared" si="239"/>
        <v>348</v>
      </c>
      <c r="AK705" s="778">
        <f t="shared" si="240"/>
        <v>348</v>
      </c>
      <c r="AL705" s="778">
        <f t="shared" si="241"/>
        <v>348</v>
      </c>
      <c r="AM705" s="778">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629</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8">
        <f>MIN(363,INT((K706 - DATE(YEAR(K706),1,1))))+364*(YEAR(K706)-i_startyear)</f>
        <v>713</v>
      </c>
      <c r="AD706" s="778">
        <f>MIN(363,INT((L706 - DATE(YEAR(L706),1,1))))+364*(YEAR(L706)-i_startyear)</f>
        <v>713</v>
      </c>
      <c r="AE706" s="778">
        <f>MIN(363,INT((M706 - DATE(YEAR(M706),1,1))))+364*(YEAR(M706)-i_startyear)</f>
        <v>713</v>
      </c>
      <c r="AF706" s="285"/>
      <c r="AG706" s="285"/>
      <c r="AH706" s="285"/>
      <c r="AI706" s="285"/>
      <c r="AJ706" s="778">
        <f t="shared" si="239"/>
        <v>713</v>
      </c>
      <c r="AK706" s="778">
        <f t="shared" si="240"/>
        <v>713</v>
      </c>
      <c r="AL706" s="778">
        <f t="shared" si="241"/>
        <v>713</v>
      </c>
      <c r="AM706" s="778">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619</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8">
        <f>MIN(363,INT((N707 - DATE(YEAR(N707),1,1))))+364*(YEAR(N707)-i_startyear)</f>
        <v>713</v>
      </c>
      <c r="AG707" s="778">
        <f>MIN(363,INT((O707 - DATE(YEAR(O707),1,1))))+364*(YEAR(O707)-i_startyear)</f>
        <v>713</v>
      </c>
      <c r="AH707" s="778">
        <f>MIN(363,INT((P707 - DATE(YEAR(P707),1,1))))+364*(YEAR(P707)-i_startyear)</f>
        <v>713</v>
      </c>
      <c r="AI707" s="778">
        <f>MIN(363,INT((Q707 - DATE(YEAR(Q707),1,1))))+364*(YEAR(Q707)-i_startyear)</f>
        <v>713</v>
      </c>
      <c r="AJ707" s="778">
        <f t="shared" si="239"/>
        <v>713</v>
      </c>
      <c r="AK707" s="778">
        <f t="shared" si="240"/>
        <v>713</v>
      </c>
      <c r="AL707" s="778">
        <f t="shared" si="241"/>
        <v>713</v>
      </c>
      <c r="AM707" s="778">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620</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8">
        <f t="shared" si="239"/>
        <v>713</v>
      </c>
      <c r="AK708" s="778">
        <f t="shared" si="240"/>
        <v>713</v>
      </c>
      <c r="AL708" s="778">
        <f t="shared" si="241"/>
        <v>713</v>
      </c>
      <c r="AM708" s="778">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629</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8">
        <f>MIN(363,INT((K709 - DATE(YEAR(K709),1,1))))+364*(YEAR(K709)-i_startyear)</f>
        <v>1076</v>
      </c>
      <c r="AD709" s="778">
        <f>MIN(363,INT((L709 - DATE(YEAR(L709),1,1))))+364*(YEAR(L709)-i_startyear)</f>
        <v>1076</v>
      </c>
      <c r="AE709" s="778">
        <f>MIN(363,INT((M709 - DATE(YEAR(M709),1,1))))+364*(YEAR(M709)-i_startyear)</f>
        <v>1076</v>
      </c>
      <c r="AF709" s="285"/>
      <c r="AG709" s="285"/>
      <c r="AH709" s="285"/>
      <c r="AI709" s="285"/>
      <c r="AJ709" s="778">
        <f t="shared" si="239"/>
        <v>1076</v>
      </c>
      <c r="AK709" s="778">
        <f t="shared" si="240"/>
        <v>1076</v>
      </c>
      <c r="AL709" s="778">
        <f t="shared" si="241"/>
        <v>1076</v>
      </c>
      <c r="AM709" s="778">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619</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8">
        <f>MIN(363,INT((N710 - DATE(YEAR(N710),1,1))))+364*(YEAR(N710)-i_startyear)</f>
        <v>1076</v>
      </c>
      <c r="AG710" s="778">
        <f>MIN(363,INT((O710 - DATE(YEAR(O710),1,1))))+364*(YEAR(O710)-i_startyear)</f>
        <v>1076</v>
      </c>
      <c r="AH710" s="778">
        <f>MIN(363,INT((P710 - DATE(YEAR(P710),1,1))))+364*(YEAR(P710)-i_startyear)</f>
        <v>1076</v>
      </c>
      <c r="AI710" s="778">
        <f>MIN(363,INT((Q710 - DATE(YEAR(Q710),1,1))))+364*(YEAR(Q710)-i_startyear)</f>
        <v>1076</v>
      </c>
      <c r="AJ710" s="778">
        <f t="shared" si="239"/>
        <v>1076</v>
      </c>
      <c r="AK710" s="778">
        <f t="shared" si="240"/>
        <v>1076</v>
      </c>
      <c r="AL710" s="778">
        <f t="shared" si="241"/>
        <v>1076</v>
      </c>
      <c r="AM710" s="778">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620</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8">
        <f t="shared" ref="AJ711:AJ742" si="252">MIN(363,INT((R711 - DATE(YEAR(R711),1,1))))+364*(YEAR(R711)-i_startyear)</f>
        <v>1076</v>
      </c>
      <c r="AK711" s="778">
        <f t="shared" ref="AK711:AK742" si="253">MIN(363,INT((S711 - DATE(YEAR(S711),1,1))))+364*(YEAR(S711)-i_startyear)</f>
        <v>1076</v>
      </c>
      <c r="AL711" s="778">
        <f t="shared" ref="AL711:AL742" si="254">MIN(363,INT((T711 - DATE(YEAR(T711),1,1))))+364*(YEAR(T711)-i_startyear)</f>
        <v>1076</v>
      </c>
      <c r="AM711" s="778">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629</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8">
        <f>MIN(363,INT((K712 - DATE(YEAR(K712),1,1))))+364*(YEAR(K712)-i_startyear)</f>
        <v>1440</v>
      </c>
      <c r="AD712" s="778">
        <f>MIN(363,INT((L712 - DATE(YEAR(L712),1,1))))+364*(YEAR(L712)-i_startyear)</f>
        <v>1440</v>
      </c>
      <c r="AE712" s="778">
        <f>MIN(363,INT((M712 - DATE(YEAR(M712),1,1))))+364*(YEAR(M712)-i_startyear)</f>
        <v>1440</v>
      </c>
      <c r="AF712" s="285"/>
      <c r="AG712" s="285"/>
      <c r="AH712" s="285"/>
      <c r="AI712" s="285"/>
      <c r="AJ712" s="778">
        <f t="shared" si="252"/>
        <v>1440</v>
      </c>
      <c r="AK712" s="778">
        <f t="shared" si="253"/>
        <v>1440</v>
      </c>
      <c r="AL712" s="778">
        <f t="shared" si="254"/>
        <v>1440</v>
      </c>
      <c r="AM712" s="778">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619</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8">
        <f>MIN(363,INT((N713 - DATE(YEAR(N713),1,1))))+364*(YEAR(N713)-i_startyear)</f>
        <v>1440</v>
      </c>
      <c r="AG713" s="778">
        <f>MIN(363,INT((O713 - DATE(YEAR(O713),1,1))))+364*(YEAR(O713)-i_startyear)</f>
        <v>1440</v>
      </c>
      <c r="AH713" s="778">
        <f>MIN(363,INT((P713 - DATE(YEAR(P713),1,1))))+364*(YEAR(P713)-i_startyear)</f>
        <v>1440</v>
      </c>
      <c r="AI713" s="778">
        <f>MIN(363,INT((Q713 - DATE(YEAR(Q713),1,1))))+364*(YEAR(Q713)-i_startyear)</f>
        <v>1440</v>
      </c>
      <c r="AJ713" s="778">
        <f t="shared" si="252"/>
        <v>1440</v>
      </c>
      <c r="AK713" s="778">
        <f t="shared" si="253"/>
        <v>1440</v>
      </c>
      <c r="AL713" s="778">
        <f t="shared" si="254"/>
        <v>1440</v>
      </c>
      <c r="AM713" s="778">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620</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8">
        <f t="shared" si="252"/>
        <v>1440</v>
      </c>
      <c r="AK714" s="778">
        <f t="shared" si="253"/>
        <v>1440</v>
      </c>
      <c r="AL714" s="778">
        <f t="shared" si="254"/>
        <v>1440</v>
      </c>
      <c r="AM714" s="778">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629</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8">
        <f>MIN(363,INT((K715 - DATE(YEAR(K715),1,1))))+364*(YEAR(K715)-i_startyear)</f>
        <v>1804</v>
      </c>
      <c r="AD715" s="778">
        <f>MIN(363,INT((L715 - DATE(YEAR(L715),1,1))))+364*(YEAR(L715)-i_startyear)</f>
        <v>1804</v>
      </c>
      <c r="AE715" s="778">
        <f>MIN(363,INT((M715 - DATE(YEAR(M715),1,1))))+364*(YEAR(M715)-i_startyear)</f>
        <v>1804</v>
      </c>
      <c r="AF715" s="285"/>
      <c r="AG715" s="285"/>
      <c r="AH715" s="285"/>
      <c r="AI715" s="285"/>
      <c r="AJ715" s="778">
        <f t="shared" si="252"/>
        <v>1804</v>
      </c>
      <c r="AK715" s="778">
        <f t="shared" si="253"/>
        <v>1804</v>
      </c>
      <c r="AL715" s="778">
        <f t="shared" si="254"/>
        <v>1804</v>
      </c>
      <c r="AM715" s="778">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619</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8">
        <f>MIN(363,INT((N716 - DATE(YEAR(N716),1,1))))+364*(YEAR(N716)-i_startyear)</f>
        <v>1804</v>
      </c>
      <c r="AG716" s="778">
        <f>MIN(363,INT((O716 - DATE(YEAR(O716),1,1))))+364*(YEAR(O716)-i_startyear)</f>
        <v>1804</v>
      </c>
      <c r="AH716" s="778">
        <f>MIN(363,INT((P716 - DATE(YEAR(P716),1,1))))+364*(YEAR(P716)-i_startyear)</f>
        <v>1804</v>
      </c>
      <c r="AI716" s="778">
        <f>MIN(363,INT((Q716 - DATE(YEAR(Q716),1,1))))+364*(YEAR(Q716)-i_startyear)</f>
        <v>1804</v>
      </c>
      <c r="AJ716" s="778">
        <f t="shared" si="252"/>
        <v>1804</v>
      </c>
      <c r="AK716" s="778">
        <f t="shared" si="253"/>
        <v>1804</v>
      </c>
      <c r="AL716" s="778">
        <f t="shared" si="254"/>
        <v>1804</v>
      </c>
      <c r="AM716" s="778">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620</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8">
        <f t="shared" si="252"/>
        <v>1804</v>
      </c>
      <c r="AK717" s="778">
        <f t="shared" si="253"/>
        <v>1804</v>
      </c>
      <c r="AL717" s="778">
        <f t="shared" si="254"/>
        <v>1804</v>
      </c>
      <c r="AM717" s="778">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629</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8">
        <f>MIN(363,INT((K718 - DATE(YEAR(K718),1,1))))+364*(YEAR(K718)-i_startyear)</f>
        <v>2169</v>
      </c>
      <c r="AD718" s="778">
        <f>MIN(363,INT((L718 - DATE(YEAR(L718),1,1))))+364*(YEAR(L718)-i_startyear)</f>
        <v>2169</v>
      </c>
      <c r="AE718" s="778">
        <f>MIN(363,INT((M718 - DATE(YEAR(M718),1,1))))+364*(YEAR(M718)-i_startyear)</f>
        <v>2169</v>
      </c>
      <c r="AF718" s="285"/>
      <c r="AG718" s="285"/>
      <c r="AH718" s="285"/>
      <c r="AI718" s="285"/>
      <c r="AJ718" s="778">
        <f t="shared" si="252"/>
        <v>2169</v>
      </c>
      <c r="AK718" s="778">
        <f t="shared" si="253"/>
        <v>2169</v>
      </c>
      <c r="AL718" s="778">
        <f t="shared" si="254"/>
        <v>2169</v>
      </c>
      <c r="AM718" s="778">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619</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8">
        <f>MIN(363,INT((N719 - DATE(YEAR(N719),1,1))))+364*(YEAR(N719)-i_startyear)</f>
        <v>2169</v>
      </c>
      <c r="AG719" s="778">
        <f>MIN(363,INT((O719 - DATE(YEAR(O719),1,1))))+364*(YEAR(O719)-i_startyear)</f>
        <v>2169</v>
      </c>
      <c r="AH719" s="778">
        <f>MIN(363,INT((P719 - DATE(YEAR(P719),1,1))))+364*(YEAR(P719)-i_startyear)</f>
        <v>2169</v>
      </c>
      <c r="AI719" s="778">
        <f>MIN(363,INT((Q719 - DATE(YEAR(Q719),1,1))))+364*(YEAR(Q719)-i_startyear)</f>
        <v>2169</v>
      </c>
      <c r="AJ719" s="778">
        <f t="shared" si="252"/>
        <v>2169</v>
      </c>
      <c r="AK719" s="778">
        <f t="shared" si="253"/>
        <v>2169</v>
      </c>
      <c r="AL719" s="778">
        <f t="shared" si="254"/>
        <v>2169</v>
      </c>
      <c r="AM719" s="778">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620</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8">
        <f t="shared" si="252"/>
        <v>2169</v>
      </c>
      <c r="AK720" s="778">
        <f t="shared" si="253"/>
        <v>2169</v>
      </c>
      <c r="AL720" s="778">
        <f t="shared" si="254"/>
        <v>2169</v>
      </c>
      <c r="AM720" s="778">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629</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8">
        <f>MIN(363,INT((K721 - DATE(YEAR(K721),1,1))))+364*(YEAR(K721)-i_startyear)</f>
        <v>2532</v>
      </c>
      <c r="AD721" s="778">
        <f>MIN(363,INT((L721 - DATE(YEAR(L721),1,1))))+364*(YEAR(L721)-i_startyear)</f>
        <v>2532</v>
      </c>
      <c r="AE721" s="778">
        <f>MIN(363,INT((M721 - DATE(YEAR(M721),1,1))))+364*(YEAR(M721)-i_startyear)</f>
        <v>2532</v>
      </c>
      <c r="AF721" s="285"/>
      <c r="AG721" s="285"/>
      <c r="AH721" s="285"/>
      <c r="AI721" s="285"/>
      <c r="AJ721" s="778">
        <f t="shared" si="252"/>
        <v>2532</v>
      </c>
      <c r="AK721" s="778">
        <f t="shared" si="253"/>
        <v>2532</v>
      </c>
      <c r="AL721" s="778">
        <f t="shared" si="254"/>
        <v>2532</v>
      </c>
      <c r="AM721" s="778">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619</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8">
        <f>MIN(363,INT((N722 - DATE(YEAR(N722),1,1))))+364*(YEAR(N722)-i_startyear)</f>
        <v>2532</v>
      </c>
      <c r="AG722" s="778">
        <f>MIN(363,INT((O722 - DATE(YEAR(O722),1,1))))+364*(YEAR(O722)-i_startyear)</f>
        <v>2532</v>
      </c>
      <c r="AH722" s="778">
        <f>MIN(363,INT((P722 - DATE(YEAR(P722),1,1))))+364*(YEAR(P722)-i_startyear)</f>
        <v>2532</v>
      </c>
      <c r="AI722" s="778">
        <f>MIN(363,INT((Q722 - DATE(YEAR(Q722),1,1))))+364*(YEAR(Q722)-i_startyear)</f>
        <v>2532</v>
      </c>
      <c r="AJ722" s="778">
        <f t="shared" si="252"/>
        <v>2532</v>
      </c>
      <c r="AK722" s="778">
        <f t="shared" si="253"/>
        <v>2532</v>
      </c>
      <c r="AL722" s="778">
        <f t="shared" si="254"/>
        <v>2532</v>
      </c>
      <c r="AM722" s="778">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620</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8">
        <f t="shared" si="252"/>
        <v>2532</v>
      </c>
      <c r="AK723" s="778">
        <f t="shared" si="253"/>
        <v>2532</v>
      </c>
      <c r="AL723" s="778">
        <f t="shared" si="254"/>
        <v>2532</v>
      </c>
      <c r="AM723" s="778">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629</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8">
        <f>MIN(363,INT((K724 - DATE(YEAR(K724),1,1))))+364*(YEAR(K724)-i_startyear)</f>
        <v>2896</v>
      </c>
      <c r="AD724" s="778">
        <f>MIN(363,INT((L724 - DATE(YEAR(L724),1,1))))+364*(YEAR(L724)-i_startyear)</f>
        <v>2896</v>
      </c>
      <c r="AE724" s="778">
        <f>MIN(363,INT((M724 - DATE(YEAR(M724),1,1))))+364*(YEAR(M724)-i_startyear)</f>
        <v>2896</v>
      </c>
      <c r="AF724" s="285"/>
      <c r="AG724" s="285"/>
      <c r="AH724" s="285"/>
      <c r="AI724" s="285"/>
      <c r="AJ724" s="778">
        <f t="shared" si="252"/>
        <v>2896</v>
      </c>
      <c r="AK724" s="778">
        <f t="shared" si="253"/>
        <v>2896</v>
      </c>
      <c r="AL724" s="778">
        <f t="shared" si="254"/>
        <v>2896</v>
      </c>
      <c r="AM724" s="778">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619</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8">
        <f>MIN(363,INT((N725 - DATE(YEAR(N725),1,1))))+364*(YEAR(N725)-i_startyear)</f>
        <v>2896</v>
      </c>
      <c r="AG725" s="778">
        <f>MIN(363,INT((O725 - DATE(YEAR(O725),1,1))))+364*(YEAR(O725)-i_startyear)</f>
        <v>2896</v>
      </c>
      <c r="AH725" s="778">
        <f>MIN(363,INT((P725 - DATE(YEAR(P725),1,1))))+364*(YEAR(P725)-i_startyear)</f>
        <v>2896</v>
      </c>
      <c r="AI725" s="778">
        <f>MIN(363,INT((Q725 - DATE(YEAR(Q725),1,1))))+364*(YEAR(Q725)-i_startyear)</f>
        <v>2896</v>
      </c>
      <c r="AJ725" s="778">
        <f t="shared" si="252"/>
        <v>2896</v>
      </c>
      <c r="AK725" s="778">
        <f t="shared" si="253"/>
        <v>2896</v>
      </c>
      <c r="AL725" s="778">
        <f t="shared" si="254"/>
        <v>2896</v>
      </c>
      <c r="AM725" s="778">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620</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8">
        <f t="shared" si="252"/>
        <v>2896</v>
      </c>
      <c r="AK726" s="778">
        <f t="shared" si="253"/>
        <v>2896</v>
      </c>
      <c r="AL726" s="778">
        <f t="shared" si="254"/>
        <v>2896</v>
      </c>
      <c r="AM726" s="778">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629</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8">
        <f>MIN(363,INT((K727 - DATE(YEAR(K727),1,1))))+364*(YEAR(K727)-i_startyear)</f>
        <v>378</v>
      </c>
      <c r="AD727" s="778">
        <f>MIN(363,INT((L727 - DATE(YEAR(L727),1,1))))+364*(YEAR(L727)-i_startyear)</f>
        <v>378</v>
      </c>
      <c r="AE727" s="778">
        <f>MIN(363,INT((M727 - DATE(YEAR(M727),1,1))))+364*(YEAR(M727)-i_startyear)</f>
        <v>378</v>
      </c>
      <c r="AF727" s="285"/>
      <c r="AG727" s="285"/>
      <c r="AH727" s="285"/>
      <c r="AI727" s="285"/>
      <c r="AJ727" s="778">
        <f t="shared" si="252"/>
        <v>378</v>
      </c>
      <c r="AK727" s="778">
        <f t="shared" si="253"/>
        <v>378</v>
      </c>
      <c r="AL727" s="778">
        <f t="shared" si="254"/>
        <v>378</v>
      </c>
      <c r="AM727" s="778">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619</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8">
        <f>MIN(363,INT((N728 - DATE(YEAR(N728),1,1))))+364*(YEAR(N728)-i_startyear)</f>
        <v>378</v>
      </c>
      <c r="AG728" s="778">
        <f>MIN(363,INT((O728 - DATE(YEAR(O728),1,1))))+364*(YEAR(O728)-i_startyear)</f>
        <v>378</v>
      </c>
      <c r="AH728" s="778">
        <f>MIN(363,INT((P728 - DATE(YEAR(P728),1,1))))+364*(YEAR(P728)-i_startyear)</f>
        <v>378</v>
      </c>
      <c r="AI728" s="778">
        <f>MIN(363,INT((Q728 - DATE(YEAR(Q728),1,1))))+364*(YEAR(Q728)-i_startyear)</f>
        <v>378</v>
      </c>
      <c r="AJ728" s="778">
        <f t="shared" si="252"/>
        <v>378</v>
      </c>
      <c r="AK728" s="778">
        <f t="shared" si="253"/>
        <v>378</v>
      </c>
      <c r="AL728" s="778">
        <f t="shared" si="254"/>
        <v>378</v>
      </c>
      <c r="AM728" s="778">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620</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8">
        <f t="shared" si="252"/>
        <v>378</v>
      </c>
      <c r="AK729" s="778">
        <f t="shared" si="253"/>
        <v>378</v>
      </c>
      <c r="AL729" s="778">
        <f t="shared" si="254"/>
        <v>378</v>
      </c>
      <c r="AM729" s="778">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629</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8">
        <f>MIN(363,INT((K730 - DATE(YEAR(K730),1,1))))+364*(YEAR(K730)-i_startyear)</f>
        <v>742</v>
      </c>
      <c r="AD730" s="778">
        <f>MIN(363,INT((L730 - DATE(YEAR(L730),1,1))))+364*(YEAR(L730)-i_startyear)</f>
        <v>742</v>
      </c>
      <c r="AE730" s="778">
        <f>MIN(363,INT((M730 - DATE(YEAR(M730),1,1))))+364*(YEAR(M730)-i_startyear)</f>
        <v>742</v>
      </c>
      <c r="AF730" s="285"/>
      <c r="AG730" s="285"/>
      <c r="AH730" s="285"/>
      <c r="AI730" s="285"/>
      <c r="AJ730" s="778">
        <f t="shared" si="252"/>
        <v>742</v>
      </c>
      <c r="AK730" s="778">
        <f t="shared" si="253"/>
        <v>742</v>
      </c>
      <c r="AL730" s="778">
        <f t="shared" si="254"/>
        <v>742</v>
      </c>
      <c r="AM730" s="778">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619</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8">
        <f>MIN(363,INT((N731 - DATE(YEAR(N731),1,1))))+364*(YEAR(N731)-i_startyear)</f>
        <v>742</v>
      </c>
      <c r="AG731" s="778">
        <f>MIN(363,INT((O731 - DATE(YEAR(O731),1,1))))+364*(YEAR(O731)-i_startyear)</f>
        <v>742</v>
      </c>
      <c r="AH731" s="778">
        <f>MIN(363,INT((P731 - DATE(YEAR(P731),1,1))))+364*(YEAR(P731)-i_startyear)</f>
        <v>742</v>
      </c>
      <c r="AI731" s="778">
        <f>MIN(363,INT((Q731 - DATE(YEAR(Q731),1,1))))+364*(YEAR(Q731)-i_startyear)</f>
        <v>742</v>
      </c>
      <c r="AJ731" s="778">
        <f t="shared" si="252"/>
        <v>742</v>
      </c>
      <c r="AK731" s="778">
        <f t="shared" si="253"/>
        <v>742</v>
      </c>
      <c r="AL731" s="778">
        <f t="shared" si="254"/>
        <v>742</v>
      </c>
      <c r="AM731" s="778">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620</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8">
        <f t="shared" si="252"/>
        <v>742</v>
      </c>
      <c r="AK732" s="778">
        <f t="shared" si="253"/>
        <v>742</v>
      </c>
      <c r="AL732" s="778">
        <f t="shared" si="254"/>
        <v>742</v>
      </c>
      <c r="AM732" s="778">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629</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8">
        <f>MIN(363,INT((K733 - DATE(YEAR(K733),1,1))))+364*(YEAR(K733)-i_startyear)</f>
        <v>1106</v>
      </c>
      <c r="AD733" s="778">
        <f>MIN(363,INT((L733 - DATE(YEAR(L733),1,1))))+364*(YEAR(L733)-i_startyear)</f>
        <v>1106</v>
      </c>
      <c r="AE733" s="778">
        <f>MIN(363,INT((M733 - DATE(YEAR(M733),1,1))))+364*(YEAR(M733)-i_startyear)</f>
        <v>1106</v>
      </c>
      <c r="AF733" s="285"/>
      <c r="AG733" s="285"/>
      <c r="AH733" s="285"/>
      <c r="AI733" s="285"/>
      <c r="AJ733" s="778">
        <f t="shared" si="252"/>
        <v>1106</v>
      </c>
      <c r="AK733" s="778">
        <f t="shared" si="253"/>
        <v>1106</v>
      </c>
      <c r="AL733" s="778">
        <f t="shared" si="254"/>
        <v>1106</v>
      </c>
      <c r="AM733" s="778">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619</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8">
        <f>MIN(363,INT((N734 - DATE(YEAR(N734),1,1))))+364*(YEAR(N734)-i_startyear)</f>
        <v>1106</v>
      </c>
      <c r="AG734" s="778">
        <f>MIN(363,INT((O734 - DATE(YEAR(O734),1,1))))+364*(YEAR(O734)-i_startyear)</f>
        <v>1106</v>
      </c>
      <c r="AH734" s="778">
        <f>MIN(363,INT((P734 - DATE(YEAR(P734),1,1))))+364*(YEAR(P734)-i_startyear)</f>
        <v>1106</v>
      </c>
      <c r="AI734" s="778">
        <f>MIN(363,INT((Q734 - DATE(YEAR(Q734),1,1))))+364*(YEAR(Q734)-i_startyear)</f>
        <v>1106</v>
      </c>
      <c r="AJ734" s="778">
        <f t="shared" si="252"/>
        <v>1106</v>
      </c>
      <c r="AK734" s="778">
        <f t="shared" si="253"/>
        <v>1106</v>
      </c>
      <c r="AL734" s="778">
        <f t="shared" si="254"/>
        <v>1106</v>
      </c>
      <c r="AM734" s="778">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620</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8">
        <f t="shared" si="252"/>
        <v>1106</v>
      </c>
      <c r="AK735" s="778">
        <f t="shared" si="253"/>
        <v>1106</v>
      </c>
      <c r="AL735" s="778">
        <f t="shared" si="254"/>
        <v>1106</v>
      </c>
      <c r="AM735" s="778">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629</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8">
        <f>MIN(363,INT((K736 - DATE(YEAR(K736),1,1))))+364*(YEAR(K736)-i_startyear)</f>
        <v>1470</v>
      </c>
      <c r="AD736" s="778">
        <f>MIN(363,INT((L736 - DATE(YEAR(L736),1,1))))+364*(YEAR(L736)-i_startyear)</f>
        <v>1470</v>
      </c>
      <c r="AE736" s="778">
        <f>MIN(363,INT((M736 - DATE(YEAR(M736),1,1))))+364*(YEAR(M736)-i_startyear)</f>
        <v>1470</v>
      </c>
      <c r="AF736" s="285"/>
      <c r="AG736" s="285"/>
      <c r="AH736" s="285"/>
      <c r="AI736" s="285"/>
      <c r="AJ736" s="778">
        <f t="shared" si="252"/>
        <v>1470</v>
      </c>
      <c r="AK736" s="778">
        <f t="shared" si="253"/>
        <v>1470</v>
      </c>
      <c r="AL736" s="778">
        <f t="shared" si="254"/>
        <v>1470</v>
      </c>
      <c r="AM736" s="778">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619</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8">
        <f>MIN(363,INT((N737 - DATE(YEAR(N737),1,1))))+364*(YEAR(N737)-i_startyear)</f>
        <v>1470</v>
      </c>
      <c r="AG737" s="778">
        <f>MIN(363,INT((O737 - DATE(YEAR(O737),1,1))))+364*(YEAR(O737)-i_startyear)</f>
        <v>1470</v>
      </c>
      <c r="AH737" s="778">
        <f>MIN(363,INT((P737 - DATE(YEAR(P737),1,1))))+364*(YEAR(P737)-i_startyear)</f>
        <v>1470</v>
      </c>
      <c r="AI737" s="778">
        <f>MIN(363,INT((Q737 - DATE(YEAR(Q737),1,1))))+364*(YEAR(Q737)-i_startyear)</f>
        <v>1470</v>
      </c>
      <c r="AJ737" s="778">
        <f t="shared" si="252"/>
        <v>1470</v>
      </c>
      <c r="AK737" s="778">
        <f t="shared" si="253"/>
        <v>1470</v>
      </c>
      <c r="AL737" s="778">
        <f t="shared" si="254"/>
        <v>1470</v>
      </c>
      <c r="AM737" s="778">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620</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8">
        <f t="shared" si="252"/>
        <v>1470</v>
      </c>
      <c r="AK738" s="778">
        <f t="shared" si="253"/>
        <v>1470</v>
      </c>
      <c r="AL738" s="778">
        <f t="shared" si="254"/>
        <v>1470</v>
      </c>
      <c r="AM738" s="778">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629</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8">
        <f>MIN(363,INT((K739 - DATE(YEAR(K739),1,1))))+364*(YEAR(K739)-i_startyear)</f>
        <v>1834</v>
      </c>
      <c r="AD739" s="778">
        <f>MIN(363,INT((L739 - DATE(YEAR(L739),1,1))))+364*(YEAR(L739)-i_startyear)</f>
        <v>1834</v>
      </c>
      <c r="AE739" s="778">
        <f>MIN(363,INT((M739 - DATE(YEAR(M739),1,1))))+364*(YEAR(M739)-i_startyear)</f>
        <v>1834</v>
      </c>
      <c r="AF739" s="285"/>
      <c r="AG739" s="285"/>
      <c r="AH739" s="285"/>
      <c r="AI739" s="285"/>
      <c r="AJ739" s="778">
        <f t="shared" si="252"/>
        <v>1834</v>
      </c>
      <c r="AK739" s="778">
        <f t="shared" si="253"/>
        <v>1834</v>
      </c>
      <c r="AL739" s="778">
        <f t="shared" si="254"/>
        <v>1834</v>
      </c>
      <c r="AM739" s="778">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619</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8">
        <f>MIN(363,INT((N740 - DATE(YEAR(N740),1,1))))+364*(YEAR(N740)-i_startyear)</f>
        <v>1834</v>
      </c>
      <c r="AG740" s="778">
        <f>MIN(363,INT((O740 - DATE(YEAR(O740),1,1))))+364*(YEAR(O740)-i_startyear)</f>
        <v>1834</v>
      </c>
      <c r="AH740" s="778">
        <f>MIN(363,INT((P740 - DATE(YEAR(P740),1,1))))+364*(YEAR(P740)-i_startyear)</f>
        <v>1834</v>
      </c>
      <c r="AI740" s="778">
        <f>MIN(363,INT((Q740 - DATE(YEAR(Q740),1,1))))+364*(YEAR(Q740)-i_startyear)</f>
        <v>1834</v>
      </c>
      <c r="AJ740" s="778">
        <f t="shared" si="252"/>
        <v>1834</v>
      </c>
      <c r="AK740" s="778">
        <f t="shared" si="253"/>
        <v>1834</v>
      </c>
      <c r="AL740" s="778">
        <f t="shared" si="254"/>
        <v>1834</v>
      </c>
      <c r="AM740" s="778">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620</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8">
        <f t="shared" si="252"/>
        <v>1834</v>
      </c>
      <c r="AK741" s="778">
        <f t="shared" si="253"/>
        <v>1834</v>
      </c>
      <c r="AL741" s="778">
        <f t="shared" si="254"/>
        <v>1834</v>
      </c>
      <c r="AM741" s="778">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629</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8">
        <f>MIN(363,INT((K742 - DATE(YEAR(K742),1,1))))+364*(YEAR(K742)-i_startyear)</f>
        <v>2198</v>
      </c>
      <c r="AD742" s="778">
        <f>MIN(363,INT((L742 - DATE(YEAR(L742),1,1))))+364*(YEAR(L742)-i_startyear)</f>
        <v>2198</v>
      </c>
      <c r="AE742" s="778">
        <f>MIN(363,INT((M742 - DATE(YEAR(M742),1,1))))+364*(YEAR(M742)-i_startyear)</f>
        <v>2198</v>
      </c>
      <c r="AF742" s="285"/>
      <c r="AG742" s="285"/>
      <c r="AH742" s="285"/>
      <c r="AI742" s="285"/>
      <c r="AJ742" s="778">
        <f t="shared" si="252"/>
        <v>2198</v>
      </c>
      <c r="AK742" s="778">
        <f t="shared" si="253"/>
        <v>2198</v>
      </c>
      <c r="AL742" s="778">
        <f t="shared" si="254"/>
        <v>2198</v>
      </c>
      <c r="AM742" s="778">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619</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8">
        <f>MIN(363,INT((N743 - DATE(YEAR(N743),1,1))))+364*(YEAR(N743)-i_startyear)</f>
        <v>2198</v>
      </c>
      <c r="AG743" s="778">
        <f>MIN(363,INT((O743 - DATE(YEAR(O743),1,1))))+364*(YEAR(O743)-i_startyear)</f>
        <v>2198</v>
      </c>
      <c r="AH743" s="778">
        <f>MIN(363,INT((P743 - DATE(YEAR(P743),1,1))))+364*(YEAR(P743)-i_startyear)</f>
        <v>2198</v>
      </c>
      <c r="AI743" s="778">
        <f>MIN(363,INT((Q743 - DATE(YEAR(Q743),1,1))))+364*(YEAR(Q743)-i_startyear)</f>
        <v>2198</v>
      </c>
      <c r="AJ743" s="778">
        <f t="shared" ref="AJ743:AJ750" si="275">MIN(363,INT((R743 - DATE(YEAR(R743),1,1))))+364*(YEAR(R743)-i_startyear)</f>
        <v>2198</v>
      </c>
      <c r="AK743" s="778">
        <f t="shared" ref="AK743:AK750" si="276">MIN(363,INT((S743 - DATE(YEAR(S743),1,1))))+364*(YEAR(S743)-i_startyear)</f>
        <v>2198</v>
      </c>
      <c r="AL743" s="778">
        <f t="shared" ref="AL743:AL750" si="277">MIN(363,INT((T743 - DATE(YEAR(T743),1,1))))+364*(YEAR(T743)-i_startyear)</f>
        <v>2198</v>
      </c>
      <c r="AM743" s="778">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620</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8">
        <f t="shared" si="275"/>
        <v>2198</v>
      </c>
      <c r="AK744" s="778">
        <f t="shared" si="276"/>
        <v>2198</v>
      </c>
      <c r="AL744" s="778">
        <f t="shared" si="277"/>
        <v>2198</v>
      </c>
      <c r="AM744" s="778">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629</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8">
        <f>MIN(363,INT((K745 - DATE(YEAR(K745),1,1))))+364*(YEAR(K745)-i_startyear)</f>
        <v>2562</v>
      </c>
      <c r="AD745" s="778">
        <f>MIN(363,INT((L745 - DATE(YEAR(L745),1,1))))+364*(YEAR(L745)-i_startyear)</f>
        <v>2562</v>
      </c>
      <c r="AE745" s="778">
        <f>MIN(363,INT((M745 - DATE(YEAR(M745),1,1))))+364*(YEAR(M745)-i_startyear)</f>
        <v>2562</v>
      </c>
      <c r="AF745" s="285"/>
      <c r="AG745" s="285"/>
      <c r="AH745" s="285"/>
      <c r="AI745" s="285"/>
      <c r="AJ745" s="778">
        <f t="shared" si="275"/>
        <v>2562</v>
      </c>
      <c r="AK745" s="778">
        <f t="shared" si="276"/>
        <v>2562</v>
      </c>
      <c r="AL745" s="778">
        <f t="shared" si="277"/>
        <v>2562</v>
      </c>
      <c r="AM745" s="778">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619</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8">
        <f>MIN(363,INT((N746 - DATE(YEAR(N746),1,1))))+364*(YEAR(N746)-i_startyear)</f>
        <v>2562</v>
      </c>
      <c r="AG746" s="778">
        <f>MIN(363,INT((O746 - DATE(YEAR(O746),1,1))))+364*(YEAR(O746)-i_startyear)</f>
        <v>2562</v>
      </c>
      <c r="AH746" s="778">
        <f>MIN(363,INT((P746 - DATE(YEAR(P746),1,1))))+364*(YEAR(P746)-i_startyear)</f>
        <v>2562</v>
      </c>
      <c r="AI746" s="778">
        <f>MIN(363,INT((Q746 - DATE(YEAR(Q746),1,1))))+364*(YEAR(Q746)-i_startyear)</f>
        <v>2562</v>
      </c>
      <c r="AJ746" s="778">
        <f t="shared" si="275"/>
        <v>2562</v>
      </c>
      <c r="AK746" s="778">
        <f t="shared" si="276"/>
        <v>2562</v>
      </c>
      <c r="AL746" s="778">
        <f t="shared" si="277"/>
        <v>2562</v>
      </c>
      <c r="AM746" s="778">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620</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8">
        <f t="shared" si="275"/>
        <v>2562</v>
      </c>
      <c r="AK747" s="778">
        <f t="shared" si="276"/>
        <v>2562</v>
      </c>
      <c r="AL747" s="778">
        <f t="shared" si="277"/>
        <v>2562</v>
      </c>
      <c r="AM747" s="778">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629</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8">
        <f>MIN(363,INT((K748 - DATE(YEAR(K748),1,1))))+364*(YEAR(K748)-i_startyear)</f>
        <v>2926</v>
      </c>
      <c r="AD748" s="778">
        <f>MIN(363,INT((L748 - DATE(YEAR(L748),1,1))))+364*(YEAR(L748)-i_startyear)</f>
        <v>2926</v>
      </c>
      <c r="AE748" s="778">
        <f>MIN(363,INT((M748 - DATE(YEAR(M748),1,1))))+364*(YEAR(M748)-i_startyear)</f>
        <v>2926</v>
      </c>
      <c r="AF748" s="285"/>
      <c r="AG748" s="285"/>
      <c r="AH748" s="285"/>
      <c r="AI748" s="285"/>
      <c r="AJ748" s="778">
        <f t="shared" si="275"/>
        <v>2926</v>
      </c>
      <c r="AK748" s="778">
        <f t="shared" si="276"/>
        <v>2926</v>
      </c>
      <c r="AL748" s="778">
        <f t="shared" si="277"/>
        <v>2926</v>
      </c>
      <c r="AM748" s="778">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619</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8">
        <f>MIN(363,INT((N749 - DATE(YEAR(N749),1,1))))+364*(YEAR(N749)-i_startyear)</f>
        <v>2926</v>
      </c>
      <c r="AG749" s="778">
        <f>MIN(363,INT((O749 - DATE(YEAR(O749),1,1))))+364*(YEAR(O749)-i_startyear)</f>
        <v>2926</v>
      </c>
      <c r="AH749" s="778">
        <f>MIN(363,INT((P749 - DATE(YEAR(P749),1,1))))+364*(YEAR(P749)-i_startyear)</f>
        <v>2926</v>
      </c>
      <c r="AI749" s="778">
        <f>MIN(363,INT((Q749 - DATE(YEAR(Q749),1,1))))+364*(YEAR(Q749)-i_startyear)</f>
        <v>2926</v>
      </c>
      <c r="AJ749" s="778">
        <f t="shared" si="275"/>
        <v>2926</v>
      </c>
      <c r="AK749" s="778">
        <f t="shared" si="276"/>
        <v>2926</v>
      </c>
      <c r="AL749" s="778">
        <f t="shared" si="277"/>
        <v>2926</v>
      </c>
      <c r="AM749" s="778">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620</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8">
        <f t="shared" si="275"/>
        <v>2926</v>
      </c>
      <c r="AK750" s="778">
        <f t="shared" si="276"/>
        <v>2926</v>
      </c>
      <c r="AL750" s="778">
        <f t="shared" si="277"/>
        <v>2926</v>
      </c>
      <c r="AM750" s="778">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424</v>
      </c>
      <c r="AR751" s="267"/>
      <c r="AS751" s="255"/>
      <c r="AT751" s="255"/>
      <c r="AU751" s="255"/>
    </row>
    <row r="752" spans="1:47" outlineLevel="2" collapsed="1" x14ac:dyDescent="0.25">
      <c r="A752" s="255"/>
      <c r="B752" s="264"/>
      <c r="C752" s="257">
        <f>INT($C$232)+2</f>
        <v>3</v>
      </c>
      <c r="D752" s="280"/>
      <c r="E752" s="335"/>
      <c r="F752" s="335"/>
      <c r="G752" s="280"/>
      <c r="H752" s="573" t="s">
        <v>1127</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424</v>
      </c>
      <c r="AR754" s="267"/>
      <c r="AS754" s="255"/>
      <c r="AT754" s="255"/>
      <c r="AU754" s="255"/>
    </row>
    <row r="755" spans="1:47" outlineLevel="2" collapsed="1" x14ac:dyDescent="0.25">
      <c r="A755" s="255"/>
      <c r="B755" s="264"/>
      <c r="C755" s="257">
        <f>INT($C$232)+2</f>
        <v>3</v>
      </c>
      <c r="D755" s="280"/>
      <c r="E755" s="335"/>
      <c r="F755" s="335"/>
      <c r="G755" s="280"/>
      <c r="H755" s="573" t="s">
        <v>630</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624</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424</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126</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412</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414</v>
      </c>
      <c r="F774" s="332">
        <v>1</v>
      </c>
      <c r="G774" s="273"/>
      <c r="H774" s="274" t="s">
        <v>631</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454</v>
      </c>
      <c r="L778" s="336"/>
      <c r="M778" s="336"/>
      <c r="N778" s="336" t="s">
        <v>455</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522</v>
      </c>
      <c r="M779" s="325" t="s">
        <v>4</v>
      </c>
      <c r="N779" s="325" t="s">
        <v>543</v>
      </c>
      <c r="O779" s="325" t="s">
        <v>544</v>
      </c>
      <c r="P779" s="325" t="s">
        <v>545</v>
      </c>
      <c r="Q779" s="325" t="s">
        <v>546</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25">
      <c r="A780" s="255"/>
      <c r="B780" s="264" t="s">
        <v>417</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418</v>
      </c>
      <c r="C782" s="257">
        <f>INT(MAX($C$784:$C$808))+1</f>
        <v>5</v>
      </c>
      <c r="D782" s="280" t="s">
        <v>419</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632</v>
      </c>
      <c r="I783" s="298" t="s">
        <v>633</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420</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634</v>
      </c>
      <c r="I785" s="287"/>
      <c r="J785" s="285"/>
      <c r="K785" s="573" t="s">
        <v>454</v>
      </c>
      <c r="L785" s="307"/>
      <c r="M785" s="307"/>
      <c r="N785" s="287" t="s">
        <v>455</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424</v>
      </c>
      <c r="AR786" s="267"/>
      <c r="AS786" s="255"/>
      <c r="AT786" s="255"/>
      <c r="AU786" s="255"/>
    </row>
    <row r="787" spans="1:47" outlineLevel="1" x14ac:dyDescent="0.25">
      <c r="A787" s="255"/>
      <c r="B787" s="264"/>
      <c r="C787" s="257">
        <f>INT($C$773)+1</f>
        <v>2</v>
      </c>
      <c r="D787" s="280"/>
      <c r="E787" s="335"/>
      <c r="F787" s="335"/>
      <c r="G787" s="280"/>
      <c r="H787" s="338" t="s">
        <v>635</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420</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598</v>
      </c>
      <c r="I789" s="308" t="s">
        <v>636</v>
      </c>
      <c r="J789" s="308"/>
      <c r="K789" s="308" t="s">
        <v>637</v>
      </c>
      <c r="L789" s="308"/>
      <c r="M789" s="308"/>
      <c r="N789" s="399"/>
      <c r="O789" s="399" t="s">
        <v>1147</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8">
        <f t="shared" ref="O790:Q792" si="283">MIN(363,INT((K790 - DATE(YEAR(K790),1,1))))+364*(YEAR(K790)-i_startyear)</f>
        <v>1046</v>
      </c>
      <c r="P790" s="778">
        <f t="shared" si="283"/>
        <v>1046</v>
      </c>
      <c r="Q790" s="778">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8">
        <f t="shared" si="283"/>
        <v>1076</v>
      </c>
      <c r="P791" s="778">
        <f t="shared" si="283"/>
        <v>1076</v>
      </c>
      <c r="Q791" s="778">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8">
        <f t="shared" si="283"/>
        <v>1106</v>
      </c>
      <c r="P792" s="778">
        <f t="shared" si="283"/>
        <v>1106</v>
      </c>
      <c r="Q792" s="778">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638</v>
      </c>
      <c r="J794" s="307"/>
      <c r="K794" s="308" t="s">
        <v>639</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8">
        <f t="shared" ref="O795:Q797" si="285">MIN(363,INT((K795 - DATE(YEAR(K795),1,1))))+364*(YEAR(K795)-i_startyear)</f>
        <v>2139</v>
      </c>
      <c r="P795" s="778">
        <f t="shared" si="285"/>
        <v>2139</v>
      </c>
      <c r="Q795" s="778">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8">
        <f t="shared" si="285"/>
        <v>2169</v>
      </c>
      <c r="P796" s="778">
        <f t="shared" si="285"/>
        <v>2169</v>
      </c>
      <c r="Q796" s="778">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8">
        <f t="shared" si="285"/>
        <v>2198</v>
      </c>
      <c r="P797" s="778">
        <f t="shared" si="285"/>
        <v>2198</v>
      </c>
      <c r="Q797" s="778">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752</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762</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640</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424</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126</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412</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414</v>
      </c>
      <c r="F818" s="332">
        <v>1</v>
      </c>
      <c r="G818" s="273"/>
      <c r="H818" s="414" t="s">
        <v>641</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457</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523</v>
      </c>
      <c r="L823" s="325" t="s">
        <v>524</v>
      </c>
      <c r="M823" s="325" t="s">
        <v>525</v>
      </c>
      <c r="N823" s="325" t="s">
        <v>526</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417</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418</v>
      </c>
      <c r="C826" s="257">
        <f>INT(MAX($C$836:$C$866))+1</f>
        <v>6</v>
      </c>
      <c r="D826" s="280" t="s">
        <v>419</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642</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420</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3" t="s">
        <v>1131</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644</v>
      </c>
      <c r="J830" s="381" t="s">
        <v>645</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647</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648</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649</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424</v>
      </c>
      <c r="AR834" s="267"/>
      <c r="AS834" s="255"/>
      <c r="AT834" s="255"/>
      <c r="AU834" s="255"/>
    </row>
    <row r="835" spans="1:47" outlineLevel="1" x14ac:dyDescent="0.25">
      <c r="A835" s="255"/>
      <c r="B835" s="264"/>
      <c r="C835" s="257">
        <f>INT($C$817)+1</f>
        <v>2</v>
      </c>
      <c r="D835" s="280"/>
      <c r="E835" s="335"/>
      <c r="F835" s="335"/>
      <c r="G835" s="280"/>
      <c r="H835" s="338" t="s">
        <v>650</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420</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3" t="s">
        <v>1130</v>
      </c>
      <c r="I837" s="285"/>
      <c r="J837" s="285"/>
      <c r="K837" s="301">
        <f>i_s_len</f>
        <v>8</v>
      </c>
      <c r="L837" s="288">
        <v>3</v>
      </c>
      <c r="M837" s="285"/>
      <c r="N837" s="286" t="s">
        <v>651</v>
      </c>
      <c r="O837" s="285"/>
      <c r="P837" s="285"/>
      <c r="Q837" s="285"/>
      <c r="R837" s="285"/>
      <c r="S837" s="285"/>
      <c r="T837" s="285"/>
      <c r="U837" s="285"/>
      <c r="V837" s="285"/>
      <c r="W837" s="285"/>
      <c r="X837" s="285"/>
      <c r="Y837" s="415" t="s">
        <v>643</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652</v>
      </c>
      <c r="I838" s="381" t="s">
        <v>644</v>
      </c>
      <c r="J838" s="381" t="s">
        <v>645</v>
      </c>
      <c r="K838" s="349" t="s">
        <v>1224</v>
      </c>
      <c r="L838" s="349"/>
      <c r="M838" s="349"/>
      <c r="N838" s="349"/>
      <c r="O838" s="349" t="s">
        <v>646</v>
      </c>
      <c r="P838" s="349"/>
      <c r="Q838" s="349"/>
      <c r="R838" s="349"/>
      <c r="S838" s="285"/>
      <c r="T838" s="285"/>
      <c r="U838" s="285"/>
      <c r="V838" s="285"/>
      <c r="W838" s="285"/>
      <c r="X838" s="285"/>
      <c r="Y838" s="420" t="s">
        <v>1224</v>
      </c>
      <c r="Z838" s="420"/>
      <c r="AA838" s="420"/>
      <c r="AB838" s="420"/>
      <c r="AC838" s="420" t="s">
        <v>646</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653</v>
      </c>
      <c r="I839" s="418">
        <v>0</v>
      </c>
      <c r="J839" s="418" t="s">
        <v>654</v>
      </c>
      <c r="K839" s="421"/>
      <c r="L839" s="421"/>
      <c r="M839" s="421"/>
      <c r="N839" s="421"/>
      <c r="O839" s="422"/>
      <c r="P839" s="422"/>
      <c r="Q839" s="422"/>
      <c r="R839" s="422"/>
      <c r="S839" s="747" t="s">
        <v>1128</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20"/>
      <c r="AP839" s="820"/>
      <c r="AQ839" s="280"/>
      <c r="AR839" s="267"/>
      <c r="AS839" s="255"/>
      <c r="AT839" s="255"/>
      <c r="AU839" s="255"/>
    </row>
    <row r="840" spans="1:47" hidden="1" outlineLevel="4" x14ac:dyDescent="0.25">
      <c r="A840" s="255"/>
      <c r="B840" s="264"/>
      <c r="C840" s="257">
        <f t="shared" si="288"/>
        <v>5</v>
      </c>
      <c r="D840" s="280"/>
      <c r="E840" s="335"/>
      <c r="F840" s="335"/>
      <c r="G840" s="280"/>
      <c r="H840" s="301" t="s">
        <v>655</v>
      </c>
      <c r="I840" s="307"/>
      <c r="J840" s="301" t="s">
        <v>656</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657</v>
      </c>
      <c r="I841" s="307"/>
      <c r="J841" s="301" t="s">
        <v>656</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656</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656</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656</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656</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656</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656</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20"/>
      <c r="AP847" s="820"/>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653</v>
      </c>
      <c r="I848" s="418">
        <v>1</v>
      </c>
      <c r="J848" s="307" t="s">
        <v>658</v>
      </c>
      <c r="K848" s="424">
        <f>INT(4*30.4)</f>
        <v>121</v>
      </c>
      <c r="L848" s="424">
        <v>121</v>
      </c>
      <c r="M848" s="424">
        <v>121</v>
      </c>
      <c r="N848" s="424">
        <v>121</v>
      </c>
      <c r="O848" s="424"/>
      <c r="P848" s="424"/>
      <c r="Q848" s="424"/>
      <c r="R848" s="424"/>
      <c r="S848" s="926" t="s">
        <v>1256</v>
      </c>
      <c r="T848" s="927"/>
      <c r="U848" s="927"/>
      <c r="V848" s="927"/>
      <c r="W848" s="928"/>
      <c r="X848" s="285"/>
      <c r="Y848" s="430">
        <f t="shared" ref="Y848" si="292">IF(K848="",10*364,K848)</f>
        <v>121</v>
      </c>
      <c r="Z848" s="430">
        <f t="shared" ref="Z848" si="293">IF(L848="",10*364,L848)</f>
        <v>121</v>
      </c>
      <c r="AA848" s="430">
        <f t="shared" ref="AA848" si="294">IF(M848="",10*364,M848)</f>
        <v>121</v>
      </c>
      <c r="AB848" s="430">
        <f t="shared" ref="AB848" si="295">IF(N848="",10*364,N848)</f>
        <v>121</v>
      </c>
      <c r="AC848" s="748">
        <f>IF(O848="",10000,O848)</f>
        <v>10000</v>
      </c>
      <c r="AD848" s="748">
        <f t="shared" ref="AD848:AD865" si="296">IF(P848="",10000,P848)</f>
        <v>10000</v>
      </c>
      <c r="AE848" s="748">
        <f t="shared" ref="AE848:AE865" si="297">IF(Q848="",10000,Q848)</f>
        <v>10000</v>
      </c>
      <c r="AF848" s="748">
        <f t="shared" ref="AF848:AF865" si="298">IF(R848="",10000,R848)</f>
        <v>10000</v>
      </c>
      <c r="AG848" s="423"/>
      <c r="AH848" s="423"/>
      <c r="AI848" s="423"/>
      <c r="AJ848" s="423"/>
      <c r="AK848" s="423"/>
      <c r="AL848" s="423"/>
      <c r="AM848" s="423"/>
      <c r="AN848" s="423"/>
      <c r="AO848" s="820"/>
      <c r="AP848" s="820"/>
      <c r="AQ848" s="280"/>
      <c r="AR848" s="267"/>
      <c r="AS848" s="255"/>
      <c r="AT848" s="255"/>
      <c r="AU848" s="255"/>
    </row>
    <row r="849" spans="1:47" hidden="1" outlineLevel="3" x14ac:dyDescent="0.25">
      <c r="A849" s="255"/>
      <c r="B849" s="264"/>
      <c r="C849" s="257">
        <f t="shared" si="291"/>
        <v>4</v>
      </c>
      <c r="D849" s="280"/>
      <c r="E849" s="335"/>
      <c r="F849" s="335"/>
      <c r="G849" s="280"/>
      <c r="H849" s="301" t="s">
        <v>655</v>
      </c>
      <c r="I849" s="307"/>
      <c r="J849" s="301" t="s">
        <v>656</v>
      </c>
      <c r="K849" s="424">
        <v>364</v>
      </c>
      <c r="L849" s="424">
        <v>364</v>
      </c>
      <c r="M849" s="424">
        <v>364</v>
      </c>
      <c r="N849" s="424">
        <v>364</v>
      </c>
      <c r="O849" s="424"/>
      <c r="P849" s="424"/>
      <c r="Q849" s="424"/>
      <c r="R849" s="424"/>
      <c r="S849" s="929"/>
      <c r="T849" s="930"/>
      <c r="U849" s="930"/>
      <c r="V849" s="930"/>
      <c r="W849" s="931"/>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8">
        <f t="shared" ref="AC849:AC865" si="303">IF(O849="",10000,O849)</f>
        <v>10000</v>
      </c>
      <c r="AD849" s="748">
        <f t="shared" si="296"/>
        <v>10000</v>
      </c>
      <c r="AE849" s="748">
        <f t="shared" si="297"/>
        <v>10000</v>
      </c>
      <c r="AF849" s="748">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657</v>
      </c>
      <c r="I850" s="307"/>
      <c r="J850" s="301" t="s">
        <v>656</v>
      </c>
      <c r="K850" s="424">
        <f t="shared" ref="K850:K856" si="304">K849+364</f>
        <v>728</v>
      </c>
      <c r="L850" s="424">
        <f t="shared" ref="L850:N850" si="305">L849+364</f>
        <v>728</v>
      </c>
      <c r="M850" s="424">
        <f t="shared" si="305"/>
        <v>728</v>
      </c>
      <c r="N850" s="424">
        <f t="shared" si="305"/>
        <v>728</v>
      </c>
      <c r="O850" s="424"/>
      <c r="P850" s="424"/>
      <c r="Q850" s="424"/>
      <c r="R850" s="424"/>
      <c r="S850" s="929"/>
      <c r="T850" s="930"/>
      <c r="U850" s="930"/>
      <c r="V850" s="930"/>
      <c r="W850" s="931"/>
      <c r="X850" s="285"/>
      <c r="Y850" s="430">
        <f t="shared" si="299"/>
        <v>728</v>
      </c>
      <c r="Z850" s="430">
        <f t="shared" si="300"/>
        <v>728</v>
      </c>
      <c r="AA850" s="430">
        <f t="shared" si="301"/>
        <v>728</v>
      </c>
      <c r="AB850" s="430">
        <f t="shared" si="302"/>
        <v>728</v>
      </c>
      <c r="AC850" s="748">
        <f t="shared" si="303"/>
        <v>10000</v>
      </c>
      <c r="AD850" s="748">
        <f t="shared" si="296"/>
        <v>10000</v>
      </c>
      <c r="AE850" s="748">
        <f t="shared" si="297"/>
        <v>10000</v>
      </c>
      <c r="AF850" s="748">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656</v>
      </c>
      <c r="K851" s="424">
        <f t="shared" si="304"/>
        <v>1092</v>
      </c>
      <c r="L851" s="424">
        <f t="shared" ref="L851:N851" si="306">L850+364</f>
        <v>1092</v>
      </c>
      <c r="M851" s="424">
        <f t="shared" si="306"/>
        <v>1092</v>
      </c>
      <c r="N851" s="424">
        <f t="shared" si="306"/>
        <v>1092</v>
      </c>
      <c r="O851" s="424"/>
      <c r="P851" s="424"/>
      <c r="Q851" s="424"/>
      <c r="R851" s="424"/>
      <c r="S851" s="929"/>
      <c r="T851" s="930"/>
      <c r="U851" s="930"/>
      <c r="V851" s="930"/>
      <c r="W851" s="931"/>
      <c r="X851" s="285"/>
      <c r="Y851" s="430">
        <f t="shared" si="299"/>
        <v>1092</v>
      </c>
      <c r="Z851" s="430">
        <f t="shared" si="300"/>
        <v>1092</v>
      </c>
      <c r="AA851" s="430">
        <f t="shared" si="301"/>
        <v>1092</v>
      </c>
      <c r="AB851" s="430">
        <f t="shared" si="302"/>
        <v>1092</v>
      </c>
      <c r="AC851" s="748">
        <f t="shared" si="303"/>
        <v>10000</v>
      </c>
      <c r="AD851" s="748">
        <f t="shared" si="296"/>
        <v>10000</v>
      </c>
      <c r="AE851" s="748">
        <f t="shared" si="297"/>
        <v>10000</v>
      </c>
      <c r="AF851" s="748">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656</v>
      </c>
      <c r="K852" s="424">
        <f t="shared" si="304"/>
        <v>1456</v>
      </c>
      <c r="L852" s="424">
        <f t="shared" ref="L852:N852" si="307">L851+364</f>
        <v>1456</v>
      </c>
      <c r="M852" s="424">
        <f t="shared" si="307"/>
        <v>1456</v>
      </c>
      <c r="N852" s="424">
        <f t="shared" si="307"/>
        <v>1456</v>
      </c>
      <c r="O852" s="424"/>
      <c r="P852" s="424"/>
      <c r="Q852" s="424"/>
      <c r="R852" s="424"/>
      <c r="S852" s="929"/>
      <c r="T852" s="930"/>
      <c r="U852" s="930"/>
      <c r="V852" s="930"/>
      <c r="W852" s="931"/>
      <c r="X852" s="285"/>
      <c r="Y852" s="430">
        <f t="shared" si="299"/>
        <v>1456</v>
      </c>
      <c r="Z852" s="430">
        <f t="shared" si="300"/>
        <v>1456</v>
      </c>
      <c r="AA852" s="430">
        <f t="shared" si="301"/>
        <v>1456</v>
      </c>
      <c r="AB852" s="430">
        <f t="shared" si="302"/>
        <v>1456</v>
      </c>
      <c r="AC852" s="748">
        <f t="shared" si="303"/>
        <v>10000</v>
      </c>
      <c r="AD852" s="748">
        <f t="shared" si="296"/>
        <v>10000</v>
      </c>
      <c r="AE852" s="748">
        <f t="shared" si="297"/>
        <v>10000</v>
      </c>
      <c r="AF852" s="748">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656</v>
      </c>
      <c r="K853" s="424">
        <f t="shared" si="304"/>
        <v>1820</v>
      </c>
      <c r="L853" s="424">
        <f t="shared" ref="L853:N853" si="308">L852+364</f>
        <v>1820</v>
      </c>
      <c r="M853" s="424">
        <f t="shared" si="308"/>
        <v>1820</v>
      </c>
      <c r="N853" s="424">
        <f t="shared" si="308"/>
        <v>1820</v>
      </c>
      <c r="O853" s="424"/>
      <c r="P853" s="424"/>
      <c r="Q853" s="424"/>
      <c r="R853" s="424"/>
      <c r="S853" s="929"/>
      <c r="T853" s="930"/>
      <c r="U853" s="930"/>
      <c r="V853" s="930"/>
      <c r="W853" s="931"/>
      <c r="X853" s="285"/>
      <c r="Y853" s="430">
        <f t="shared" si="299"/>
        <v>1820</v>
      </c>
      <c r="Z853" s="430">
        <f t="shared" si="300"/>
        <v>1820</v>
      </c>
      <c r="AA853" s="430">
        <f t="shared" si="301"/>
        <v>1820</v>
      </c>
      <c r="AB853" s="430">
        <f t="shared" si="302"/>
        <v>1820</v>
      </c>
      <c r="AC853" s="748">
        <f t="shared" si="303"/>
        <v>10000</v>
      </c>
      <c r="AD853" s="748">
        <f t="shared" si="296"/>
        <v>10000</v>
      </c>
      <c r="AE853" s="748">
        <f t="shared" si="297"/>
        <v>10000</v>
      </c>
      <c r="AF853" s="748">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656</v>
      </c>
      <c r="K854" s="424">
        <f t="shared" si="304"/>
        <v>2184</v>
      </c>
      <c r="L854" s="424">
        <f t="shared" ref="L854:N854" si="309">L853+364</f>
        <v>2184</v>
      </c>
      <c r="M854" s="424">
        <f t="shared" si="309"/>
        <v>2184</v>
      </c>
      <c r="N854" s="424">
        <f t="shared" si="309"/>
        <v>2184</v>
      </c>
      <c r="O854" s="424"/>
      <c r="P854" s="424"/>
      <c r="Q854" s="424"/>
      <c r="R854" s="424"/>
      <c r="S854" s="929"/>
      <c r="T854" s="930"/>
      <c r="U854" s="930"/>
      <c r="V854" s="930"/>
      <c r="W854" s="931"/>
      <c r="X854" s="285"/>
      <c r="Y854" s="430">
        <f t="shared" si="299"/>
        <v>2184</v>
      </c>
      <c r="Z854" s="430">
        <f t="shared" si="300"/>
        <v>2184</v>
      </c>
      <c r="AA854" s="430">
        <f t="shared" si="301"/>
        <v>2184</v>
      </c>
      <c r="AB854" s="430">
        <f t="shared" si="302"/>
        <v>2184</v>
      </c>
      <c r="AC854" s="748">
        <f t="shared" si="303"/>
        <v>10000</v>
      </c>
      <c r="AD854" s="748">
        <f t="shared" si="296"/>
        <v>10000</v>
      </c>
      <c r="AE854" s="748">
        <f t="shared" si="297"/>
        <v>10000</v>
      </c>
      <c r="AF854" s="748">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656</v>
      </c>
      <c r="K855" s="424">
        <f t="shared" si="304"/>
        <v>2548</v>
      </c>
      <c r="L855" s="424">
        <f t="shared" ref="L855:N855" si="310">L854+364</f>
        <v>2548</v>
      </c>
      <c r="M855" s="424">
        <f t="shared" si="310"/>
        <v>2548</v>
      </c>
      <c r="N855" s="424">
        <f t="shared" si="310"/>
        <v>2548</v>
      </c>
      <c r="O855" s="424"/>
      <c r="P855" s="424"/>
      <c r="Q855" s="424"/>
      <c r="R855" s="424"/>
      <c r="S855" s="929"/>
      <c r="T855" s="930"/>
      <c r="U855" s="930"/>
      <c r="V855" s="930"/>
      <c r="W855" s="931"/>
      <c r="X855" s="285"/>
      <c r="Y855" s="430">
        <f t="shared" si="299"/>
        <v>2548</v>
      </c>
      <c r="Z855" s="430">
        <f t="shared" si="300"/>
        <v>2548</v>
      </c>
      <c r="AA855" s="430">
        <f t="shared" si="301"/>
        <v>2548</v>
      </c>
      <c r="AB855" s="430">
        <f t="shared" si="302"/>
        <v>2548</v>
      </c>
      <c r="AC855" s="748">
        <f t="shared" si="303"/>
        <v>10000</v>
      </c>
      <c r="AD855" s="748">
        <f t="shared" si="296"/>
        <v>10000</v>
      </c>
      <c r="AE855" s="748">
        <f t="shared" si="297"/>
        <v>10000</v>
      </c>
      <c r="AF855" s="748">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656</v>
      </c>
      <c r="K856" s="424">
        <f t="shared" si="304"/>
        <v>2912</v>
      </c>
      <c r="L856" s="424">
        <f t="shared" ref="L856:N856" si="311">L855+364</f>
        <v>2912</v>
      </c>
      <c r="M856" s="424">
        <f t="shared" si="311"/>
        <v>2912</v>
      </c>
      <c r="N856" s="424">
        <f t="shared" si="311"/>
        <v>2912</v>
      </c>
      <c r="O856" s="424"/>
      <c r="P856" s="424"/>
      <c r="Q856" s="424"/>
      <c r="R856" s="424"/>
      <c r="S856" s="929"/>
      <c r="T856" s="930"/>
      <c r="U856" s="930"/>
      <c r="V856" s="930"/>
      <c r="W856" s="931"/>
      <c r="X856" s="285"/>
      <c r="Y856" s="430">
        <f t="shared" si="299"/>
        <v>2912</v>
      </c>
      <c r="Z856" s="430">
        <f t="shared" si="300"/>
        <v>2912</v>
      </c>
      <c r="AA856" s="430">
        <f t="shared" si="301"/>
        <v>2912</v>
      </c>
      <c r="AB856" s="430">
        <f t="shared" si="302"/>
        <v>2912</v>
      </c>
      <c r="AC856" s="748">
        <f t="shared" si="303"/>
        <v>10000</v>
      </c>
      <c r="AD856" s="748">
        <f t="shared" si="296"/>
        <v>10000</v>
      </c>
      <c r="AE856" s="748">
        <f t="shared" si="297"/>
        <v>10000</v>
      </c>
      <c r="AF856" s="748">
        <f t="shared" si="298"/>
        <v>10000</v>
      </c>
      <c r="AG856" s="429"/>
      <c r="AH856" s="429"/>
      <c r="AI856" s="429"/>
      <c r="AJ856" s="429"/>
      <c r="AK856" s="429"/>
      <c r="AL856" s="429"/>
      <c r="AM856" s="429"/>
      <c r="AN856" s="429"/>
      <c r="AO856" s="820"/>
      <c r="AP856" s="820"/>
      <c r="AQ856" s="280"/>
      <c r="AR856" s="267"/>
      <c r="AS856" s="255"/>
      <c r="AT856" s="255"/>
      <c r="AU856" s="255"/>
    </row>
    <row r="857" spans="1:47" hidden="1" outlineLevel="3" x14ac:dyDescent="0.25">
      <c r="A857" s="255"/>
      <c r="B857" s="264"/>
      <c r="C857" s="257">
        <f t="shared" si="291"/>
        <v>4</v>
      </c>
      <c r="D857" s="280"/>
      <c r="E857" s="335"/>
      <c r="F857" s="335"/>
      <c r="G857" s="280"/>
      <c r="H857" s="417" t="s">
        <v>653</v>
      </c>
      <c r="I857" s="418">
        <v>2</v>
      </c>
      <c r="J857" s="418" t="s">
        <v>659</v>
      </c>
      <c r="K857" s="424"/>
      <c r="L857" s="424"/>
      <c r="M857" s="424"/>
      <c r="N857" s="424"/>
      <c r="O857" s="424">
        <v>45</v>
      </c>
      <c r="P857" s="424">
        <v>45</v>
      </c>
      <c r="Q857" s="424">
        <v>45</v>
      </c>
      <c r="R857" s="424">
        <v>47</v>
      </c>
      <c r="S857" s="929"/>
      <c r="T857" s="930"/>
      <c r="U857" s="930"/>
      <c r="V857" s="930"/>
      <c r="W857" s="931"/>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8">
        <f t="shared" si="303"/>
        <v>45</v>
      </c>
      <c r="AD857" s="748">
        <f t="shared" si="296"/>
        <v>45</v>
      </c>
      <c r="AE857" s="748">
        <f t="shared" si="297"/>
        <v>45</v>
      </c>
      <c r="AF857" s="748">
        <f t="shared" si="298"/>
        <v>47</v>
      </c>
      <c r="AG857" s="423"/>
      <c r="AH857" s="423"/>
      <c r="AI857" s="423"/>
      <c r="AJ857" s="423"/>
      <c r="AK857" s="423"/>
      <c r="AL857" s="423"/>
      <c r="AM857" s="423"/>
      <c r="AN857" s="423"/>
      <c r="AO857" s="820"/>
      <c r="AP857" s="820"/>
      <c r="AQ857" s="280"/>
      <c r="AR857" s="267"/>
      <c r="AS857" s="255"/>
      <c r="AT857" s="255"/>
      <c r="AU857" s="255"/>
    </row>
    <row r="858" spans="1:47" hidden="1" outlineLevel="3" x14ac:dyDescent="0.25">
      <c r="A858" s="255"/>
      <c r="B858" s="264"/>
      <c r="C858" s="257">
        <f t="shared" si="291"/>
        <v>4</v>
      </c>
      <c r="D858" s="280"/>
      <c r="E858" s="335"/>
      <c r="F858" s="335"/>
      <c r="G858" s="280"/>
      <c r="H858" s="301" t="s">
        <v>655</v>
      </c>
      <c r="I858" s="307"/>
      <c r="J858" s="307" t="s">
        <v>659</v>
      </c>
      <c r="K858" s="424">
        <f>INT(15*30.4)-7</f>
        <v>449</v>
      </c>
      <c r="L858" s="424">
        <f t="shared" ref="L858:N858" si="316">INT(15*30.4)-7</f>
        <v>449</v>
      </c>
      <c r="M858" s="424">
        <f t="shared" si="316"/>
        <v>449</v>
      </c>
      <c r="N858" s="424">
        <f t="shared" si="316"/>
        <v>449</v>
      </c>
      <c r="O858" s="424">
        <v>45</v>
      </c>
      <c r="P858" s="424">
        <v>45</v>
      </c>
      <c r="Q858" s="424">
        <v>45</v>
      </c>
      <c r="R858" s="424">
        <v>47</v>
      </c>
      <c r="S858" s="929"/>
      <c r="T858" s="930"/>
      <c r="U858" s="930"/>
      <c r="V858" s="930"/>
      <c r="W858" s="931"/>
      <c r="X858" s="285"/>
      <c r="Y858" s="430">
        <f t="shared" si="312"/>
        <v>449</v>
      </c>
      <c r="Z858" s="430">
        <f t="shared" si="313"/>
        <v>449</v>
      </c>
      <c r="AA858" s="430">
        <f t="shared" si="314"/>
        <v>449</v>
      </c>
      <c r="AB858" s="430">
        <f t="shared" si="315"/>
        <v>449</v>
      </c>
      <c r="AC858" s="748">
        <f t="shared" si="303"/>
        <v>45</v>
      </c>
      <c r="AD858" s="748">
        <f t="shared" si="296"/>
        <v>45</v>
      </c>
      <c r="AE858" s="748">
        <f t="shared" si="297"/>
        <v>45</v>
      </c>
      <c r="AF858" s="748">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657</v>
      </c>
      <c r="I859" s="307"/>
      <c r="J859" s="307" t="s">
        <v>1126</v>
      </c>
      <c r="K859" s="424"/>
      <c r="L859" s="424"/>
      <c r="M859" s="424"/>
      <c r="N859" s="424"/>
      <c r="O859" s="424"/>
      <c r="P859" s="424"/>
      <c r="Q859" s="424"/>
      <c r="R859" s="424"/>
      <c r="S859" s="929"/>
      <c r="T859" s="930"/>
      <c r="U859" s="930"/>
      <c r="V859" s="930"/>
      <c r="W859" s="931"/>
      <c r="X859" s="285"/>
      <c r="Y859" s="430">
        <f t="shared" si="312"/>
        <v>3640</v>
      </c>
      <c r="Z859" s="430">
        <f t="shared" si="313"/>
        <v>3640</v>
      </c>
      <c r="AA859" s="430">
        <f t="shared" si="314"/>
        <v>3640</v>
      </c>
      <c r="AB859" s="430">
        <f t="shared" si="315"/>
        <v>3640</v>
      </c>
      <c r="AC859" s="748">
        <f t="shared" si="303"/>
        <v>10000</v>
      </c>
      <c r="AD859" s="748">
        <f t="shared" si="296"/>
        <v>10000</v>
      </c>
      <c r="AE859" s="748">
        <f t="shared" si="297"/>
        <v>10000</v>
      </c>
      <c r="AF859" s="748">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656</v>
      </c>
      <c r="K860" s="424"/>
      <c r="L860" s="424"/>
      <c r="M860" s="424"/>
      <c r="N860" s="424"/>
      <c r="O860" s="424"/>
      <c r="P860" s="424"/>
      <c r="Q860" s="424"/>
      <c r="R860" s="424"/>
      <c r="S860" s="929"/>
      <c r="T860" s="930"/>
      <c r="U860" s="930"/>
      <c r="V860" s="930"/>
      <c r="W860" s="931"/>
      <c r="X860" s="285"/>
      <c r="Y860" s="430">
        <f t="shared" si="312"/>
        <v>3640</v>
      </c>
      <c r="Z860" s="430">
        <f t="shared" si="313"/>
        <v>3640</v>
      </c>
      <c r="AA860" s="430">
        <f t="shared" si="314"/>
        <v>3640</v>
      </c>
      <c r="AB860" s="430">
        <f t="shared" si="315"/>
        <v>3640</v>
      </c>
      <c r="AC860" s="748">
        <f t="shared" si="303"/>
        <v>10000</v>
      </c>
      <c r="AD860" s="748">
        <f t="shared" si="296"/>
        <v>10000</v>
      </c>
      <c r="AE860" s="748">
        <f t="shared" si="297"/>
        <v>10000</v>
      </c>
      <c r="AF860" s="748">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656</v>
      </c>
      <c r="K861" s="424"/>
      <c r="L861" s="424"/>
      <c r="M861" s="424"/>
      <c r="N861" s="424"/>
      <c r="O861" s="424"/>
      <c r="P861" s="424"/>
      <c r="Q861" s="424"/>
      <c r="R861" s="424"/>
      <c r="S861" s="929"/>
      <c r="T861" s="930"/>
      <c r="U861" s="930"/>
      <c r="V861" s="930"/>
      <c r="W861" s="931"/>
      <c r="X861" s="285"/>
      <c r="Y861" s="430">
        <f t="shared" si="312"/>
        <v>3640</v>
      </c>
      <c r="Z861" s="430">
        <f t="shared" si="313"/>
        <v>3640</v>
      </c>
      <c r="AA861" s="430">
        <f t="shared" si="314"/>
        <v>3640</v>
      </c>
      <c r="AB861" s="430">
        <f t="shared" si="315"/>
        <v>3640</v>
      </c>
      <c r="AC861" s="748">
        <f t="shared" si="303"/>
        <v>10000</v>
      </c>
      <c r="AD861" s="748">
        <f t="shared" si="296"/>
        <v>10000</v>
      </c>
      <c r="AE861" s="748">
        <f t="shared" si="297"/>
        <v>10000</v>
      </c>
      <c r="AF861" s="748">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656</v>
      </c>
      <c r="K862" s="424"/>
      <c r="L862" s="424"/>
      <c r="M862" s="424"/>
      <c r="N862" s="424"/>
      <c r="O862" s="424"/>
      <c r="P862" s="424"/>
      <c r="Q862" s="424"/>
      <c r="R862" s="424"/>
      <c r="S862" s="929"/>
      <c r="T862" s="930"/>
      <c r="U862" s="930"/>
      <c r="V862" s="930"/>
      <c r="W862" s="931"/>
      <c r="X862" s="285"/>
      <c r="Y862" s="430">
        <f t="shared" si="312"/>
        <v>3640</v>
      </c>
      <c r="Z862" s="430">
        <f t="shared" si="313"/>
        <v>3640</v>
      </c>
      <c r="AA862" s="430">
        <f t="shared" si="314"/>
        <v>3640</v>
      </c>
      <c r="AB862" s="430">
        <f t="shared" si="315"/>
        <v>3640</v>
      </c>
      <c r="AC862" s="748">
        <f t="shared" si="303"/>
        <v>10000</v>
      </c>
      <c r="AD862" s="748">
        <f t="shared" si="296"/>
        <v>10000</v>
      </c>
      <c r="AE862" s="748">
        <f t="shared" si="297"/>
        <v>10000</v>
      </c>
      <c r="AF862" s="748">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656</v>
      </c>
      <c r="K863" s="424"/>
      <c r="L863" s="424"/>
      <c r="M863" s="424"/>
      <c r="N863" s="424"/>
      <c r="O863" s="424"/>
      <c r="P863" s="424"/>
      <c r="Q863" s="424"/>
      <c r="R863" s="424"/>
      <c r="S863" s="929"/>
      <c r="T863" s="930"/>
      <c r="U863" s="930"/>
      <c r="V863" s="930"/>
      <c r="W863" s="931"/>
      <c r="X863" s="285"/>
      <c r="Y863" s="430">
        <f t="shared" si="312"/>
        <v>3640</v>
      </c>
      <c r="Z863" s="430">
        <f t="shared" si="313"/>
        <v>3640</v>
      </c>
      <c r="AA863" s="430">
        <f t="shared" si="314"/>
        <v>3640</v>
      </c>
      <c r="AB863" s="430">
        <f t="shared" si="315"/>
        <v>3640</v>
      </c>
      <c r="AC863" s="748">
        <f t="shared" si="303"/>
        <v>10000</v>
      </c>
      <c r="AD863" s="748">
        <f t="shared" si="296"/>
        <v>10000</v>
      </c>
      <c r="AE863" s="748">
        <f t="shared" si="297"/>
        <v>10000</v>
      </c>
      <c r="AF863" s="748">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656</v>
      </c>
      <c r="K864" s="424"/>
      <c r="L864" s="424"/>
      <c r="M864" s="424"/>
      <c r="N864" s="424"/>
      <c r="O864" s="424"/>
      <c r="P864" s="424"/>
      <c r="Q864" s="424"/>
      <c r="R864" s="424"/>
      <c r="S864" s="929"/>
      <c r="T864" s="930"/>
      <c r="U864" s="930"/>
      <c r="V864" s="930"/>
      <c r="W864" s="931"/>
      <c r="X864" s="285"/>
      <c r="Y864" s="430">
        <f t="shared" si="312"/>
        <v>3640</v>
      </c>
      <c r="Z864" s="430">
        <f t="shared" si="313"/>
        <v>3640</v>
      </c>
      <c r="AA864" s="430">
        <f t="shared" si="314"/>
        <v>3640</v>
      </c>
      <c r="AB864" s="430">
        <f t="shared" si="315"/>
        <v>3640</v>
      </c>
      <c r="AC864" s="748">
        <f t="shared" si="303"/>
        <v>10000</v>
      </c>
      <c r="AD864" s="748">
        <f t="shared" si="296"/>
        <v>10000</v>
      </c>
      <c r="AE864" s="748">
        <f t="shared" si="297"/>
        <v>10000</v>
      </c>
      <c r="AF864" s="748">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656</v>
      </c>
      <c r="K865" s="424"/>
      <c r="L865" s="424"/>
      <c r="M865" s="424"/>
      <c r="N865" s="424"/>
      <c r="O865" s="424"/>
      <c r="P865" s="424"/>
      <c r="Q865" s="424"/>
      <c r="R865" s="424"/>
      <c r="S865" s="932"/>
      <c r="T865" s="933"/>
      <c r="U865" s="933"/>
      <c r="V865" s="933"/>
      <c r="W865" s="934"/>
      <c r="X865" s="285"/>
      <c r="Y865" s="430">
        <f t="shared" si="312"/>
        <v>3640</v>
      </c>
      <c r="Z865" s="430">
        <f t="shared" si="313"/>
        <v>3640</v>
      </c>
      <c r="AA865" s="430">
        <f t="shared" si="314"/>
        <v>3640</v>
      </c>
      <c r="AB865" s="430">
        <f t="shared" si="315"/>
        <v>3640</v>
      </c>
      <c r="AC865" s="748">
        <f t="shared" si="303"/>
        <v>10000</v>
      </c>
      <c r="AD865" s="748">
        <f t="shared" si="296"/>
        <v>10000</v>
      </c>
      <c r="AE865" s="748">
        <f t="shared" si="297"/>
        <v>10000</v>
      </c>
      <c r="AF865" s="748">
        <f t="shared" si="298"/>
        <v>10000</v>
      </c>
      <c r="AG865" s="429"/>
      <c r="AH865" s="429"/>
      <c r="AI865" s="429"/>
      <c r="AJ865" s="429"/>
      <c r="AK865" s="429"/>
      <c r="AL865" s="429"/>
      <c r="AM865" s="429"/>
      <c r="AN865" s="429"/>
      <c r="AO865" s="820"/>
      <c r="AP865" s="820"/>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424</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126</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412</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414</v>
      </c>
      <c r="F876" s="332">
        <v>1</v>
      </c>
      <c r="G876" s="273"/>
      <c r="H876" s="274" t="s">
        <v>660</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661</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662</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663</v>
      </c>
      <c r="I881" s="279"/>
      <c r="J881" s="279" t="s">
        <v>664</v>
      </c>
      <c r="K881" s="279" t="s">
        <v>161</v>
      </c>
      <c r="L881" s="279" t="s">
        <v>665</v>
      </c>
      <c r="M881" s="279" t="s">
        <v>666</v>
      </c>
      <c r="N881" s="279" t="s">
        <v>667</v>
      </c>
      <c r="O881" s="279" t="s">
        <v>668</v>
      </c>
      <c r="P881" s="279" t="s">
        <v>669</v>
      </c>
      <c r="Q881" s="431" t="s">
        <v>670</v>
      </c>
      <c r="R881" s="279" t="s">
        <v>671</v>
      </c>
      <c r="S881" s="279" t="s">
        <v>672</v>
      </c>
      <c r="T881" s="279" t="s">
        <v>926</v>
      </c>
      <c r="U881" s="279" t="s">
        <v>625</v>
      </c>
      <c r="V881" s="279" t="s">
        <v>673</v>
      </c>
      <c r="W881" s="279" t="s">
        <v>674</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417</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418</v>
      </c>
      <c r="C884" s="257">
        <f>INT(MAX($C$885:$C$995))+1</f>
        <v>5</v>
      </c>
      <c r="D884" s="280" t="s">
        <v>419</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420</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675</v>
      </c>
      <c r="F886" s="329" t="s">
        <v>676</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677</v>
      </c>
      <c r="I887" s="435"/>
      <c r="J887" s="417" t="s">
        <v>678</v>
      </c>
      <c r="K887" s="436" t="str">
        <f>IF(L887&lt;0,"-",IFERROR(DATE(2019,1,($L887)*7+1),"-"))</f>
        <v>-</v>
      </c>
      <c r="L887" s="437" t="s">
        <v>679</v>
      </c>
      <c r="M887" s="437" t="s">
        <v>679</v>
      </c>
      <c r="N887" s="437" t="s">
        <v>679</v>
      </c>
      <c r="O887" s="437" t="s">
        <v>679</v>
      </c>
      <c r="P887" s="437" t="s">
        <v>679</v>
      </c>
      <c r="Q887" s="437" t="s">
        <v>679</v>
      </c>
      <c r="R887" s="437" t="s">
        <v>679</v>
      </c>
      <c r="S887" s="437" t="s">
        <v>679</v>
      </c>
      <c r="T887" s="437" t="s">
        <v>679</v>
      </c>
      <c r="U887" s="437" t="s">
        <v>679</v>
      </c>
      <c r="V887" s="437" t="s">
        <v>679</v>
      </c>
      <c r="W887" s="437" t="s">
        <v>679</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2" t="s">
        <v>680</v>
      </c>
      <c r="I888" s="893"/>
      <c r="J888" s="439" t="s">
        <v>681</v>
      </c>
      <c r="K888" s="440">
        <f t="shared" ref="K888:K951" si="318">IF(L888&lt;0,"-",IFERROR(DATE(2019,1,($L888)*7+1),"-"))</f>
        <v>43802</v>
      </c>
      <c r="L888" s="325">
        <v>48</v>
      </c>
      <c r="M888" s="441" t="s">
        <v>679</v>
      </c>
      <c r="N888" s="441" t="s">
        <v>679</v>
      </c>
      <c r="O888" s="441" t="s">
        <v>679</v>
      </c>
      <c r="P888" s="441" t="s">
        <v>679</v>
      </c>
      <c r="Q888" s="441" t="s">
        <v>679</v>
      </c>
      <c r="R888" s="441" t="s">
        <v>679</v>
      </c>
      <c r="S888" s="441" t="s">
        <v>679</v>
      </c>
      <c r="T888" s="441" t="s">
        <v>679</v>
      </c>
      <c r="U888" s="441" t="s">
        <v>679</v>
      </c>
      <c r="V888" s="441" t="s">
        <v>679</v>
      </c>
      <c r="W888" s="441" t="s">
        <v>679</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4"/>
      <c r="I889" s="895"/>
      <c r="J889" s="439" t="s">
        <v>682</v>
      </c>
      <c r="K889" s="440" t="str">
        <f t="shared" si="318"/>
        <v>-</v>
      </c>
      <c r="L889" s="441" t="s">
        <v>683</v>
      </c>
      <c r="M889" s="325">
        <v>26</v>
      </c>
      <c r="N889" s="441" t="s">
        <v>683</v>
      </c>
      <c r="O889" s="441" t="s">
        <v>683</v>
      </c>
      <c r="P889" s="441" t="s">
        <v>683</v>
      </c>
      <c r="Q889" s="441" t="s">
        <v>683</v>
      </c>
      <c r="R889" s="441" t="s">
        <v>683</v>
      </c>
      <c r="S889" s="441" t="s">
        <v>683</v>
      </c>
      <c r="T889" s="441" t="s">
        <v>683</v>
      </c>
      <c r="U889" s="441" t="s">
        <v>683</v>
      </c>
      <c r="V889" s="441" t="s">
        <v>683</v>
      </c>
      <c r="W889" s="441" t="s">
        <v>683</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896"/>
      <c r="I890" s="897"/>
      <c r="J890" s="425" t="s">
        <v>684</v>
      </c>
      <c r="K890" s="442" t="str">
        <f t="shared" si="318"/>
        <v>-</v>
      </c>
      <c r="L890" s="439" t="s">
        <v>679</v>
      </c>
      <c r="M890" s="439" t="s">
        <v>679</v>
      </c>
      <c r="N890" s="439" t="s">
        <v>679</v>
      </c>
      <c r="O890" s="439" t="s">
        <v>679</v>
      </c>
      <c r="P890" s="439" t="s">
        <v>679</v>
      </c>
      <c r="Q890" s="439" t="s">
        <v>679</v>
      </c>
      <c r="R890" s="439" t="s">
        <v>679</v>
      </c>
      <c r="S890" s="439" t="s">
        <v>679</v>
      </c>
      <c r="T890" s="439" t="s">
        <v>679</v>
      </c>
      <c r="U890" s="439" t="s">
        <v>679</v>
      </c>
      <c r="V890" s="443" t="s">
        <v>679</v>
      </c>
      <c r="W890" s="443" t="s">
        <v>679</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685</v>
      </c>
      <c r="I891" s="435"/>
      <c r="J891" s="417" t="s">
        <v>678</v>
      </c>
      <c r="K891" s="436" t="str">
        <f t="shared" si="318"/>
        <v>-</v>
      </c>
      <c r="L891" s="437" t="s">
        <v>679</v>
      </c>
      <c r="M891" s="437" t="s">
        <v>679</v>
      </c>
      <c r="N891" s="437" t="s">
        <v>679</v>
      </c>
      <c r="O891" s="437" t="s">
        <v>679</v>
      </c>
      <c r="P891" s="437" t="s">
        <v>679</v>
      </c>
      <c r="Q891" s="437" t="s">
        <v>679</v>
      </c>
      <c r="R891" s="437" t="s">
        <v>679</v>
      </c>
      <c r="S891" s="437" t="s">
        <v>679</v>
      </c>
      <c r="T891" s="437" t="s">
        <v>679</v>
      </c>
      <c r="U891" s="437" t="s">
        <v>679</v>
      </c>
      <c r="V891" s="437" t="s">
        <v>679</v>
      </c>
      <c r="W891" s="437" t="s">
        <v>679</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2" t="s">
        <v>686</v>
      </c>
      <c r="I892" s="893"/>
      <c r="J892" s="439" t="s">
        <v>681</v>
      </c>
      <c r="K892" s="440">
        <f t="shared" si="318"/>
        <v>43536</v>
      </c>
      <c r="L892" s="325">
        <v>10</v>
      </c>
      <c r="M892" s="441" t="s">
        <v>679</v>
      </c>
      <c r="N892" s="441" t="s">
        <v>679</v>
      </c>
      <c r="O892" s="441" t="s">
        <v>679</v>
      </c>
      <c r="P892" s="441" t="s">
        <v>679</v>
      </c>
      <c r="Q892" s="441" t="s">
        <v>679</v>
      </c>
      <c r="R892" s="441" t="s">
        <v>679</v>
      </c>
      <c r="S892" s="325" t="b">
        <v>1</v>
      </c>
      <c r="T892" s="441" t="s">
        <v>679</v>
      </c>
      <c r="U892" s="441" t="s">
        <v>679</v>
      </c>
      <c r="V892" s="441" t="s">
        <v>679</v>
      </c>
      <c r="W892" s="441" t="s">
        <v>679</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4"/>
      <c r="I893" s="895"/>
      <c r="J893" s="439" t="s">
        <v>682</v>
      </c>
      <c r="K893" s="440" t="str">
        <f t="shared" si="318"/>
        <v>-</v>
      </c>
      <c r="L893" s="441" t="s">
        <v>683</v>
      </c>
      <c r="M893" s="441" t="s">
        <v>683</v>
      </c>
      <c r="N893" s="441" t="s">
        <v>683</v>
      </c>
      <c r="O893" s="441" t="s">
        <v>683</v>
      </c>
      <c r="P893" s="441" t="s">
        <v>683</v>
      </c>
      <c r="Q893" s="441" t="s">
        <v>683</v>
      </c>
      <c r="R893" s="441" t="s">
        <v>683</v>
      </c>
      <c r="S893" s="441" t="s">
        <v>683</v>
      </c>
      <c r="T893" s="441" t="s">
        <v>683</v>
      </c>
      <c r="U893" s="441" t="s">
        <v>683</v>
      </c>
      <c r="V893" s="441" t="s">
        <v>683</v>
      </c>
      <c r="W893" s="441" t="s">
        <v>683</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896"/>
      <c r="I894" s="897"/>
      <c r="J894" s="425" t="s">
        <v>684</v>
      </c>
      <c r="K894" s="442" t="str">
        <f t="shared" si="318"/>
        <v>-</v>
      </c>
      <c r="L894" s="439" t="s">
        <v>679</v>
      </c>
      <c r="M894" s="439" t="s">
        <v>679</v>
      </c>
      <c r="N894" s="439" t="s">
        <v>679</v>
      </c>
      <c r="O894" s="439" t="s">
        <v>679</v>
      </c>
      <c r="P894" s="439" t="s">
        <v>679</v>
      </c>
      <c r="Q894" s="439" t="s">
        <v>679</v>
      </c>
      <c r="R894" s="439" t="s">
        <v>679</v>
      </c>
      <c r="S894" s="439" t="s">
        <v>679</v>
      </c>
      <c r="T894" s="439" t="s">
        <v>679</v>
      </c>
      <c r="U894" s="439" t="s">
        <v>679</v>
      </c>
      <c r="V894" s="443" t="s">
        <v>679</v>
      </c>
      <c r="W894" s="443" t="s">
        <v>679</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687</v>
      </c>
      <c r="I895" s="435"/>
      <c r="J895" s="417" t="s">
        <v>678</v>
      </c>
      <c r="K895" s="436" t="str">
        <f t="shared" si="318"/>
        <v>-</v>
      </c>
      <c r="L895" s="437" t="s">
        <v>679</v>
      </c>
      <c r="M895" s="444">
        <v>42</v>
      </c>
      <c r="N895" s="437" t="s">
        <v>679</v>
      </c>
      <c r="O895" s="437" t="s">
        <v>679</v>
      </c>
      <c r="P895" s="437" t="s">
        <v>679</v>
      </c>
      <c r="Q895" s="437" t="s">
        <v>679</v>
      </c>
      <c r="R895" s="437" t="s">
        <v>679</v>
      </c>
      <c r="S895" s="437" t="s">
        <v>679</v>
      </c>
      <c r="T895" s="437" t="s">
        <v>679</v>
      </c>
      <c r="U895" s="437" t="s">
        <v>679</v>
      </c>
      <c r="V895" s="437" t="s">
        <v>679</v>
      </c>
      <c r="W895" s="437" t="s">
        <v>679</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2" t="s">
        <v>688</v>
      </c>
      <c r="I896" s="893"/>
      <c r="J896" s="439" t="s">
        <v>681</v>
      </c>
      <c r="K896" s="440">
        <f t="shared" si="318"/>
        <v>43536</v>
      </c>
      <c r="L896" s="325">
        <v>10</v>
      </c>
      <c r="M896" s="441" t="s">
        <v>679</v>
      </c>
      <c r="N896" s="441" t="s">
        <v>679</v>
      </c>
      <c r="O896" s="441" t="s">
        <v>679</v>
      </c>
      <c r="P896" s="441" t="s">
        <v>679</v>
      </c>
      <c r="Q896" s="441" t="s">
        <v>679</v>
      </c>
      <c r="R896" s="441" t="s">
        <v>679</v>
      </c>
      <c r="S896" s="441" t="s">
        <v>679</v>
      </c>
      <c r="T896" s="441" t="s">
        <v>679</v>
      </c>
      <c r="U896" s="441" t="s">
        <v>679</v>
      </c>
      <c r="V896" s="441" t="s">
        <v>679</v>
      </c>
      <c r="W896" s="441" t="s">
        <v>679</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4"/>
      <c r="I897" s="895"/>
      <c r="J897" s="439" t="s">
        <v>682</v>
      </c>
      <c r="K897" s="440" t="str">
        <f t="shared" si="318"/>
        <v>-</v>
      </c>
      <c r="L897" s="441" t="s">
        <v>683</v>
      </c>
      <c r="M897" s="441" t="s">
        <v>683</v>
      </c>
      <c r="N897" s="441" t="s">
        <v>683</v>
      </c>
      <c r="O897" s="441" t="s">
        <v>683</v>
      </c>
      <c r="P897" s="441" t="s">
        <v>683</v>
      </c>
      <c r="Q897" s="441" t="s">
        <v>683</v>
      </c>
      <c r="R897" s="441" t="s">
        <v>683</v>
      </c>
      <c r="S897" s="441" t="s">
        <v>683</v>
      </c>
      <c r="T897" s="441" t="s">
        <v>683</v>
      </c>
      <c r="U897" s="441" t="s">
        <v>683</v>
      </c>
      <c r="V897" s="441" t="s">
        <v>683</v>
      </c>
      <c r="W897" s="441" t="s">
        <v>683</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896"/>
      <c r="I898" s="897"/>
      <c r="J898" s="425" t="s">
        <v>684</v>
      </c>
      <c r="K898" s="442" t="str">
        <f t="shared" si="318"/>
        <v>-</v>
      </c>
      <c r="L898" s="439" t="s">
        <v>679</v>
      </c>
      <c r="M898" s="439" t="s">
        <v>679</v>
      </c>
      <c r="N898" s="439" t="s">
        <v>679</v>
      </c>
      <c r="O898" s="439" t="s">
        <v>679</v>
      </c>
      <c r="P898" s="439" t="s">
        <v>679</v>
      </c>
      <c r="Q898" s="439" t="s">
        <v>679</v>
      </c>
      <c r="R898" s="439" t="s">
        <v>679</v>
      </c>
      <c r="S898" s="439" t="s">
        <v>679</v>
      </c>
      <c r="T898" s="439" t="s">
        <v>679</v>
      </c>
      <c r="U898" s="439" t="s">
        <v>679</v>
      </c>
      <c r="V898" s="443" t="s">
        <v>679</v>
      </c>
      <c r="W898" s="443" t="s">
        <v>679</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689</v>
      </c>
      <c r="I899" s="435"/>
      <c r="J899" s="417" t="s">
        <v>678</v>
      </c>
      <c r="K899" s="436" t="str">
        <f t="shared" si="318"/>
        <v>-</v>
      </c>
      <c r="L899" s="437" t="s">
        <v>679</v>
      </c>
      <c r="M899" s="437" t="s">
        <v>679</v>
      </c>
      <c r="N899" s="437" t="s">
        <v>679</v>
      </c>
      <c r="O899" s="437" t="s">
        <v>679</v>
      </c>
      <c r="P899" s="437" t="s">
        <v>679</v>
      </c>
      <c r="Q899" s="437" t="s">
        <v>679</v>
      </c>
      <c r="R899" s="437" t="s">
        <v>679</v>
      </c>
      <c r="S899" s="437" t="s">
        <v>679</v>
      </c>
      <c r="T899" s="437" t="s">
        <v>679</v>
      </c>
      <c r="U899" s="437" t="s">
        <v>679</v>
      </c>
      <c r="V899" s="437" t="s">
        <v>679</v>
      </c>
      <c r="W899" s="437" t="s">
        <v>679</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2" t="s">
        <v>690</v>
      </c>
      <c r="I900" s="893"/>
      <c r="J900" s="439" t="s">
        <v>681</v>
      </c>
      <c r="K900" s="440">
        <f t="shared" si="318"/>
        <v>43802</v>
      </c>
      <c r="L900" s="325">
        <v>48</v>
      </c>
      <c r="M900" s="441" t="s">
        <v>679</v>
      </c>
      <c r="N900" s="441" t="s">
        <v>679</v>
      </c>
      <c r="O900" s="441" t="s">
        <v>679</v>
      </c>
      <c r="P900" s="441" t="s">
        <v>679</v>
      </c>
      <c r="Q900" s="441" t="s">
        <v>679</v>
      </c>
      <c r="R900" s="441" t="s">
        <v>679</v>
      </c>
      <c r="S900" s="441" t="s">
        <v>679</v>
      </c>
      <c r="T900" s="441" t="s">
        <v>679</v>
      </c>
      <c r="U900" s="441" t="s">
        <v>679</v>
      </c>
      <c r="V900" s="441" t="s">
        <v>679</v>
      </c>
      <c r="W900" s="441" t="s">
        <v>679</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4"/>
      <c r="I901" s="895"/>
      <c r="J901" s="439" t="s">
        <v>682</v>
      </c>
      <c r="K901" s="440" t="str">
        <f t="shared" si="318"/>
        <v>-</v>
      </c>
      <c r="L901" s="441" t="s">
        <v>683</v>
      </c>
      <c r="M901" s="325">
        <v>26</v>
      </c>
      <c r="N901" s="441" t="s">
        <v>683</v>
      </c>
      <c r="O901" s="441" t="s">
        <v>683</v>
      </c>
      <c r="P901" s="441" t="s">
        <v>683</v>
      </c>
      <c r="Q901" s="441" t="s">
        <v>683</v>
      </c>
      <c r="R901" s="441" t="s">
        <v>683</v>
      </c>
      <c r="S901" s="441" t="s">
        <v>683</v>
      </c>
      <c r="T901" s="441" t="s">
        <v>683</v>
      </c>
      <c r="U901" s="441" t="s">
        <v>683</v>
      </c>
      <c r="V901" s="441" t="s">
        <v>683</v>
      </c>
      <c r="W901" s="441" t="s">
        <v>683</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896"/>
      <c r="I902" s="897"/>
      <c r="J902" s="425" t="s">
        <v>684</v>
      </c>
      <c r="K902" s="442" t="str">
        <f t="shared" si="318"/>
        <v>-</v>
      </c>
      <c r="L902" s="439" t="s">
        <v>679</v>
      </c>
      <c r="M902" s="439" t="s">
        <v>679</v>
      </c>
      <c r="N902" s="439" t="s">
        <v>679</v>
      </c>
      <c r="O902" s="439" t="s">
        <v>679</v>
      </c>
      <c r="P902" s="439" t="s">
        <v>679</v>
      </c>
      <c r="Q902" s="439" t="s">
        <v>679</v>
      </c>
      <c r="R902" s="439" t="s">
        <v>679</v>
      </c>
      <c r="S902" s="439" t="s">
        <v>679</v>
      </c>
      <c r="T902" s="439" t="s">
        <v>679</v>
      </c>
      <c r="U902" s="439" t="s">
        <v>679</v>
      </c>
      <c r="V902" s="443" t="s">
        <v>679</v>
      </c>
      <c r="W902" s="443" t="s">
        <v>679</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691</v>
      </c>
      <c r="I903" s="435"/>
      <c r="J903" s="417" t="s">
        <v>678</v>
      </c>
      <c r="K903" s="436" t="str">
        <f t="shared" si="318"/>
        <v>-</v>
      </c>
      <c r="L903" s="437" t="s">
        <v>679</v>
      </c>
      <c r="M903" s="437" t="s">
        <v>679</v>
      </c>
      <c r="N903" s="437" t="s">
        <v>679</v>
      </c>
      <c r="O903" s="437" t="s">
        <v>679</v>
      </c>
      <c r="P903" s="437" t="s">
        <v>679</v>
      </c>
      <c r="Q903" s="437" t="s">
        <v>679</v>
      </c>
      <c r="R903" s="437" t="s">
        <v>679</v>
      </c>
      <c r="S903" s="437" t="s">
        <v>679</v>
      </c>
      <c r="T903" s="437" t="s">
        <v>679</v>
      </c>
      <c r="U903" s="437" t="s">
        <v>679</v>
      </c>
      <c r="V903" s="437" t="s">
        <v>679</v>
      </c>
      <c r="W903" s="437" t="s">
        <v>679</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2" t="s">
        <v>692</v>
      </c>
      <c r="I904" s="893"/>
      <c r="J904" s="439" t="s">
        <v>681</v>
      </c>
      <c r="K904" s="440">
        <f t="shared" si="318"/>
        <v>43802</v>
      </c>
      <c r="L904" s="325">
        <v>48</v>
      </c>
      <c r="M904" s="441" t="s">
        <v>679</v>
      </c>
      <c r="N904" s="441" t="s">
        <v>679</v>
      </c>
      <c r="O904" s="441" t="s">
        <v>679</v>
      </c>
      <c r="P904" s="441" t="s">
        <v>679</v>
      </c>
      <c r="Q904" s="441" t="s">
        <v>679</v>
      </c>
      <c r="R904" s="441" t="s">
        <v>679</v>
      </c>
      <c r="S904" s="441" t="s">
        <v>679</v>
      </c>
      <c r="T904" s="441" t="s">
        <v>679</v>
      </c>
      <c r="U904" s="441" t="s">
        <v>679</v>
      </c>
      <c r="V904" s="441" t="s">
        <v>679</v>
      </c>
      <c r="W904" s="441" t="s">
        <v>679</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4"/>
      <c r="I905" s="895"/>
      <c r="J905" s="439" t="s">
        <v>682</v>
      </c>
      <c r="K905" s="440" t="str">
        <f t="shared" si="318"/>
        <v>-</v>
      </c>
      <c r="L905" s="441" t="s">
        <v>683</v>
      </c>
      <c r="M905" s="325">
        <v>34</v>
      </c>
      <c r="N905" s="441" t="s">
        <v>683</v>
      </c>
      <c r="O905" s="441" t="s">
        <v>683</v>
      </c>
      <c r="P905" s="441" t="s">
        <v>683</v>
      </c>
      <c r="Q905" s="441" t="s">
        <v>683</v>
      </c>
      <c r="R905" s="441" t="s">
        <v>683</v>
      </c>
      <c r="S905" s="441" t="s">
        <v>683</v>
      </c>
      <c r="T905" s="441" t="s">
        <v>683</v>
      </c>
      <c r="U905" s="441" t="s">
        <v>683</v>
      </c>
      <c r="V905" s="441" t="s">
        <v>683</v>
      </c>
      <c r="W905" s="441" t="s">
        <v>683</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896"/>
      <c r="I906" s="897"/>
      <c r="J906" s="425" t="s">
        <v>684</v>
      </c>
      <c r="K906" s="442" t="str">
        <f t="shared" si="318"/>
        <v>-</v>
      </c>
      <c r="L906" s="439" t="s">
        <v>679</v>
      </c>
      <c r="M906" s="439" t="s">
        <v>679</v>
      </c>
      <c r="N906" s="439" t="s">
        <v>679</v>
      </c>
      <c r="O906" s="439" t="s">
        <v>679</v>
      </c>
      <c r="P906" s="439" t="s">
        <v>679</v>
      </c>
      <c r="Q906" s="439" t="s">
        <v>679</v>
      </c>
      <c r="R906" s="439" t="s">
        <v>679</v>
      </c>
      <c r="S906" s="439" t="s">
        <v>679</v>
      </c>
      <c r="T906" s="439" t="s">
        <v>679</v>
      </c>
      <c r="U906" s="439" t="s">
        <v>679</v>
      </c>
      <c r="V906" s="443" t="s">
        <v>679</v>
      </c>
      <c r="W906" s="443" t="s">
        <v>679</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693</v>
      </c>
      <c r="I907" s="435"/>
      <c r="J907" s="417" t="s">
        <v>678</v>
      </c>
      <c r="K907" s="436" t="str">
        <f t="shared" si="318"/>
        <v>-</v>
      </c>
      <c r="L907" s="445">
        <v>-1</v>
      </c>
      <c r="M907" s="437" t="s">
        <v>679</v>
      </c>
      <c r="N907" s="437" t="s">
        <v>679</v>
      </c>
      <c r="O907" s="437" t="s">
        <v>679</v>
      </c>
      <c r="P907" s="437" t="s">
        <v>679</v>
      </c>
      <c r="Q907" s="437" t="s">
        <v>679</v>
      </c>
      <c r="R907" s="437" t="s">
        <v>679</v>
      </c>
      <c r="S907" s="437" t="s">
        <v>679</v>
      </c>
      <c r="T907" s="437" t="s">
        <v>679</v>
      </c>
      <c r="U907" s="437" t="s">
        <v>679</v>
      </c>
      <c r="V907" s="437" t="s">
        <v>679</v>
      </c>
      <c r="W907" s="437" t="s">
        <v>679</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2"/>
      <c r="I908" s="893"/>
      <c r="J908" s="439" t="s">
        <v>681</v>
      </c>
      <c r="K908" s="440" t="str">
        <f t="shared" si="318"/>
        <v>-</v>
      </c>
      <c r="L908" s="441" t="s">
        <v>679</v>
      </c>
      <c r="M908" s="441" t="s">
        <v>679</v>
      </c>
      <c r="N908" s="441" t="s">
        <v>679</v>
      </c>
      <c r="O908" s="441" t="s">
        <v>679</v>
      </c>
      <c r="P908" s="441" t="s">
        <v>679</v>
      </c>
      <c r="Q908" s="441" t="s">
        <v>679</v>
      </c>
      <c r="R908" s="441" t="s">
        <v>679</v>
      </c>
      <c r="S908" s="441" t="s">
        <v>679</v>
      </c>
      <c r="T908" s="441" t="s">
        <v>679</v>
      </c>
      <c r="U908" s="441" t="s">
        <v>679</v>
      </c>
      <c r="V908" s="441" t="s">
        <v>679</v>
      </c>
      <c r="W908" s="441" t="s">
        <v>679</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4"/>
      <c r="I909" s="895"/>
      <c r="J909" s="439" t="s">
        <v>682</v>
      </c>
      <c r="K909" s="440" t="str">
        <f t="shared" si="318"/>
        <v>-</v>
      </c>
      <c r="L909" s="441" t="s">
        <v>683</v>
      </c>
      <c r="M909" s="441" t="s">
        <v>683</v>
      </c>
      <c r="N909" s="441" t="s">
        <v>683</v>
      </c>
      <c r="O909" s="441" t="s">
        <v>683</v>
      </c>
      <c r="P909" s="441" t="s">
        <v>683</v>
      </c>
      <c r="Q909" s="441" t="s">
        <v>683</v>
      </c>
      <c r="R909" s="441" t="s">
        <v>683</v>
      </c>
      <c r="S909" s="441" t="s">
        <v>683</v>
      </c>
      <c r="T909" s="441" t="s">
        <v>683</v>
      </c>
      <c r="U909" s="441" t="s">
        <v>683</v>
      </c>
      <c r="V909" s="441" t="s">
        <v>683</v>
      </c>
      <c r="W909" s="441" t="s">
        <v>683</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896"/>
      <c r="I910" s="897"/>
      <c r="J910" s="425" t="s">
        <v>684</v>
      </c>
      <c r="K910" s="442" t="str">
        <f t="shared" si="318"/>
        <v>-</v>
      </c>
      <c r="L910" s="439" t="s">
        <v>679</v>
      </c>
      <c r="M910" s="439" t="s">
        <v>679</v>
      </c>
      <c r="N910" s="439" t="s">
        <v>679</v>
      </c>
      <c r="O910" s="439" t="s">
        <v>679</v>
      </c>
      <c r="P910" s="439" t="s">
        <v>679</v>
      </c>
      <c r="Q910" s="439" t="s">
        <v>679</v>
      </c>
      <c r="R910" s="439" t="s">
        <v>679</v>
      </c>
      <c r="S910" s="439" t="s">
        <v>679</v>
      </c>
      <c r="T910" s="439" t="s">
        <v>679</v>
      </c>
      <c r="U910" s="439" t="s">
        <v>679</v>
      </c>
      <c r="V910" s="443" t="s">
        <v>679</v>
      </c>
      <c r="W910" s="443" t="s">
        <v>679</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694</v>
      </c>
      <c r="I911" s="435"/>
      <c r="J911" s="417" t="s">
        <v>678</v>
      </c>
      <c r="K911" s="436" t="str">
        <f t="shared" si="318"/>
        <v>-</v>
      </c>
      <c r="L911" s="445">
        <v>-1</v>
      </c>
      <c r="M911" s="437" t="s">
        <v>679</v>
      </c>
      <c r="N911" s="437" t="s">
        <v>679</v>
      </c>
      <c r="O911" s="437" t="s">
        <v>679</v>
      </c>
      <c r="P911" s="437" t="s">
        <v>679</v>
      </c>
      <c r="Q911" s="437" t="s">
        <v>679</v>
      </c>
      <c r="R911" s="437" t="s">
        <v>679</v>
      </c>
      <c r="S911" s="437" t="s">
        <v>679</v>
      </c>
      <c r="T911" s="437" t="s">
        <v>679</v>
      </c>
      <c r="U911" s="437" t="s">
        <v>679</v>
      </c>
      <c r="V911" s="437" t="s">
        <v>679</v>
      </c>
      <c r="W911" s="437" t="s">
        <v>679</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2"/>
      <c r="I912" s="893"/>
      <c r="J912" s="439" t="s">
        <v>681</v>
      </c>
      <c r="K912" s="440" t="str">
        <f t="shared" si="318"/>
        <v>-</v>
      </c>
      <c r="L912" s="441" t="s">
        <v>679</v>
      </c>
      <c r="M912" s="441" t="s">
        <v>679</v>
      </c>
      <c r="N912" s="441" t="s">
        <v>679</v>
      </c>
      <c r="O912" s="441" t="s">
        <v>679</v>
      </c>
      <c r="P912" s="441" t="s">
        <v>679</v>
      </c>
      <c r="Q912" s="441" t="s">
        <v>679</v>
      </c>
      <c r="R912" s="441" t="s">
        <v>679</v>
      </c>
      <c r="S912" s="441" t="s">
        <v>679</v>
      </c>
      <c r="T912" s="441" t="s">
        <v>679</v>
      </c>
      <c r="U912" s="441" t="s">
        <v>679</v>
      </c>
      <c r="V912" s="441" t="s">
        <v>679</v>
      </c>
      <c r="W912" s="441" t="s">
        <v>679</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4"/>
      <c r="I913" s="895"/>
      <c r="J913" s="439" t="s">
        <v>682</v>
      </c>
      <c r="K913" s="440" t="str">
        <f t="shared" si="318"/>
        <v>-</v>
      </c>
      <c r="L913" s="441" t="s">
        <v>683</v>
      </c>
      <c r="M913" s="441" t="s">
        <v>683</v>
      </c>
      <c r="N913" s="441" t="s">
        <v>683</v>
      </c>
      <c r="O913" s="441" t="s">
        <v>683</v>
      </c>
      <c r="P913" s="441" t="s">
        <v>683</v>
      </c>
      <c r="Q913" s="441" t="s">
        <v>683</v>
      </c>
      <c r="R913" s="441" t="s">
        <v>683</v>
      </c>
      <c r="S913" s="441" t="s">
        <v>683</v>
      </c>
      <c r="T913" s="441" t="s">
        <v>683</v>
      </c>
      <c r="U913" s="441" t="s">
        <v>683</v>
      </c>
      <c r="V913" s="441" t="s">
        <v>683</v>
      </c>
      <c r="W913" s="441" t="s">
        <v>683</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896"/>
      <c r="I914" s="897"/>
      <c r="J914" s="425" t="s">
        <v>684</v>
      </c>
      <c r="K914" s="442" t="str">
        <f t="shared" si="318"/>
        <v>-</v>
      </c>
      <c r="L914" s="439" t="s">
        <v>679</v>
      </c>
      <c r="M914" s="439" t="s">
        <v>679</v>
      </c>
      <c r="N914" s="439" t="s">
        <v>679</v>
      </c>
      <c r="O914" s="439" t="s">
        <v>679</v>
      </c>
      <c r="P914" s="439" t="s">
        <v>679</v>
      </c>
      <c r="Q914" s="439" t="s">
        <v>679</v>
      </c>
      <c r="R914" s="439" t="s">
        <v>679</v>
      </c>
      <c r="S914" s="439" t="s">
        <v>679</v>
      </c>
      <c r="T914" s="439" t="s">
        <v>679</v>
      </c>
      <c r="U914" s="439" t="s">
        <v>679</v>
      </c>
      <c r="V914" s="443" t="s">
        <v>679</v>
      </c>
      <c r="W914" s="443" t="s">
        <v>679</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695</v>
      </c>
      <c r="I915" s="435"/>
      <c r="J915" s="417" t="s">
        <v>678</v>
      </c>
      <c r="K915" s="436" t="str">
        <f t="shared" si="318"/>
        <v>-</v>
      </c>
      <c r="L915" s="445">
        <v>-1</v>
      </c>
      <c r="M915" s="437" t="s">
        <v>679</v>
      </c>
      <c r="N915" s="437" t="s">
        <v>679</v>
      </c>
      <c r="O915" s="437" t="s">
        <v>679</v>
      </c>
      <c r="P915" s="437" t="s">
        <v>679</v>
      </c>
      <c r="Q915" s="437" t="s">
        <v>679</v>
      </c>
      <c r="R915" s="437" t="s">
        <v>679</v>
      </c>
      <c r="S915" s="437" t="s">
        <v>679</v>
      </c>
      <c r="T915" s="437" t="s">
        <v>679</v>
      </c>
      <c r="U915" s="437" t="s">
        <v>679</v>
      </c>
      <c r="V915" s="437" t="s">
        <v>679</v>
      </c>
      <c r="W915" s="437" t="s">
        <v>679</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2"/>
      <c r="I916" s="893"/>
      <c r="J916" s="439" t="s">
        <v>681</v>
      </c>
      <c r="K916" s="440" t="str">
        <f t="shared" si="318"/>
        <v>-</v>
      </c>
      <c r="L916" s="441" t="s">
        <v>679</v>
      </c>
      <c r="M916" s="441" t="s">
        <v>679</v>
      </c>
      <c r="N916" s="441" t="s">
        <v>679</v>
      </c>
      <c r="O916" s="441" t="s">
        <v>679</v>
      </c>
      <c r="P916" s="441" t="s">
        <v>679</v>
      </c>
      <c r="Q916" s="441" t="s">
        <v>679</v>
      </c>
      <c r="R916" s="441" t="s">
        <v>679</v>
      </c>
      <c r="S916" s="441" t="s">
        <v>679</v>
      </c>
      <c r="T916" s="441" t="s">
        <v>679</v>
      </c>
      <c r="U916" s="441" t="s">
        <v>679</v>
      </c>
      <c r="V916" s="441" t="s">
        <v>679</v>
      </c>
      <c r="W916" s="441" t="s">
        <v>679</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4"/>
      <c r="I917" s="895"/>
      <c r="J917" s="439" t="s">
        <v>682</v>
      </c>
      <c r="K917" s="440" t="str">
        <f t="shared" si="318"/>
        <v>-</v>
      </c>
      <c r="L917" s="441" t="s">
        <v>683</v>
      </c>
      <c r="M917" s="441" t="s">
        <v>683</v>
      </c>
      <c r="N917" s="441" t="s">
        <v>683</v>
      </c>
      <c r="O917" s="441" t="s">
        <v>683</v>
      </c>
      <c r="P917" s="441" t="s">
        <v>683</v>
      </c>
      <c r="Q917" s="441" t="s">
        <v>683</v>
      </c>
      <c r="R917" s="441" t="s">
        <v>683</v>
      </c>
      <c r="S917" s="441" t="s">
        <v>683</v>
      </c>
      <c r="T917" s="441" t="s">
        <v>683</v>
      </c>
      <c r="U917" s="441" t="s">
        <v>683</v>
      </c>
      <c r="V917" s="441" t="s">
        <v>683</v>
      </c>
      <c r="W917" s="441" t="s">
        <v>683</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896"/>
      <c r="I918" s="897"/>
      <c r="J918" s="425" t="s">
        <v>684</v>
      </c>
      <c r="K918" s="442" t="str">
        <f t="shared" si="318"/>
        <v>-</v>
      </c>
      <c r="L918" s="439" t="s">
        <v>679</v>
      </c>
      <c r="M918" s="439" t="s">
        <v>679</v>
      </c>
      <c r="N918" s="439" t="s">
        <v>679</v>
      </c>
      <c r="O918" s="439" t="s">
        <v>679</v>
      </c>
      <c r="P918" s="439" t="s">
        <v>679</v>
      </c>
      <c r="Q918" s="439" t="s">
        <v>679</v>
      </c>
      <c r="R918" s="439" t="s">
        <v>679</v>
      </c>
      <c r="S918" s="439" t="s">
        <v>679</v>
      </c>
      <c r="T918" s="439" t="s">
        <v>679</v>
      </c>
      <c r="U918" s="439" t="s">
        <v>679</v>
      </c>
      <c r="V918" s="443" t="s">
        <v>679</v>
      </c>
      <c r="W918" s="443" t="s">
        <v>679</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1077</v>
      </c>
      <c r="I919" s="435"/>
      <c r="J919" s="417" t="s">
        <v>678</v>
      </c>
      <c r="K919" s="436" t="str">
        <f t="shared" si="318"/>
        <v>-</v>
      </c>
      <c r="L919" s="437" t="s">
        <v>679</v>
      </c>
      <c r="M919" s="437" t="s">
        <v>679</v>
      </c>
      <c r="N919" s="437" t="s">
        <v>679</v>
      </c>
      <c r="O919" s="437" t="s">
        <v>679</v>
      </c>
      <c r="P919" s="437" t="s">
        <v>679</v>
      </c>
      <c r="Q919" s="437" t="s">
        <v>679</v>
      </c>
      <c r="R919" s="437" t="s">
        <v>679</v>
      </c>
      <c r="S919" s="437" t="s">
        <v>679</v>
      </c>
      <c r="T919" s="437" t="s">
        <v>679</v>
      </c>
      <c r="U919" s="437" t="s">
        <v>679</v>
      </c>
      <c r="V919" s="437" t="s">
        <v>679</v>
      </c>
      <c r="W919" s="437" t="s">
        <v>679</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2" t="s">
        <v>1078</v>
      </c>
      <c r="I920" s="893"/>
      <c r="J920" s="439" t="s">
        <v>681</v>
      </c>
      <c r="K920" s="440" t="str">
        <f t="shared" si="318"/>
        <v>-</v>
      </c>
      <c r="L920" s="441" t="s">
        <v>679</v>
      </c>
      <c r="M920" s="441" t="s">
        <v>679</v>
      </c>
      <c r="N920" s="441" t="s">
        <v>679</v>
      </c>
      <c r="O920" s="441" t="s">
        <v>679</v>
      </c>
      <c r="P920" s="441" t="s">
        <v>679</v>
      </c>
      <c r="Q920" s="325">
        <v>0</v>
      </c>
      <c r="R920" s="441" t="s">
        <v>679</v>
      </c>
      <c r="S920" s="325" t="b">
        <v>1</v>
      </c>
      <c r="T920" s="441" t="s">
        <v>679</v>
      </c>
      <c r="U920" s="441" t="s">
        <v>679</v>
      </c>
      <c r="V920" s="441" t="s">
        <v>679</v>
      </c>
      <c r="W920" s="441" t="s">
        <v>679</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4"/>
      <c r="I921" s="895"/>
      <c r="J921" s="439" t="s">
        <v>682</v>
      </c>
      <c r="K921" s="440" t="str">
        <f t="shared" si="318"/>
        <v>-</v>
      </c>
      <c r="L921" s="441" t="s">
        <v>683</v>
      </c>
      <c r="M921" s="441" t="s">
        <v>683</v>
      </c>
      <c r="N921" s="441" t="s">
        <v>683</v>
      </c>
      <c r="O921" s="441" t="s">
        <v>683</v>
      </c>
      <c r="P921" s="441" t="s">
        <v>683</v>
      </c>
      <c r="Q921" s="441" t="s">
        <v>683</v>
      </c>
      <c r="R921" s="441" t="s">
        <v>683</v>
      </c>
      <c r="S921" s="441" t="s">
        <v>683</v>
      </c>
      <c r="T921" s="441" t="s">
        <v>683</v>
      </c>
      <c r="U921" s="441" t="s">
        <v>683</v>
      </c>
      <c r="V921" s="441" t="s">
        <v>683</v>
      </c>
      <c r="W921" s="441" t="s">
        <v>683</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896"/>
      <c r="I922" s="897"/>
      <c r="J922" s="425" t="s">
        <v>684</v>
      </c>
      <c r="K922" s="442" t="str">
        <f t="shared" si="318"/>
        <v>-</v>
      </c>
      <c r="L922" s="439" t="s">
        <v>679</v>
      </c>
      <c r="M922" s="439" t="s">
        <v>679</v>
      </c>
      <c r="N922" s="439" t="s">
        <v>679</v>
      </c>
      <c r="O922" s="439" t="s">
        <v>679</v>
      </c>
      <c r="P922" s="439" t="s">
        <v>679</v>
      </c>
      <c r="Q922" s="439" t="s">
        <v>679</v>
      </c>
      <c r="R922" s="439" t="s">
        <v>679</v>
      </c>
      <c r="S922" s="439" t="s">
        <v>679</v>
      </c>
      <c r="T922" s="439" t="s">
        <v>679</v>
      </c>
      <c r="U922" s="439" t="s">
        <v>679</v>
      </c>
      <c r="V922" s="443" t="s">
        <v>679</v>
      </c>
      <c r="W922" s="443" t="s">
        <v>679</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696</v>
      </c>
      <c r="I923" s="435"/>
      <c r="J923" s="417" t="s">
        <v>678</v>
      </c>
      <c r="K923" s="436" t="str">
        <f t="shared" si="318"/>
        <v>-</v>
      </c>
      <c r="L923" s="437" t="s">
        <v>679</v>
      </c>
      <c r="M923" s="437" t="s">
        <v>679</v>
      </c>
      <c r="N923" s="437" t="s">
        <v>679</v>
      </c>
      <c r="O923" s="437" t="s">
        <v>679</v>
      </c>
      <c r="P923" s="437" t="s">
        <v>679</v>
      </c>
      <c r="Q923" s="437" t="s">
        <v>679</v>
      </c>
      <c r="R923" s="437" t="s">
        <v>679</v>
      </c>
      <c r="S923" s="437" t="s">
        <v>679</v>
      </c>
      <c r="T923" s="437" t="s">
        <v>679</v>
      </c>
      <c r="U923" s="437" t="s">
        <v>679</v>
      </c>
      <c r="V923" s="437" t="s">
        <v>679</v>
      </c>
      <c r="W923" s="437" t="s">
        <v>679</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2" t="s">
        <v>1079</v>
      </c>
      <c r="I924" s="893"/>
      <c r="J924" s="439" t="s">
        <v>681</v>
      </c>
      <c r="K924" s="440" t="str">
        <f t="shared" si="318"/>
        <v>-</v>
      </c>
      <c r="L924" s="441" t="s">
        <v>679</v>
      </c>
      <c r="M924" s="441" t="s">
        <v>679</v>
      </c>
      <c r="N924" s="441" t="s">
        <v>679</v>
      </c>
      <c r="O924" s="441" t="s">
        <v>679</v>
      </c>
      <c r="P924" s="441" t="s">
        <v>679</v>
      </c>
      <c r="Q924" s="772">
        <f>INT($I$392/7)+2</f>
        <v>7</v>
      </c>
      <c r="R924" s="441" t="s">
        <v>679</v>
      </c>
      <c r="S924" s="325" t="b">
        <v>1</v>
      </c>
      <c r="T924" s="441">
        <v>1</v>
      </c>
      <c r="U924" s="441" t="s">
        <v>679</v>
      </c>
      <c r="V924" s="441" t="s">
        <v>679</v>
      </c>
      <c r="W924" s="441" t="s">
        <v>679</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4"/>
      <c r="I925" s="895"/>
      <c r="J925" s="439" t="s">
        <v>682</v>
      </c>
      <c r="K925" s="440" t="str">
        <f t="shared" si="318"/>
        <v>-</v>
      </c>
      <c r="L925" s="441" t="s">
        <v>683</v>
      </c>
      <c r="M925" s="441" t="s">
        <v>683</v>
      </c>
      <c r="N925" s="441" t="s">
        <v>683</v>
      </c>
      <c r="O925" s="441" t="s">
        <v>683</v>
      </c>
      <c r="P925" s="441" t="s">
        <v>683</v>
      </c>
      <c r="Q925" s="441" t="s">
        <v>683</v>
      </c>
      <c r="R925" s="441" t="s">
        <v>683</v>
      </c>
      <c r="S925" s="441" t="s">
        <v>683</v>
      </c>
      <c r="T925" s="441" t="s">
        <v>683</v>
      </c>
      <c r="U925" s="441" t="s">
        <v>683</v>
      </c>
      <c r="V925" s="441" t="s">
        <v>683</v>
      </c>
      <c r="W925" s="441" t="s">
        <v>683</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896"/>
      <c r="I926" s="897"/>
      <c r="J926" s="425" t="s">
        <v>684</v>
      </c>
      <c r="K926" s="442" t="str">
        <f t="shared" si="318"/>
        <v>-</v>
      </c>
      <c r="L926" s="439" t="s">
        <v>679</v>
      </c>
      <c r="M926" s="439" t="s">
        <v>679</v>
      </c>
      <c r="N926" s="439" t="s">
        <v>679</v>
      </c>
      <c r="O926" s="439" t="s">
        <v>679</v>
      </c>
      <c r="P926" s="439" t="s">
        <v>679</v>
      </c>
      <c r="Q926" s="439" t="s">
        <v>679</v>
      </c>
      <c r="R926" s="439" t="s">
        <v>679</v>
      </c>
      <c r="S926" s="439" t="s">
        <v>679</v>
      </c>
      <c r="T926" s="439" t="s">
        <v>679</v>
      </c>
      <c r="U926" s="439" t="s">
        <v>679</v>
      </c>
      <c r="V926" s="443" t="s">
        <v>679</v>
      </c>
      <c r="W926" s="443" t="s">
        <v>679</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697</v>
      </c>
      <c r="I927" s="435"/>
      <c r="J927" s="417" t="s">
        <v>678</v>
      </c>
      <c r="K927" s="436" t="str">
        <f t="shared" si="318"/>
        <v>-</v>
      </c>
      <c r="L927" s="437" t="s">
        <v>679</v>
      </c>
      <c r="M927" s="437" t="s">
        <v>679</v>
      </c>
      <c r="N927" s="437" t="s">
        <v>679</v>
      </c>
      <c r="O927" s="437" t="s">
        <v>679</v>
      </c>
      <c r="P927" s="437" t="s">
        <v>679</v>
      </c>
      <c r="Q927" s="437" t="s">
        <v>679</v>
      </c>
      <c r="R927" s="437" t="s">
        <v>679</v>
      </c>
      <c r="S927" s="437" t="s">
        <v>679</v>
      </c>
      <c r="T927" s="437" t="s">
        <v>679</v>
      </c>
      <c r="U927" s="437" t="s">
        <v>679</v>
      </c>
      <c r="V927" s="437" t="s">
        <v>679</v>
      </c>
      <c r="W927" s="437" t="s">
        <v>679</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2" t="s">
        <v>1080</v>
      </c>
      <c r="I928" s="893"/>
      <c r="J928" s="439" t="s">
        <v>681</v>
      </c>
      <c r="K928" s="440" t="str">
        <f t="shared" si="318"/>
        <v>-</v>
      </c>
      <c r="L928" s="441" t="s">
        <v>679</v>
      </c>
      <c r="M928" s="441" t="s">
        <v>679</v>
      </c>
      <c r="N928" s="441" t="s">
        <v>679</v>
      </c>
      <c r="O928" s="441" t="s">
        <v>679</v>
      </c>
      <c r="P928" s="441" t="s">
        <v>679</v>
      </c>
      <c r="Q928" s="772">
        <f>INT($I$393/7)+2</f>
        <v>9</v>
      </c>
      <c r="R928" s="441" t="s">
        <v>679</v>
      </c>
      <c r="S928" s="325" t="b">
        <v>1</v>
      </c>
      <c r="T928" s="441">
        <v>2</v>
      </c>
      <c r="U928" s="441" t="s">
        <v>679</v>
      </c>
      <c r="V928" s="441" t="s">
        <v>679</v>
      </c>
      <c r="W928" s="441" t="s">
        <v>679</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4"/>
      <c r="I929" s="895"/>
      <c r="J929" s="439" t="s">
        <v>682</v>
      </c>
      <c r="K929" s="440" t="str">
        <f t="shared" si="318"/>
        <v>-</v>
      </c>
      <c r="L929" s="441" t="s">
        <v>683</v>
      </c>
      <c r="M929" s="441" t="s">
        <v>683</v>
      </c>
      <c r="N929" s="441" t="s">
        <v>683</v>
      </c>
      <c r="O929" s="441" t="s">
        <v>683</v>
      </c>
      <c r="P929" s="441" t="s">
        <v>683</v>
      </c>
      <c r="Q929" s="441" t="s">
        <v>683</v>
      </c>
      <c r="R929" s="441" t="s">
        <v>683</v>
      </c>
      <c r="S929" s="441" t="s">
        <v>683</v>
      </c>
      <c r="T929" s="441" t="s">
        <v>683</v>
      </c>
      <c r="U929" s="441" t="s">
        <v>683</v>
      </c>
      <c r="V929" s="441" t="s">
        <v>683</v>
      </c>
      <c r="W929" s="441" t="s">
        <v>683</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896"/>
      <c r="I930" s="897"/>
      <c r="J930" s="425" t="s">
        <v>684</v>
      </c>
      <c r="K930" s="442" t="str">
        <f t="shared" si="318"/>
        <v>-</v>
      </c>
      <c r="L930" s="439" t="s">
        <v>679</v>
      </c>
      <c r="M930" s="439" t="s">
        <v>679</v>
      </c>
      <c r="N930" s="439" t="s">
        <v>679</v>
      </c>
      <c r="O930" s="439" t="s">
        <v>679</v>
      </c>
      <c r="P930" s="439" t="s">
        <v>679</v>
      </c>
      <c r="Q930" s="439" t="s">
        <v>679</v>
      </c>
      <c r="R930" s="439" t="s">
        <v>679</v>
      </c>
      <c r="S930" s="439" t="s">
        <v>679</v>
      </c>
      <c r="T930" s="439" t="s">
        <v>679</v>
      </c>
      <c r="U930" s="439" t="s">
        <v>679</v>
      </c>
      <c r="V930" s="443" t="s">
        <v>679</v>
      </c>
      <c r="W930" s="443" t="s">
        <v>679</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698</v>
      </c>
      <c r="I931" s="435"/>
      <c r="J931" s="417" t="s">
        <v>678</v>
      </c>
      <c r="K931" s="436" t="str">
        <f t="shared" si="318"/>
        <v>-</v>
      </c>
      <c r="L931" s="437" t="s">
        <v>679</v>
      </c>
      <c r="M931" s="437" t="s">
        <v>679</v>
      </c>
      <c r="N931" s="437" t="s">
        <v>679</v>
      </c>
      <c r="O931" s="437" t="s">
        <v>679</v>
      </c>
      <c r="P931" s="437" t="s">
        <v>679</v>
      </c>
      <c r="Q931" s="437" t="s">
        <v>679</v>
      </c>
      <c r="R931" s="437" t="s">
        <v>679</v>
      </c>
      <c r="S931" s="437" t="s">
        <v>679</v>
      </c>
      <c r="T931" s="437" t="s">
        <v>679</v>
      </c>
      <c r="U931" s="437" t="s">
        <v>679</v>
      </c>
      <c r="V931" s="437" t="s">
        <v>679</v>
      </c>
      <c r="W931" s="437" t="s">
        <v>679</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2" t="s">
        <v>1080</v>
      </c>
      <c r="I932" s="893"/>
      <c r="J932" s="439" t="s">
        <v>681</v>
      </c>
      <c r="K932" s="440" t="str">
        <f t="shared" si="318"/>
        <v>-</v>
      </c>
      <c r="L932" s="441" t="s">
        <v>679</v>
      </c>
      <c r="M932" s="441" t="s">
        <v>679</v>
      </c>
      <c r="N932" s="441" t="s">
        <v>679</v>
      </c>
      <c r="O932" s="441" t="s">
        <v>679</v>
      </c>
      <c r="P932" s="441" t="s">
        <v>679</v>
      </c>
      <c r="Q932" s="772">
        <f>INT($I$394/7)+2</f>
        <v>9</v>
      </c>
      <c r="R932" s="441" t="s">
        <v>679</v>
      </c>
      <c r="S932" s="325" t="b">
        <v>1</v>
      </c>
      <c r="T932" s="441">
        <v>3</v>
      </c>
      <c r="U932" s="441" t="s">
        <v>679</v>
      </c>
      <c r="V932" s="441" t="s">
        <v>679</v>
      </c>
      <c r="W932" s="441" t="s">
        <v>679</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4"/>
      <c r="I933" s="895"/>
      <c r="J933" s="439" t="s">
        <v>682</v>
      </c>
      <c r="K933" s="440" t="str">
        <f t="shared" si="318"/>
        <v>-</v>
      </c>
      <c r="L933" s="441" t="s">
        <v>683</v>
      </c>
      <c r="M933" s="441" t="s">
        <v>683</v>
      </c>
      <c r="N933" s="441" t="s">
        <v>683</v>
      </c>
      <c r="O933" s="441" t="s">
        <v>683</v>
      </c>
      <c r="P933" s="441" t="s">
        <v>683</v>
      </c>
      <c r="Q933" s="441" t="s">
        <v>683</v>
      </c>
      <c r="R933" s="441" t="s">
        <v>683</v>
      </c>
      <c r="S933" s="441" t="s">
        <v>683</v>
      </c>
      <c r="T933" s="441" t="s">
        <v>683</v>
      </c>
      <c r="U933" s="441" t="s">
        <v>683</v>
      </c>
      <c r="V933" s="441" t="s">
        <v>683</v>
      </c>
      <c r="W933" s="441" t="s">
        <v>683</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896"/>
      <c r="I934" s="897"/>
      <c r="J934" s="425" t="s">
        <v>684</v>
      </c>
      <c r="K934" s="442" t="str">
        <f t="shared" si="318"/>
        <v>-</v>
      </c>
      <c r="L934" s="439" t="s">
        <v>679</v>
      </c>
      <c r="M934" s="439" t="s">
        <v>679</v>
      </c>
      <c r="N934" s="439" t="s">
        <v>679</v>
      </c>
      <c r="O934" s="439" t="s">
        <v>679</v>
      </c>
      <c r="P934" s="439" t="s">
        <v>679</v>
      </c>
      <c r="Q934" s="439" t="s">
        <v>679</v>
      </c>
      <c r="R934" s="439" t="s">
        <v>679</v>
      </c>
      <c r="S934" s="439" t="s">
        <v>679</v>
      </c>
      <c r="T934" s="439" t="s">
        <v>679</v>
      </c>
      <c r="U934" s="439" t="s">
        <v>679</v>
      </c>
      <c r="V934" s="443" t="s">
        <v>679</v>
      </c>
      <c r="W934" s="443" t="s">
        <v>679</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699</v>
      </c>
      <c r="I935" s="435"/>
      <c r="J935" s="417" t="s">
        <v>678</v>
      </c>
      <c r="K935" s="436" t="str">
        <f t="shared" si="318"/>
        <v>-</v>
      </c>
      <c r="L935" s="437" t="s">
        <v>679</v>
      </c>
      <c r="M935" s="437" t="s">
        <v>679</v>
      </c>
      <c r="N935" s="437" t="s">
        <v>679</v>
      </c>
      <c r="O935" s="437" t="s">
        <v>679</v>
      </c>
      <c r="P935" s="437" t="s">
        <v>679</v>
      </c>
      <c r="Q935" s="437" t="s">
        <v>679</v>
      </c>
      <c r="R935" s="437" t="s">
        <v>679</v>
      </c>
      <c r="S935" s="437" t="s">
        <v>679</v>
      </c>
      <c r="T935" s="437" t="s">
        <v>679</v>
      </c>
      <c r="U935" s="437" t="s">
        <v>679</v>
      </c>
      <c r="V935" s="437" t="s">
        <v>679</v>
      </c>
      <c r="W935" s="437" t="s">
        <v>679</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2" t="s">
        <v>1080</v>
      </c>
      <c r="I936" s="893"/>
      <c r="J936" s="439" t="s">
        <v>681</v>
      </c>
      <c r="K936" s="440" t="str">
        <f t="shared" si="318"/>
        <v>-</v>
      </c>
      <c r="L936" s="441" t="s">
        <v>679</v>
      </c>
      <c r="M936" s="441" t="s">
        <v>679</v>
      </c>
      <c r="N936" s="441" t="s">
        <v>679</v>
      </c>
      <c r="O936" s="441" t="s">
        <v>679</v>
      </c>
      <c r="P936" s="441" t="s">
        <v>679</v>
      </c>
      <c r="Q936" s="772">
        <f>INT($I$395/7)+2</f>
        <v>9</v>
      </c>
      <c r="R936" s="441" t="s">
        <v>679</v>
      </c>
      <c r="S936" s="325" t="b">
        <v>1</v>
      </c>
      <c r="T936" s="441">
        <v>4</v>
      </c>
      <c r="U936" s="441" t="s">
        <v>679</v>
      </c>
      <c r="V936" s="441" t="s">
        <v>679</v>
      </c>
      <c r="W936" s="441" t="s">
        <v>679</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4"/>
      <c r="I937" s="895"/>
      <c r="J937" s="439" t="s">
        <v>682</v>
      </c>
      <c r="K937" s="440" t="str">
        <f t="shared" si="318"/>
        <v>-</v>
      </c>
      <c r="L937" s="441" t="s">
        <v>683</v>
      </c>
      <c r="M937" s="441" t="s">
        <v>683</v>
      </c>
      <c r="N937" s="441" t="s">
        <v>683</v>
      </c>
      <c r="O937" s="441" t="s">
        <v>683</v>
      </c>
      <c r="P937" s="441" t="s">
        <v>683</v>
      </c>
      <c r="Q937" s="441" t="s">
        <v>683</v>
      </c>
      <c r="R937" s="441" t="s">
        <v>683</v>
      </c>
      <c r="S937" s="441" t="s">
        <v>683</v>
      </c>
      <c r="T937" s="441" t="s">
        <v>683</v>
      </c>
      <c r="U937" s="441" t="s">
        <v>683</v>
      </c>
      <c r="V937" s="441" t="s">
        <v>683</v>
      </c>
      <c r="W937" s="441" t="s">
        <v>683</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896"/>
      <c r="I938" s="897"/>
      <c r="J938" s="425" t="s">
        <v>684</v>
      </c>
      <c r="K938" s="442" t="str">
        <f t="shared" si="318"/>
        <v>-</v>
      </c>
      <c r="L938" s="439" t="s">
        <v>679</v>
      </c>
      <c r="M938" s="439" t="s">
        <v>679</v>
      </c>
      <c r="N938" s="439" t="s">
        <v>679</v>
      </c>
      <c r="O938" s="439" t="s">
        <v>679</v>
      </c>
      <c r="P938" s="439" t="s">
        <v>679</v>
      </c>
      <c r="Q938" s="439" t="s">
        <v>679</v>
      </c>
      <c r="R938" s="439" t="s">
        <v>679</v>
      </c>
      <c r="S938" s="439" t="s">
        <v>679</v>
      </c>
      <c r="T938" s="439" t="s">
        <v>679</v>
      </c>
      <c r="U938" s="439" t="s">
        <v>679</v>
      </c>
      <c r="V938" s="443" t="s">
        <v>679</v>
      </c>
      <c r="W938" s="443" t="s">
        <v>679</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700</v>
      </c>
      <c r="I939" s="435"/>
      <c r="J939" s="417" t="s">
        <v>678</v>
      </c>
      <c r="K939" s="436" t="str">
        <f t="shared" si="318"/>
        <v>-</v>
      </c>
      <c r="L939" s="445">
        <v>-1</v>
      </c>
      <c r="M939" s="437" t="s">
        <v>679</v>
      </c>
      <c r="N939" s="437" t="s">
        <v>679</v>
      </c>
      <c r="O939" s="437" t="s">
        <v>679</v>
      </c>
      <c r="P939" s="437" t="s">
        <v>679</v>
      </c>
      <c r="Q939" s="437" t="s">
        <v>679</v>
      </c>
      <c r="R939" s="437" t="s">
        <v>679</v>
      </c>
      <c r="S939" s="437" t="s">
        <v>679</v>
      </c>
      <c r="T939" s="437" t="s">
        <v>679</v>
      </c>
      <c r="U939" s="437" t="s">
        <v>679</v>
      </c>
      <c r="V939" s="437" t="s">
        <v>679</v>
      </c>
      <c r="W939" s="437" t="s">
        <v>679</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2" t="s">
        <v>701</v>
      </c>
      <c r="I940" s="893"/>
      <c r="J940" s="439" t="s">
        <v>681</v>
      </c>
      <c r="K940" s="440" t="str">
        <f t="shared" si="318"/>
        <v>-</v>
      </c>
      <c r="L940" s="441" t="s">
        <v>679</v>
      </c>
      <c r="M940" s="441" t="s">
        <v>679</v>
      </c>
      <c r="N940" s="441" t="s">
        <v>679</v>
      </c>
      <c r="O940" s="441" t="s">
        <v>679</v>
      </c>
      <c r="P940" s="441" t="s">
        <v>679</v>
      </c>
      <c r="Q940" s="325">
        <f>INT(150/7)+2</f>
        <v>23</v>
      </c>
      <c r="R940" s="441" t="s">
        <v>679</v>
      </c>
      <c r="S940" s="325" t="b">
        <v>1</v>
      </c>
      <c r="T940" s="441" t="s">
        <v>679</v>
      </c>
      <c r="U940" s="441" t="s">
        <v>679</v>
      </c>
      <c r="V940" s="441" t="s">
        <v>679</v>
      </c>
      <c r="W940" s="441" t="s">
        <v>679</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4"/>
      <c r="I941" s="895"/>
      <c r="J941" s="439" t="s">
        <v>682</v>
      </c>
      <c r="K941" s="440" t="str">
        <f t="shared" si="318"/>
        <v>-</v>
      </c>
      <c r="L941" s="441" t="s">
        <v>683</v>
      </c>
      <c r="M941" s="441" t="s">
        <v>683</v>
      </c>
      <c r="N941" s="441" t="s">
        <v>683</v>
      </c>
      <c r="O941" s="441" t="s">
        <v>683</v>
      </c>
      <c r="P941" s="441" t="s">
        <v>683</v>
      </c>
      <c r="Q941" s="441" t="s">
        <v>683</v>
      </c>
      <c r="R941" s="441" t="s">
        <v>683</v>
      </c>
      <c r="S941" s="441" t="s">
        <v>683</v>
      </c>
      <c r="T941" s="441" t="s">
        <v>683</v>
      </c>
      <c r="U941" s="441" t="s">
        <v>683</v>
      </c>
      <c r="V941" s="441" t="s">
        <v>683</v>
      </c>
      <c r="W941" s="441" t="s">
        <v>683</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896"/>
      <c r="I942" s="897"/>
      <c r="J942" s="425" t="s">
        <v>684</v>
      </c>
      <c r="K942" s="442" t="str">
        <f t="shared" si="318"/>
        <v>-</v>
      </c>
      <c r="L942" s="439" t="s">
        <v>679</v>
      </c>
      <c r="M942" s="439" t="s">
        <v>679</v>
      </c>
      <c r="N942" s="439" t="s">
        <v>679</v>
      </c>
      <c r="O942" s="439" t="s">
        <v>679</v>
      </c>
      <c r="P942" s="439" t="s">
        <v>679</v>
      </c>
      <c r="Q942" s="439" t="s">
        <v>679</v>
      </c>
      <c r="R942" s="439" t="s">
        <v>679</v>
      </c>
      <c r="S942" s="439" t="s">
        <v>679</v>
      </c>
      <c r="T942" s="439" t="s">
        <v>679</v>
      </c>
      <c r="U942" s="439" t="s">
        <v>679</v>
      </c>
      <c r="V942" s="443" t="s">
        <v>679</v>
      </c>
      <c r="W942" s="443" t="s">
        <v>679</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702</v>
      </c>
      <c r="I943" s="435"/>
      <c r="J943" s="417" t="s">
        <v>678</v>
      </c>
      <c r="K943" s="436" t="str">
        <f t="shared" si="318"/>
        <v>-</v>
      </c>
      <c r="L943" s="437" t="s">
        <v>679</v>
      </c>
      <c r="M943" s="437" t="s">
        <v>679</v>
      </c>
      <c r="N943" s="437" t="s">
        <v>679</v>
      </c>
      <c r="O943" s="437" t="s">
        <v>679</v>
      </c>
      <c r="P943" s="437" t="s">
        <v>679</v>
      </c>
      <c r="Q943" s="437" t="s">
        <v>679</v>
      </c>
      <c r="R943" s="437" t="s">
        <v>679</v>
      </c>
      <c r="S943" s="437" t="s">
        <v>679</v>
      </c>
      <c r="T943" s="437" t="s">
        <v>679</v>
      </c>
      <c r="U943" s="437" t="s">
        <v>679</v>
      </c>
      <c r="V943" s="437" t="s">
        <v>679</v>
      </c>
      <c r="W943" s="437" t="s">
        <v>679</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2" t="s">
        <v>703</v>
      </c>
      <c r="I944" s="893"/>
      <c r="J944" s="439" t="s">
        <v>681</v>
      </c>
      <c r="K944" s="440" t="str">
        <f t="shared" si="318"/>
        <v>-</v>
      </c>
      <c r="L944" s="441" t="s">
        <v>679</v>
      </c>
      <c r="M944" s="441" t="s">
        <v>679</v>
      </c>
      <c r="N944" s="441" t="s">
        <v>679</v>
      </c>
      <c r="O944" s="441" t="s">
        <v>679</v>
      </c>
      <c r="P944" s="441" t="s">
        <v>679</v>
      </c>
      <c r="Q944" s="325">
        <f>INT(150/7)+2</f>
        <v>23</v>
      </c>
      <c r="R944" s="441" t="s">
        <v>679</v>
      </c>
      <c r="S944" s="325" t="b">
        <v>1</v>
      </c>
      <c r="T944" s="441" t="s">
        <v>679</v>
      </c>
      <c r="U944" s="441" t="s">
        <v>679</v>
      </c>
      <c r="V944" s="441" t="s">
        <v>679</v>
      </c>
      <c r="W944" s="441" t="s">
        <v>679</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4"/>
      <c r="I945" s="895"/>
      <c r="J945" s="439" t="s">
        <v>682</v>
      </c>
      <c r="K945" s="440" t="str">
        <f t="shared" si="318"/>
        <v>-</v>
      </c>
      <c r="L945" s="441" t="s">
        <v>683</v>
      </c>
      <c r="M945" s="441" t="s">
        <v>683</v>
      </c>
      <c r="N945" s="441" t="s">
        <v>683</v>
      </c>
      <c r="O945" s="441" t="s">
        <v>683</v>
      </c>
      <c r="P945" s="441" t="s">
        <v>683</v>
      </c>
      <c r="Q945" s="441" t="s">
        <v>683</v>
      </c>
      <c r="R945" s="441" t="s">
        <v>683</v>
      </c>
      <c r="S945" s="441" t="s">
        <v>683</v>
      </c>
      <c r="T945" s="441" t="s">
        <v>683</v>
      </c>
      <c r="U945" s="441" t="s">
        <v>683</v>
      </c>
      <c r="V945" s="441" t="s">
        <v>683</v>
      </c>
      <c r="W945" s="441" t="s">
        <v>683</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896"/>
      <c r="I946" s="897"/>
      <c r="J946" s="425" t="s">
        <v>684</v>
      </c>
      <c r="K946" s="442" t="str">
        <f t="shared" si="318"/>
        <v>-</v>
      </c>
      <c r="L946" s="439" t="s">
        <v>679</v>
      </c>
      <c r="M946" s="439" t="s">
        <v>679</v>
      </c>
      <c r="N946" s="439" t="s">
        <v>679</v>
      </c>
      <c r="O946" s="439" t="s">
        <v>679</v>
      </c>
      <c r="P946" s="439" t="s">
        <v>679</v>
      </c>
      <c r="Q946" s="439" t="s">
        <v>679</v>
      </c>
      <c r="R946" s="439" t="s">
        <v>679</v>
      </c>
      <c r="S946" s="439" t="s">
        <v>679</v>
      </c>
      <c r="T946" s="439" t="s">
        <v>679</v>
      </c>
      <c r="U946" s="439" t="s">
        <v>679</v>
      </c>
      <c r="V946" s="443" t="s">
        <v>679</v>
      </c>
      <c r="W946" s="443" t="s">
        <v>679</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704</v>
      </c>
      <c r="I947" s="435"/>
      <c r="J947" s="417" t="s">
        <v>678</v>
      </c>
      <c r="K947" s="436" t="str">
        <f t="shared" si="318"/>
        <v>-</v>
      </c>
      <c r="L947" s="437" t="s">
        <v>679</v>
      </c>
      <c r="M947" s="437" t="s">
        <v>679</v>
      </c>
      <c r="N947" s="437" t="s">
        <v>679</v>
      </c>
      <c r="O947" s="437" t="s">
        <v>679</v>
      </c>
      <c r="P947" s="437" t="s">
        <v>679</v>
      </c>
      <c r="Q947" s="437" t="s">
        <v>679</v>
      </c>
      <c r="R947" s="437" t="s">
        <v>679</v>
      </c>
      <c r="S947" s="437" t="s">
        <v>679</v>
      </c>
      <c r="T947" s="437" t="s">
        <v>679</v>
      </c>
      <c r="U947" s="437" t="s">
        <v>679</v>
      </c>
      <c r="V947" s="437" t="s">
        <v>679</v>
      </c>
      <c r="W947" s="437" t="s">
        <v>679</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2" t="s">
        <v>705</v>
      </c>
      <c r="I948" s="893"/>
      <c r="J948" s="439" t="s">
        <v>681</v>
      </c>
      <c r="K948" s="440" t="str">
        <f t="shared" si="318"/>
        <v>-</v>
      </c>
      <c r="L948" s="441" t="s">
        <v>679</v>
      </c>
      <c r="M948" s="441" t="s">
        <v>679</v>
      </c>
      <c r="N948" s="441" t="s">
        <v>679</v>
      </c>
      <c r="O948" s="441" t="s">
        <v>679</v>
      </c>
      <c r="P948" s="441" t="s">
        <v>679</v>
      </c>
      <c r="Q948" s="325">
        <f>INT(150/7)+2</f>
        <v>23</v>
      </c>
      <c r="R948" s="441" t="s">
        <v>679</v>
      </c>
      <c r="S948" s="325" t="b">
        <v>1</v>
      </c>
      <c r="T948" s="441" t="s">
        <v>679</v>
      </c>
      <c r="U948" s="441" t="s">
        <v>679</v>
      </c>
      <c r="V948" s="441" t="s">
        <v>679</v>
      </c>
      <c r="W948" s="441" t="s">
        <v>679</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4"/>
      <c r="I949" s="895"/>
      <c r="J949" s="439" t="s">
        <v>682</v>
      </c>
      <c r="K949" s="440" t="str">
        <f t="shared" si="318"/>
        <v>-</v>
      </c>
      <c r="L949" s="441" t="s">
        <v>683</v>
      </c>
      <c r="M949" s="441" t="s">
        <v>683</v>
      </c>
      <c r="N949" s="441" t="s">
        <v>683</v>
      </c>
      <c r="O949" s="441" t="s">
        <v>683</v>
      </c>
      <c r="P949" s="441" t="s">
        <v>683</v>
      </c>
      <c r="Q949" s="441" t="s">
        <v>683</v>
      </c>
      <c r="R949" s="441" t="s">
        <v>683</v>
      </c>
      <c r="S949" s="441" t="s">
        <v>683</v>
      </c>
      <c r="T949" s="441" t="s">
        <v>683</v>
      </c>
      <c r="U949" s="441" t="s">
        <v>683</v>
      </c>
      <c r="V949" s="441" t="s">
        <v>683</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896"/>
      <c r="I950" s="897"/>
      <c r="J950" s="425" t="s">
        <v>684</v>
      </c>
      <c r="K950" s="442" t="str">
        <f t="shared" si="318"/>
        <v>-</v>
      </c>
      <c r="L950" s="439" t="s">
        <v>679</v>
      </c>
      <c r="M950" s="439" t="s">
        <v>679</v>
      </c>
      <c r="N950" s="439" t="s">
        <v>679</v>
      </c>
      <c r="O950" s="439" t="s">
        <v>679</v>
      </c>
      <c r="P950" s="439" t="s">
        <v>679</v>
      </c>
      <c r="Q950" s="439" t="s">
        <v>679</v>
      </c>
      <c r="R950" s="439" t="s">
        <v>679</v>
      </c>
      <c r="S950" s="439" t="s">
        <v>679</v>
      </c>
      <c r="T950" s="439" t="s">
        <v>679</v>
      </c>
      <c r="U950" s="439" t="s">
        <v>679</v>
      </c>
      <c r="V950" s="443" t="s">
        <v>679</v>
      </c>
      <c r="W950" s="443" t="s">
        <v>679</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706</v>
      </c>
      <c r="I951" s="435"/>
      <c r="J951" s="417" t="s">
        <v>678</v>
      </c>
      <c r="K951" s="436" t="str">
        <f t="shared" si="318"/>
        <v>-</v>
      </c>
      <c r="L951" s="437" t="s">
        <v>679</v>
      </c>
      <c r="M951" s="437" t="s">
        <v>679</v>
      </c>
      <c r="N951" s="437" t="s">
        <v>679</v>
      </c>
      <c r="O951" s="437" t="s">
        <v>679</v>
      </c>
      <c r="P951" s="437" t="s">
        <v>679</v>
      </c>
      <c r="Q951" s="437" t="s">
        <v>679</v>
      </c>
      <c r="R951" s="437" t="s">
        <v>679</v>
      </c>
      <c r="S951" s="437" t="s">
        <v>679</v>
      </c>
      <c r="T951" s="437" t="s">
        <v>679</v>
      </c>
      <c r="U951" s="437" t="s">
        <v>679</v>
      </c>
      <c r="V951" s="437" t="s">
        <v>679</v>
      </c>
      <c r="W951" s="437" t="s">
        <v>679</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2"/>
      <c r="I952" s="893"/>
      <c r="J952" s="439" t="s">
        <v>681</v>
      </c>
      <c r="K952" s="440" t="str">
        <f t="shared" ref="K952:K994" si="323">IF(L952&lt;0,"-",IFERROR(DATE(2019,1,($L952)*7+1),"-"))</f>
        <v>-</v>
      </c>
      <c r="L952" s="441" t="s">
        <v>679</v>
      </c>
      <c r="M952" s="441" t="s">
        <v>679</v>
      </c>
      <c r="N952" s="441" t="s">
        <v>679</v>
      </c>
      <c r="O952" s="441" t="s">
        <v>679</v>
      </c>
      <c r="P952" s="441" t="s">
        <v>679</v>
      </c>
      <c r="Q952" s="441" t="s">
        <v>679</v>
      </c>
      <c r="R952" s="325">
        <v>0</v>
      </c>
      <c r="S952" s="325" t="b">
        <v>1</v>
      </c>
      <c r="T952" s="441" t="s">
        <v>679</v>
      </c>
      <c r="U952" s="441" t="s">
        <v>679</v>
      </c>
      <c r="V952" s="441" t="s">
        <v>679</v>
      </c>
      <c r="W952" s="441" t="s">
        <v>679</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4"/>
      <c r="I953" s="895"/>
      <c r="J953" s="439" t="s">
        <v>682</v>
      </c>
      <c r="K953" s="440" t="str">
        <f t="shared" si="323"/>
        <v>-</v>
      </c>
      <c r="L953" s="441" t="s">
        <v>683</v>
      </c>
      <c r="M953" s="441" t="s">
        <v>683</v>
      </c>
      <c r="N953" s="441" t="s">
        <v>683</v>
      </c>
      <c r="O953" s="441" t="s">
        <v>683</v>
      </c>
      <c r="P953" s="441" t="s">
        <v>683</v>
      </c>
      <c r="Q953" s="441" t="s">
        <v>683</v>
      </c>
      <c r="R953" s="441" t="s">
        <v>683</v>
      </c>
      <c r="S953" s="441" t="s">
        <v>683</v>
      </c>
      <c r="T953" s="441" t="s">
        <v>683</v>
      </c>
      <c r="U953" s="441" t="s">
        <v>683</v>
      </c>
      <c r="V953" s="441" t="s">
        <v>683</v>
      </c>
      <c r="W953" s="441" t="s">
        <v>683</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896"/>
      <c r="I954" s="897"/>
      <c r="J954" s="425" t="s">
        <v>684</v>
      </c>
      <c r="K954" s="442" t="str">
        <f t="shared" si="323"/>
        <v>-</v>
      </c>
      <c r="L954" s="439" t="s">
        <v>679</v>
      </c>
      <c r="M954" s="439" t="s">
        <v>679</v>
      </c>
      <c r="N954" s="439" t="s">
        <v>679</v>
      </c>
      <c r="O954" s="439" t="s">
        <v>679</v>
      </c>
      <c r="P954" s="439" t="s">
        <v>679</v>
      </c>
      <c r="Q954" s="439" t="s">
        <v>679</v>
      </c>
      <c r="R954" s="439" t="s">
        <v>679</v>
      </c>
      <c r="S954" s="439" t="s">
        <v>679</v>
      </c>
      <c r="T954" s="439" t="s">
        <v>679</v>
      </c>
      <c r="U954" s="439" t="s">
        <v>679</v>
      </c>
      <c r="V954" s="443" t="s">
        <v>679</v>
      </c>
      <c r="W954" s="443" t="s">
        <v>679</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707</v>
      </c>
      <c r="I955" s="435"/>
      <c r="J955" s="417" t="s">
        <v>678</v>
      </c>
      <c r="K955" s="436" t="str">
        <f t="shared" si="323"/>
        <v>-</v>
      </c>
      <c r="L955" s="437" t="s">
        <v>679</v>
      </c>
      <c r="M955" s="444">
        <v>42</v>
      </c>
      <c r="N955" s="437" t="s">
        <v>679</v>
      </c>
      <c r="O955" s="437" t="s">
        <v>679</v>
      </c>
      <c r="P955" s="437" t="s">
        <v>679</v>
      </c>
      <c r="Q955" s="437" t="s">
        <v>679</v>
      </c>
      <c r="R955" s="437" t="s">
        <v>679</v>
      </c>
      <c r="S955" s="437" t="s">
        <v>679</v>
      </c>
      <c r="T955" s="437" t="s">
        <v>679</v>
      </c>
      <c r="U955" s="437" t="s">
        <v>679</v>
      </c>
      <c r="V955" s="437" t="s">
        <v>679</v>
      </c>
      <c r="W955" s="437" t="s">
        <v>679</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2" t="s">
        <v>708</v>
      </c>
      <c r="I956" s="893"/>
      <c r="J956" s="439" t="s">
        <v>681</v>
      </c>
      <c r="K956" s="440" t="str">
        <f t="shared" si="323"/>
        <v>-</v>
      </c>
      <c r="L956" s="441" t="s">
        <v>679</v>
      </c>
      <c r="M956" s="441" t="s">
        <v>679</v>
      </c>
      <c r="N956" s="441" t="s">
        <v>679</v>
      </c>
      <c r="O956" s="441" t="s">
        <v>679</v>
      </c>
      <c r="P956" s="441" t="s">
        <v>679</v>
      </c>
      <c r="Q956" s="441" t="s">
        <v>679</v>
      </c>
      <c r="R956" s="325">
        <v>0</v>
      </c>
      <c r="S956" s="441" t="s">
        <v>679</v>
      </c>
      <c r="T956" s="441" t="s">
        <v>679</v>
      </c>
      <c r="U956" s="441" t="s">
        <v>679</v>
      </c>
      <c r="V956" s="441" t="s">
        <v>679</v>
      </c>
      <c r="W956" s="441" t="s">
        <v>679</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4"/>
      <c r="I957" s="895"/>
      <c r="J957" s="439" t="s">
        <v>682</v>
      </c>
      <c r="K957" s="440" t="str">
        <f t="shared" si="323"/>
        <v>-</v>
      </c>
      <c r="L957" s="441" t="s">
        <v>683</v>
      </c>
      <c r="M957" s="441" t="s">
        <v>683</v>
      </c>
      <c r="N957" s="441" t="s">
        <v>683</v>
      </c>
      <c r="O957" s="441" t="s">
        <v>683</v>
      </c>
      <c r="P957" s="441" t="s">
        <v>683</v>
      </c>
      <c r="Q957" s="441" t="s">
        <v>683</v>
      </c>
      <c r="R957" s="441" t="s">
        <v>683</v>
      </c>
      <c r="S957" s="441" t="s">
        <v>683</v>
      </c>
      <c r="T957" s="441" t="s">
        <v>683</v>
      </c>
      <c r="U957" s="441" t="s">
        <v>683</v>
      </c>
      <c r="V957" s="441" t="s">
        <v>683</v>
      </c>
      <c r="W957" s="441" t="s">
        <v>683</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896"/>
      <c r="I958" s="897"/>
      <c r="J958" s="425" t="s">
        <v>684</v>
      </c>
      <c r="K958" s="442" t="str">
        <f t="shared" si="323"/>
        <v>-</v>
      </c>
      <c r="L958" s="439" t="s">
        <v>679</v>
      </c>
      <c r="M958" s="439" t="s">
        <v>679</v>
      </c>
      <c r="N958" s="439" t="s">
        <v>679</v>
      </c>
      <c r="O958" s="439" t="s">
        <v>679</v>
      </c>
      <c r="P958" s="439" t="s">
        <v>679</v>
      </c>
      <c r="Q958" s="439" t="s">
        <v>679</v>
      </c>
      <c r="R958" s="439" t="s">
        <v>679</v>
      </c>
      <c r="S958" s="439" t="s">
        <v>679</v>
      </c>
      <c r="T958" s="439" t="s">
        <v>679</v>
      </c>
      <c r="U958" s="439" t="s">
        <v>679</v>
      </c>
      <c r="V958" s="443" t="s">
        <v>679</v>
      </c>
      <c r="W958" s="443" t="s">
        <v>679</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709</v>
      </c>
      <c r="I959" s="435"/>
      <c r="J959" s="417" t="s">
        <v>678</v>
      </c>
      <c r="K959" s="436" t="str">
        <f t="shared" si="323"/>
        <v>-</v>
      </c>
      <c r="L959" s="437" t="s">
        <v>679</v>
      </c>
      <c r="M959" s="437" t="s">
        <v>679</v>
      </c>
      <c r="N959" s="437" t="s">
        <v>679</v>
      </c>
      <c r="O959" s="437" t="s">
        <v>679</v>
      </c>
      <c r="P959" s="437" t="s">
        <v>679</v>
      </c>
      <c r="Q959" s="437" t="s">
        <v>679</v>
      </c>
      <c r="R959" s="437" t="s">
        <v>679</v>
      </c>
      <c r="S959" s="437" t="s">
        <v>679</v>
      </c>
      <c r="T959" s="437" t="s">
        <v>679</v>
      </c>
      <c r="U959" s="437" t="s">
        <v>679</v>
      </c>
      <c r="V959" s="437" t="s">
        <v>679</v>
      </c>
      <c r="W959" s="437" t="s">
        <v>679</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2" t="s">
        <v>710</v>
      </c>
      <c r="I960" s="893"/>
      <c r="J960" s="439" t="s">
        <v>681</v>
      </c>
      <c r="K960" s="440" t="str">
        <f t="shared" si="323"/>
        <v>-</v>
      </c>
      <c r="L960" s="441" t="s">
        <v>679</v>
      </c>
      <c r="M960" s="441" t="s">
        <v>679</v>
      </c>
      <c r="N960" s="441" t="s">
        <v>679</v>
      </c>
      <c r="O960" s="325">
        <v>1</v>
      </c>
      <c r="P960" s="441" t="s">
        <v>679</v>
      </c>
      <c r="Q960" s="441" t="s">
        <v>679</v>
      </c>
      <c r="R960" s="441" t="s">
        <v>679</v>
      </c>
      <c r="S960" s="441" t="s">
        <v>679</v>
      </c>
      <c r="T960" s="441" t="s">
        <v>679</v>
      </c>
      <c r="U960" s="441" t="s">
        <v>679</v>
      </c>
      <c r="V960" s="441" t="s">
        <v>679</v>
      </c>
      <c r="W960" s="441" t="s">
        <v>679</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4"/>
      <c r="I961" s="895"/>
      <c r="J961" s="439" t="s">
        <v>682</v>
      </c>
      <c r="K961" s="440" t="str">
        <f t="shared" si="323"/>
        <v>-</v>
      </c>
      <c r="L961" s="441" t="s">
        <v>683</v>
      </c>
      <c r="M961" s="325">
        <v>38</v>
      </c>
      <c r="N961" s="441" t="s">
        <v>683</v>
      </c>
      <c r="O961" s="441" t="s">
        <v>683</v>
      </c>
      <c r="P961" s="441" t="s">
        <v>683</v>
      </c>
      <c r="Q961" s="441" t="s">
        <v>683</v>
      </c>
      <c r="R961" s="441" t="s">
        <v>683</v>
      </c>
      <c r="S961" s="441" t="s">
        <v>683</v>
      </c>
      <c r="T961" s="441" t="s">
        <v>683</v>
      </c>
      <c r="U961" s="441" t="s">
        <v>683</v>
      </c>
      <c r="V961" s="441" t="s">
        <v>683</v>
      </c>
      <c r="W961" s="441" t="s">
        <v>683</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896"/>
      <c r="I962" s="897"/>
      <c r="J962" s="425" t="s">
        <v>684</v>
      </c>
      <c r="K962" s="442" t="str">
        <f t="shared" si="323"/>
        <v>-</v>
      </c>
      <c r="L962" s="439" t="s">
        <v>679</v>
      </c>
      <c r="M962" s="439" t="s">
        <v>679</v>
      </c>
      <c r="N962" s="439" t="s">
        <v>679</v>
      </c>
      <c r="O962" s="439" t="s">
        <v>679</v>
      </c>
      <c r="P962" s="439" t="s">
        <v>679</v>
      </c>
      <c r="Q962" s="439" t="s">
        <v>679</v>
      </c>
      <c r="R962" s="439" t="s">
        <v>679</v>
      </c>
      <c r="S962" s="439" t="s">
        <v>679</v>
      </c>
      <c r="T962" s="439" t="s">
        <v>679</v>
      </c>
      <c r="U962" s="439" t="s">
        <v>679</v>
      </c>
      <c r="V962" s="443" t="s">
        <v>679</v>
      </c>
      <c r="W962" s="443" t="s">
        <v>679</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711</v>
      </c>
      <c r="I963" s="435"/>
      <c r="J963" s="417" t="s">
        <v>678</v>
      </c>
      <c r="K963" s="436" t="str">
        <f t="shared" si="323"/>
        <v>-</v>
      </c>
      <c r="L963" s="437" t="s">
        <v>679</v>
      </c>
      <c r="M963" s="437" t="s">
        <v>679</v>
      </c>
      <c r="N963" s="437" t="s">
        <v>679</v>
      </c>
      <c r="O963" s="437" t="s">
        <v>679</v>
      </c>
      <c r="P963" s="437" t="s">
        <v>679</v>
      </c>
      <c r="Q963" s="437" t="s">
        <v>679</v>
      </c>
      <c r="R963" s="437" t="s">
        <v>679</v>
      </c>
      <c r="S963" s="437" t="s">
        <v>679</v>
      </c>
      <c r="T963" s="437" t="s">
        <v>679</v>
      </c>
      <c r="U963" s="437" t="s">
        <v>679</v>
      </c>
      <c r="V963" s="437" t="s">
        <v>679</v>
      </c>
      <c r="W963" s="437" t="s">
        <v>679</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2" t="s">
        <v>712</v>
      </c>
      <c r="I964" s="893"/>
      <c r="J964" s="439" t="s">
        <v>681</v>
      </c>
      <c r="K964" s="440">
        <f t="shared" si="323"/>
        <v>43543</v>
      </c>
      <c r="L964" s="325">
        <v>11</v>
      </c>
      <c r="M964" s="441" t="s">
        <v>679</v>
      </c>
      <c r="N964" s="441" t="s">
        <v>679</v>
      </c>
      <c r="O964" s="441" t="s">
        <v>679</v>
      </c>
      <c r="P964" s="441" t="s">
        <v>679</v>
      </c>
      <c r="Q964" s="441" t="s">
        <v>679</v>
      </c>
      <c r="R964" s="441" t="s">
        <v>679</v>
      </c>
      <c r="S964" s="441" t="s">
        <v>679</v>
      </c>
      <c r="T964" s="441" t="s">
        <v>679</v>
      </c>
      <c r="U964" s="441" t="s">
        <v>679</v>
      </c>
      <c r="V964" s="441" t="s">
        <v>679</v>
      </c>
      <c r="W964" s="441" t="s">
        <v>679</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4"/>
      <c r="I965" s="895"/>
      <c r="J965" s="439" t="s">
        <v>682</v>
      </c>
      <c r="K965" s="440" t="str">
        <f t="shared" si="323"/>
        <v>-</v>
      </c>
      <c r="L965" s="441" t="s">
        <v>683</v>
      </c>
      <c r="M965" s="441" t="s">
        <v>683</v>
      </c>
      <c r="N965" s="325">
        <v>20</v>
      </c>
      <c r="O965" s="325">
        <v>3</v>
      </c>
      <c r="P965" s="441" t="s">
        <v>683</v>
      </c>
      <c r="Q965" s="441" t="s">
        <v>683</v>
      </c>
      <c r="R965" s="441" t="s">
        <v>683</v>
      </c>
      <c r="S965" s="441" t="s">
        <v>683</v>
      </c>
      <c r="T965" s="441" t="s">
        <v>683</v>
      </c>
      <c r="U965" s="441" t="s">
        <v>683</v>
      </c>
      <c r="V965" s="441" t="s">
        <v>683</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896"/>
      <c r="I966" s="897"/>
      <c r="J966" s="425" t="s">
        <v>684</v>
      </c>
      <c r="K966" s="442" t="str">
        <f t="shared" si="323"/>
        <v>-</v>
      </c>
      <c r="L966" s="439" t="s">
        <v>679</v>
      </c>
      <c r="M966" s="439" t="s">
        <v>679</v>
      </c>
      <c r="N966" s="439" t="s">
        <v>679</v>
      </c>
      <c r="O966" s="439" t="s">
        <v>679</v>
      </c>
      <c r="P966" s="439" t="s">
        <v>679</v>
      </c>
      <c r="Q966" s="439" t="s">
        <v>679</v>
      </c>
      <c r="R966" s="439" t="s">
        <v>679</v>
      </c>
      <c r="S966" s="439" t="s">
        <v>679</v>
      </c>
      <c r="T966" s="439" t="s">
        <v>679</v>
      </c>
      <c r="U966" s="439" t="s">
        <v>679</v>
      </c>
      <c r="V966" s="443" t="s">
        <v>679</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713</v>
      </c>
      <c r="I967" s="435"/>
      <c r="J967" s="417" t="s">
        <v>678</v>
      </c>
      <c r="K967" s="436" t="str">
        <f t="shared" si="323"/>
        <v>-</v>
      </c>
      <c r="L967" s="437" t="s">
        <v>679</v>
      </c>
      <c r="M967" s="437" t="s">
        <v>679</v>
      </c>
      <c r="N967" s="437" t="s">
        <v>679</v>
      </c>
      <c r="O967" s="437" t="s">
        <v>679</v>
      </c>
      <c r="P967" s="437" t="s">
        <v>679</v>
      </c>
      <c r="Q967" s="437" t="s">
        <v>679</v>
      </c>
      <c r="R967" s="437" t="s">
        <v>679</v>
      </c>
      <c r="S967" s="437" t="s">
        <v>679</v>
      </c>
      <c r="T967" s="437" t="s">
        <v>679</v>
      </c>
      <c r="U967" s="437" t="s">
        <v>679</v>
      </c>
      <c r="V967" s="437" t="s">
        <v>679</v>
      </c>
      <c r="W967" s="437" t="s">
        <v>679</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2" t="s">
        <v>714</v>
      </c>
      <c r="I968" s="893"/>
      <c r="J968" s="439" t="s">
        <v>681</v>
      </c>
      <c r="K968" s="440">
        <f t="shared" si="323"/>
        <v>43718</v>
      </c>
      <c r="L968" s="325">
        <v>36</v>
      </c>
      <c r="M968" s="441" t="s">
        <v>679</v>
      </c>
      <c r="N968" s="441" t="s">
        <v>679</v>
      </c>
      <c r="O968" s="441" t="s">
        <v>679</v>
      </c>
      <c r="P968" s="441" t="s">
        <v>679</v>
      </c>
      <c r="Q968" s="441" t="s">
        <v>679</v>
      </c>
      <c r="R968" s="441" t="s">
        <v>679</v>
      </c>
      <c r="S968" s="441" t="s">
        <v>679</v>
      </c>
      <c r="T968" s="441" t="s">
        <v>679</v>
      </c>
      <c r="U968" s="441" t="s">
        <v>679</v>
      </c>
      <c r="V968" s="441" t="s">
        <v>679</v>
      </c>
      <c r="W968" s="441" t="s">
        <v>679</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4"/>
      <c r="I969" s="895"/>
      <c r="J969" s="439" t="s">
        <v>682</v>
      </c>
      <c r="K969" s="440" t="str">
        <f t="shared" si="323"/>
        <v>-</v>
      </c>
      <c r="L969" s="441" t="s">
        <v>683</v>
      </c>
      <c r="M969" s="441" t="s">
        <v>683</v>
      </c>
      <c r="N969" s="325">
        <v>20</v>
      </c>
      <c r="O969" s="325">
        <v>6</v>
      </c>
      <c r="P969" s="441" t="s">
        <v>683</v>
      </c>
      <c r="Q969" s="441" t="s">
        <v>683</v>
      </c>
      <c r="R969" s="441" t="s">
        <v>683</v>
      </c>
      <c r="S969" s="441" t="s">
        <v>683</v>
      </c>
      <c r="T969" s="441" t="s">
        <v>683</v>
      </c>
      <c r="U969" s="441" t="s">
        <v>683</v>
      </c>
      <c r="V969" s="441" t="s">
        <v>683</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896"/>
      <c r="I970" s="897"/>
      <c r="J970" s="425" t="s">
        <v>684</v>
      </c>
      <c r="K970" s="442" t="str">
        <f t="shared" si="323"/>
        <v>-</v>
      </c>
      <c r="L970" s="439" t="s">
        <v>679</v>
      </c>
      <c r="M970" s="439" t="s">
        <v>679</v>
      </c>
      <c r="N970" s="439" t="s">
        <v>679</v>
      </c>
      <c r="O970" s="439" t="s">
        <v>679</v>
      </c>
      <c r="P970" s="439" t="s">
        <v>679</v>
      </c>
      <c r="Q970" s="439" t="s">
        <v>679</v>
      </c>
      <c r="R970" s="439" t="s">
        <v>679</v>
      </c>
      <c r="S970" s="439" t="s">
        <v>679</v>
      </c>
      <c r="T970" s="439" t="s">
        <v>679</v>
      </c>
      <c r="U970" s="439" t="s">
        <v>679</v>
      </c>
      <c r="V970" s="443" t="s">
        <v>679</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715</v>
      </c>
      <c r="I971" s="435"/>
      <c r="J971" s="417" t="s">
        <v>678</v>
      </c>
      <c r="K971" s="436" t="str">
        <f t="shared" si="323"/>
        <v>-</v>
      </c>
      <c r="L971" s="437" t="s">
        <v>679</v>
      </c>
      <c r="M971" s="437" t="s">
        <v>679</v>
      </c>
      <c r="N971" s="437" t="s">
        <v>679</v>
      </c>
      <c r="O971" s="437" t="s">
        <v>679</v>
      </c>
      <c r="P971" s="437" t="s">
        <v>679</v>
      </c>
      <c r="Q971" s="437" t="s">
        <v>679</v>
      </c>
      <c r="R971" s="437" t="s">
        <v>679</v>
      </c>
      <c r="S971" s="437" t="s">
        <v>679</v>
      </c>
      <c r="T971" s="437" t="s">
        <v>679</v>
      </c>
      <c r="U971" s="437" t="s">
        <v>679</v>
      </c>
      <c r="V971" s="437" t="s">
        <v>679</v>
      </c>
      <c r="W971" s="437" t="s">
        <v>679</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2" t="s">
        <v>716</v>
      </c>
      <c r="I972" s="893"/>
      <c r="J972" s="439" t="s">
        <v>681</v>
      </c>
      <c r="K972" s="440">
        <f t="shared" si="323"/>
        <v>43760</v>
      </c>
      <c r="L972" s="325">
        <v>42</v>
      </c>
      <c r="M972" s="441" t="s">
        <v>679</v>
      </c>
      <c r="N972" s="441" t="s">
        <v>679</v>
      </c>
      <c r="O972" s="441" t="s">
        <v>679</v>
      </c>
      <c r="P972" s="441" t="s">
        <v>679</v>
      </c>
      <c r="Q972" s="441" t="s">
        <v>679</v>
      </c>
      <c r="R972" s="441" t="s">
        <v>679</v>
      </c>
      <c r="S972" s="441" t="s">
        <v>679</v>
      </c>
      <c r="T972" s="441" t="s">
        <v>679</v>
      </c>
      <c r="U972" s="441" t="s">
        <v>679</v>
      </c>
      <c r="V972" s="441" t="s">
        <v>679</v>
      </c>
      <c r="W972" s="441" t="s">
        <v>679</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4"/>
      <c r="I973" s="895"/>
      <c r="J973" s="439" t="s">
        <v>682</v>
      </c>
      <c r="K973" s="440" t="str">
        <f t="shared" si="323"/>
        <v>-</v>
      </c>
      <c r="L973" s="441" t="s">
        <v>683</v>
      </c>
      <c r="M973" s="441" t="s">
        <v>683</v>
      </c>
      <c r="N973" s="325">
        <v>28</v>
      </c>
      <c r="O973" s="325">
        <v>3</v>
      </c>
      <c r="P973" s="441" t="s">
        <v>683</v>
      </c>
      <c r="Q973" s="441" t="s">
        <v>683</v>
      </c>
      <c r="R973" s="441" t="s">
        <v>683</v>
      </c>
      <c r="S973" s="441" t="s">
        <v>683</v>
      </c>
      <c r="T973" s="441" t="s">
        <v>683</v>
      </c>
      <c r="U973" s="441" t="s">
        <v>683</v>
      </c>
      <c r="V973" s="441" t="s">
        <v>683</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896"/>
      <c r="I974" s="897"/>
      <c r="J974" s="425" t="s">
        <v>684</v>
      </c>
      <c r="K974" s="442" t="str">
        <f t="shared" si="323"/>
        <v>-</v>
      </c>
      <c r="L974" s="439" t="s">
        <v>679</v>
      </c>
      <c r="M974" s="439" t="s">
        <v>679</v>
      </c>
      <c r="N974" s="439" t="s">
        <v>679</v>
      </c>
      <c r="O974" s="439" t="s">
        <v>679</v>
      </c>
      <c r="P974" s="439" t="s">
        <v>679</v>
      </c>
      <c r="Q974" s="439" t="s">
        <v>679</v>
      </c>
      <c r="R974" s="439" t="s">
        <v>679</v>
      </c>
      <c r="S974" s="439" t="s">
        <v>679</v>
      </c>
      <c r="T974" s="439" t="s">
        <v>679</v>
      </c>
      <c r="U974" s="439" t="s">
        <v>679</v>
      </c>
      <c r="V974" s="443" t="s">
        <v>679</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717</v>
      </c>
      <c r="I975" s="435"/>
      <c r="J975" s="417" t="s">
        <v>678</v>
      </c>
      <c r="K975" s="436" t="str">
        <f t="shared" si="323"/>
        <v>-</v>
      </c>
      <c r="L975" s="437" t="s">
        <v>679</v>
      </c>
      <c r="M975" s="437" t="s">
        <v>679</v>
      </c>
      <c r="N975" s="437" t="s">
        <v>679</v>
      </c>
      <c r="O975" s="437" t="s">
        <v>679</v>
      </c>
      <c r="P975" s="437" t="s">
        <v>679</v>
      </c>
      <c r="Q975" s="437" t="s">
        <v>679</v>
      </c>
      <c r="R975" s="437" t="s">
        <v>679</v>
      </c>
      <c r="S975" s="437" t="s">
        <v>679</v>
      </c>
      <c r="T975" s="437" t="s">
        <v>679</v>
      </c>
      <c r="U975" s="437" t="s">
        <v>679</v>
      </c>
      <c r="V975" s="437" t="s">
        <v>679</v>
      </c>
      <c r="W975" s="437" t="s">
        <v>679</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2" t="s">
        <v>718</v>
      </c>
      <c r="I976" s="893"/>
      <c r="J976" s="439" t="s">
        <v>681</v>
      </c>
      <c r="K976" s="440" t="str">
        <f t="shared" si="323"/>
        <v>-</v>
      </c>
      <c r="L976" s="441" t="s">
        <v>679</v>
      </c>
      <c r="M976" s="441" t="s">
        <v>679</v>
      </c>
      <c r="N976" s="325">
        <v>0</v>
      </c>
      <c r="O976" s="441" t="s">
        <v>679</v>
      </c>
      <c r="P976" s="441" t="s">
        <v>679</v>
      </c>
      <c r="Q976" s="441" t="s">
        <v>679</v>
      </c>
      <c r="R976" s="441" t="s">
        <v>679</v>
      </c>
      <c r="S976" s="441" t="s">
        <v>679</v>
      </c>
      <c r="T976" s="441" t="s">
        <v>679</v>
      </c>
      <c r="U976" s="441" t="s">
        <v>679</v>
      </c>
      <c r="V976" s="441" t="s">
        <v>679</v>
      </c>
      <c r="W976" s="441" t="s">
        <v>679</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4"/>
      <c r="I977" s="895"/>
      <c r="J977" s="439" t="s">
        <v>682</v>
      </c>
      <c r="K977" s="440" t="str">
        <f t="shared" si="323"/>
        <v>-</v>
      </c>
      <c r="L977" s="441" t="s">
        <v>683</v>
      </c>
      <c r="M977" s="441" t="s">
        <v>683</v>
      </c>
      <c r="N977" s="441" t="s">
        <v>683</v>
      </c>
      <c r="O977" s="441" t="s">
        <v>683</v>
      </c>
      <c r="P977" s="441" t="s">
        <v>683</v>
      </c>
      <c r="Q977" s="441" t="s">
        <v>683</v>
      </c>
      <c r="R977" s="441" t="s">
        <v>683</v>
      </c>
      <c r="S977" s="441" t="s">
        <v>683</v>
      </c>
      <c r="T977" s="441" t="s">
        <v>683</v>
      </c>
      <c r="U977" s="441" t="s">
        <v>683</v>
      </c>
      <c r="V977" s="441" t="s">
        <v>683</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896"/>
      <c r="I978" s="897"/>
      <c r="J978" s="425" t="s">
        <v>684</v>
      </c>
      <c r="K978" s="442" t="str">
        <f t="shared" si="323"/>
        <v>-</v>
      </c>
      <c r="L978" s="439" t="s">
        <v>679</v>
      </c>
      <c r="M978" s="439" t="s">
        <v>679</v>
      </c>
      <c r="N978" s="439" t="s">
        <v>679</v>
      </c>
      <c r="O978" s="439" t="s">
        <v>679</v>
      </c>
      <c r="P978" s="439" t="s">
        <v>679</v>
      </c>
      <c r="Q978" s="439" t="s">
        <v>679</v>
      </c>
      <c r="R978" s="439" t="s">
        <v>679</v>
      </c>
      <c r="S978" s="439" t="s">
        <v>679</v>
      </c>
      <c r="T978" s="439" t="s">
        <v>679</v>
      </c>
      <c r="U978" s="439" t="s">
        <v>679</v>
      </c>
      <c r="V978" s="443" t="s">
        <v>679</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719</v>
      </c>
      <c r="I979" s="435"/>
      <c r="J979" s="417" t="s">
        <v>678</v>
      </c>
      <c r="K979" s="436" t="str">
        <f t="shared" si="323"/>
        <v>-</v>
      </c>
      <c r="L979" s="437" t="s">
        <v>679</v>
      </c>
      <c r="M979" s="437" t="s">
        <v>679</v>
      </c>
      <c r="N979" s="437" t="s">
        <v>679</v>
      </c>
      <c r="O979" s="437" t="s">
        <v>679</v>
      </c>
      <c r="P979" s="437" t="s">
        <v>679</v>
      </c>
      <c r="Q979" s="437" t="s">
        <v>679</v>
      </c>
      <c r="R979" s="437" t="s">
        <v>679</v>
      </c>
      <c r="S979" s="437" t="s">
        <v>679</v>
      </c>
      <c r="T979" s="437" t="s">
        <v>679</v>
      </c>
      <c r="U979" s="437" t="s">
        <v>679</v>
      </c>
      <c r="V979" s="437" t="s">
        <v>679</v>
      </c>
      <c r="W979" s="437" t="s">
        <v>679</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2" t="s">
        <v>720</v>
      </c>
      <c r="I980" s="893"/>
      <c r="J980" s="439" t="s">
        <v>681</v>
      </c>
      <c r="K980" s="440" t="str">
        <f t="shared" si="323"/>
        <v>-</v>
      </c>
      <c r="L980" s="441" t="s">
        <v>679</v>
      </c>
      <c r="M980" s="441" t="s">
        <v>679</v>
      </c>
      <c r="N980" s="325">
        <v>0</v>
      </c>
      <c r="O980" s="441" t="s">
        <v>679</v>
      </c>
      <c r="P980" s="441" t="s">
        <v>679</v>
      </c>
      <c r="Q980" s="441" t="s">
        <v>679</v>
      </c>
      <c r="R980" s="441" t="s">
        <v>679</v>
      </c>
      <c r="S980" s="441" t="s">
        <v>679</v>
      </c>
      <c r="T980" s="441" t="s">
        <v>679</v>
      </c>
      <c r="U980" s="441" t="s">
        <v>679</v>
      </c>
      <c r="V980" s="441" t="s">
        <v>679</v>
      </c>
      <c r="W980" s="441" t="s">
        <v>679</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4"/>
      <c r="I981" s="895"/>
      <c r="J981" s="439" t="s">
        <v>682</v>
      </c>
      <c r="K981" s="440" t="str">
        <f t="shared" si="323"/>
        <v>-</v>
      </c>
      <c r="L981" s="441" t="s">
        <v>683</v>
      </c>
      <c r="M981" s="441" t="s">
        <v>683</v>
      </c>
      <c r="N981" s="441" t="s">
        <v>683</v>
      </c>
      <c r="O981" s="441" t="s">
        <v>683</v>
      </c>
      <c r="P981" s="441" t="s">
        <v>683</v>
      </c>
      <c r="Q981" s="441" t="s">
        <v>683</v>
      </c>
      <c r="R981" s="441" t="s">
        <v>683</v>
      </c>
      <c r="S981" s="441" t="s">
        <v>683</v>
      </c>
      <c r="T981" s="441" t="s">
        <v>683</v>
      </c>
      <c r="U981" s="441" t="s">
        <v>683</v>
      </c>
      <c r="V981" s="441" t="s">
        <v>683</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896"/>
      <c r="I982" s="897"/>
      <c r="J982" s="425" t="s">
        <v>684</v>
      </c>
      <c r="K982" s="442" t="str">
        <f t="shared" si="323"/>
        <v>-</v>
      </c>
      <c r="L982" s="439" t="s">
        <v>679</v>
      </c>
      <c r="M982" s="439" t="s">
        <v>679</v>
      </c>
      <c r="N982" s="439" t="s">
        <v>679</v>
      </c>
      <c r="O982" s="439" t="s">
        <v>679</v>
      </c>
      <c r="P982" s="439" t="s">
        <v>679</v>
      </c>
      <c r="Q982" s="439" t="s">
        <v>679</v>
      </c>
      <c r="R982" s="439" t="s">
        <v>679</v>
      </c>
      <c r="S982" s="439" t="s">
        <v>679</v>
      </c>
      <c r="T982" s="439" t="s">
        <v>679</v>
      </c>
      <c r="U982" s="439" t="s">
        <v>679</v>
      </c>
      <c r="V982" s="443" t="s">
        <v>679</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721</v>
      </c>
      <c r="I983" s="435"/>
      <c r="J983" s="417" t="s">
        <v>678</v>
      </c>
      <c r="K983" s="436" t="str">
        <f t="shared" si="323"/>
        <v>-</v>
      </c>
      <c r="L983" s="437" t="s">
        <v>679</v>
      </c>
      <c r="M983" s="437" t="s">
        <v>679</v>
      </c>
      <c r="N983" s="437" t="s">
        <v>679</v>
      </c>
      <c r="O983" s="437" t="s">
        <v>679</v>
      </c>
      <c r="P983" s="437" t="s">
        <v>679</v>
      </c>
      <c r="Q983" s="437" t="s">
        <v>679</v>
      </c>
      <c r="R983" s="437" t="s">
        <v>679</v>
      </c>
      <c r="S983" s="437" t="s">
        <v>679</v>
      </c>
      <c r="T983" s="437" t="s">
        <v>679</v>
      </c>
      <c r="U983" s="437" t="s">
        <v>679</v>
      </c>
      <c r="V983" s="437" t="s">
        <v>679</v>
      </c>
      <c r="W983" s="437" t="s">
        <v>679</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2" t="s">
        <v>722</v>
      </c>
      <c r="I984" s="893"/>
      <c r="J984" s="439" t="s">
        <v>681</v>
      </c>
      <c r="K984" s="440" t="str">
        <f t="shared" si="323"/>
        <v>-</v>
      </c>
      <c r="L984" s="441" t="s">
        <v>679</v>
      </c>
      <c r="M984" s="441" t="s">
        <v>679</v>
      </c>
      <c r="N984" s="441" t="s">
        <v>679</v>
      </c>
      <c r="O984" s="441" t="s">
        <v>679</v>
      </c>
      <c r="P984" s="441" t="s">
        <v>679</v>
      </c>
      <c r="Q984" s="441" t="s">
        <v>679</v>
      </c>
      <c r="R984" s="441" t="s">
        <v>679</v>
      </c>
      <c r="S984" s="441" t="s">
        <v>679</v>
      </c>
      <c r="T984" s="441" t="s">
        <v>679</v>
      </c>
      <c r="U984" s="441" t="s">
        <v>679</v>
      </c>
      <c r="V984" s="441" t="s">
        <v>679</v>
      </c>
      <c r="W984" s="441" t="s">
        <v>679</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4"/>
      <c r="I985" s="895"/>
      <c r="J985" s="439" t="s">
        <v>682</v>
      </c>
      <c r="K985" s="440" t="str">
        <f t="shared" si="323"/>
        <v>-</v>
      </c>
      <c r="L985" s="441" t="s">
        <v>683</v>
      </c>
      <c r="M985" s="441" t="s">
        <v>683</v>
      </c>
      <c r="N985" s="441" t="s">
        <v>683</v>
      </c>
      <c r="O985" s="441" t="s">
        <v>683</v>
      </c>
      <c r="P985" s="441" t="s">
        <v>683</v>
      </c>
      <c r="Q985" s="441" t="s">
        <v>683</v>
      </c>
      <c r="R985" s="441" t="s">
        <v>683</v>
      </c>
      <c r="S985" s="441" t="s">
        <v>683</v>
      </c>
      <c r="T985" s="441" t="s">
        <v>683</v>
      </c>
      <c r="U985" s="441" t="s">
        <v>683</v>
      </c>
      <c r="V985" s="441" t="s">
        <v>683</v>
      </c>
      <c r="W985" s="441" t="s">
        <v>683</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896"/>
      <c r="I986" s="897"/>
      <c r="J986" s="425" t="s">
        <v>684</v>
      </c>
      <c r="K986" s="442" t="str">
        <f t="shared" si="323"/>
        <v>-</v>
      </c>
      <c r="L986" s="439" t="s">
        <v>679</v>
      </c>
      <c r="M986" s="439" t="s">
        <v>679</v>
      </c>
      <c r="N986" s="439" t="s">
        <v>679</v>
      </c>
      <c r="O986" s="439" t="s">
        <v>679</v>
      </c>
      <c r="P986" s="439" t="s">
        <v>679</v>
      </c>
      <c r="Q986" s="439" t="s">
        <v>679</v>
      </c>
      <c r="R986" s="439" t="s">
        <v>679</v>
      </c>
      <c r="S986" s="439" t="s">
        <v>679</v>
      </c>
      <c r="T986" s="439" t="s">
        <v>679</v>
      </c>
      <c r="U986" s="439" t="s">
        <v>679</v>
      </c>
      <c r="V986" s="443" t="s">
        <v>679</v>
      </c>
      <c r="W986" s="443" t="s">
        <v>679</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1073</v>
      </c>
      <c r="I987" s="435"/>
      <c r="J987" s="417" t="s">
        <v>678</v>
      </c>
      <c r="K987" s="436" t="str">
        <f t="shared" si="323"/>
        <v>-</v>
      </c>
      <c r="L987" s="437" t="s">
        <v>679</v>
      </c>
      <c r="M987" s="437" t="s">
        <v>679</v>
      </c>
      <c r="N987" s="437" t="s">
        <v>679</v>
      </c>
      <c r="O987" s="437" t="s">
        <v>679</v>
      </c>
      <c r="P987" s="437" t="s">
        <v>679</v>
      </c>
      <c r="Q987" s="444">
        <v>21</v>
      </c>
      <c r="R987" s="437" t="s">
        <v>679</v>
      </c>
      <c r="S987" s="437" t="s">
        <v>679</v>
      </c>
      <c r="T987" s="437" t="s">
        <v>679</v>
      </c>
      <c r="U987" s="437" t="s">
        <v>679</v>
      </c>
      <c r="V987" s="437" t="s">
        <v>679</v>
      </c>
      <c r="W987" s="437" t="s">
        <v>679</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2" t="s">
        <v>1074</v>
      </c>
      <c r="I988" s="893"/>
      <c r="J988" s="439" t="s">
        <v>681</v>
      </c>
      <c r="K988" s="440" t="str">
        <f t="shared" si="323"/>
        <v>-</v>
      </c>
      <c r="L988" s="441" t="s">
        <v>679</v>
      </c>
      <c r="M988" s="441" t="s">
        <v>679</v>
      </c>
      <c r="N988" s="441" t="s">
        <v>679</v>
      </c>
      <c r="O988" s="441" t="s">
        <v>679</v>
      </c>
      <c r="P988" s="441" t="s">
        <v>679</v>
      </c>
      <c r="Q988" s="441" t="s">
        <v>679</v>
      </c>
      <c r="R988" s="441" t="s">
        <v>679</v>
      </c>
      <c r="S988" s="325" t="b">
        <v>1</v>
      </c>
      <c r="T988" s="441" t="s">
        <v>679</v>
      </c>
      <c r="U988" s="441" t="s">
        <v>679</v>
      </c>
      <c r="V988" s="441" t="s">
        <v>679</v>
      </c>
      <c r="W988" s="441" t="s">
        <v>679</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4"/>
      <c r="I989" s="895"/>
      <c r="J989" s="439" t="s">
        <v>682</v>
      </c>
      <c r="K989" s="440" t="str">
        <f t="shared" si="323"/>
        <v>-</v>
      </c>
      <c r="L989" s="441" t="s">
        <v>683</v>
      </c>
      <c r="M989" s="441" t="s">
        <v>683</v>
      </c>
      <c r="N989" s="441" t="s">
        <v>683</v>
      </c>
      <c r="O989" s="441" t="s">
        <v>683</v>
      </c>
      <c r="P989" s="325">
        <v>21</v>
      </c>
      <c r="Q989" s="441" t="s">
        <v>683</v>
      </c>
      <c r="R989" s="441" t="s">
        <v>683</v>
      </c>
      <c r="S989" s="441" t="s">
        <v>683</v>
      </c>
      <c r="T989" s="441" t="s">
        <v>683</v>
      </c>
      <c r="U989" s="441" t="s">
        <v>683</v>
      </c>
      <c r="V989" s="441" t="s">
        <v>683</v>
      </c>
      <c r="W989" s="441" t="s">
        <v>683</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896"/>
      <c r="I990" s="897"/>
      <c r="J990" s="425" t="s">
        <v>684</v>
      </c>
      <c r="K990" s="442" t="str">
        <f t="shared" si="323"/>
        <v>-</v>
      </c>
      <c r="L990" s="439" t="s">
        <v>679</v>
      </c>
      <c r="M990" s="439" t="s">
        <v>679</v>
      </c>
      <c r="N990" s="439" t="s">
        <v>679</v>
      </c>
      <c r="O990" s="439" t="s">
        <v>679</v>
      </c>
      <c r="P990" s="439" t="s">
        <v>679</v>
      </c>
      <c r="Q990" s="439" t="s">
        <v>679</v>
      </c>
      <c r="R990" s="439" t="s">
        <v>679</v>
      </c>
      <c r="S990" s="439" t="s">
        <v>679</v>
      </c>
      <c r="T990" s="439" t="s">
        <v>679</v>
      </c>
      <c r="U990" s="439" t="s">
        <v>679</v>
      </c>
      <c r="V990" s="443" t="s">
        <v>679</v>
      </c>
      <c r="W990" s="443" t="s">
        <v>679</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723</v>
      </c>
      <c r="I991" s="435"/>
      <c r="J991" s="417" t="s">
        <v>678</v>
      </c>
      <c r="K991" s="436" t="str">
        <f t="shared" si="323"/>
        <v>-</v>
      </c>
      <c r="L991" s="445">
        <v>-1</v>
      </c>
      <c r="M991" s="437" t="s">
        <v>679</v>
      </c>
      <c r="N991" s="437" t="s">
        <v>679</v>
      </c>
      <c r="O991" s="437" t="s">
        <v>679</v>
      </c>
      <c r="P991" s="437" t="s">
        <v>679</v>
      </c>
      <c r="Q991" s="437" t="s">
        <v>679</v>
      </c>
      <c r="R991" s="437" t="s">
        <v>679</v>
      </c>
      <c r="S991" s="437" t="s">
        <v>679</v>
      </c>
      <c r="T991" s="437" t="s">
        <v>679</v>
      </c>
      <c r="U991" s="437" t="s">
        <v>679</v>
      </c>
      <c r="V991" s="444">
        <v>0.05</v>
      </c>
      <c r="W991" s="437" t="s">
        <v>679</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2" t="s">
        <v>724</v>
      </c>
      <c r="I992" s="893"/>
      <c r="J992" s="439" t="s">
        <v>681</v>
      </c>
      <c r="K992" s="440" t="str">
        <f t="shared" si="323"/>
        <v>-</v>
      </c>
      <c r="L992" s="441" t="s">
        <v>679</v>
      </c>
      <c r="M992" s="441" t="s">
        <v>679</v>
      </c>
      <c r="N992" s="441" t="s">
        <v>679</v>
      </c>
      <c r="O992" s="441" t="s">
        <v>679</v>
      </c>
      <c r="P992" s="441" t="s">
        <v>679</v>
      </c>
      <c r="Q992" s="441" t="s">
        <v>679</v>
      </c>
      <c r="R992" s="441" t="s">
        <v>679</v>
      </c>
      <c r="S992" s="441" t="s">
        <v>679</v>
      </c>
      <c r="T992" s="441" t="s">
        <v>679</v>
      </c>
      <c r="U992" s="441" t="s">
        <v>679</v>
      </c>
      <c r="V992" s="441" t="s">
        <v>679</v>
      </c>
      <c r="W992" s="441" t="s">
        <v>679</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4"/>
      <c r="I993" s="895"/>
      <c r="J993" s="439" t="s">
        <v>682</v>
      </c>
      <c r="K993" s="440" t="str">
        <f t="shared" si="323"/>
        <v>-</v>
      </c>
      <c r="L993" s="441" t="s">
        <v>683</v>
      </c>
      <c r="M993" s="441" t="s">
        <v>683</v>
      </c>
      <c r="N993" s="441" t="s">
        <v>683</v>
      </c>
      <c r="O993" s="441" t="s">
        <v>683</v>
      </c>
      <c r="P993" s="441" t="s">
        <v>683</v>
      </c>
      <c r="Q993" s="441" t="s">
        <v>683</v>
      </c>
      <c r="R993" s="441" t="s">
        <v>683</v>
      </c>
      <c r="S993" s="441" t="s">
        <v>683</v>
      </c>
      <c r="T993" s="441" t="s">
        <v>683</v>
      </c>
      <c r="U993" s="441" t="s">
        <v>683</v>
      </c>
      <c r="V993" s="441" t="s">
        <v>683</v>
      </c>
      <c r="W993" s="441" t="s">
        <v>683</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896"/>
      <c r="I994" s="897"/>
      <c r="J994" s="425" t="s">
        <v>684</v>
      </c>
      <c r="K994" s="442" t="str">
        <f t="shared" si="323"/>
        <v>-</v>
      </c>
      <c r="L994" s="447" t="s">
        <v>679</v>
      </c>
      <c r="M994" s="447" t="s">
        <v>679</v>
      </c>
      <c r="N994" s="447" t="s">
        <v>679</v>
      </c>
      <c r="O994" s="447" t="s">
        <v>679</v>
      </c>
      <c r="P994" s="447" t="s">
        <v>679</v>
      </c>
      <c r="Q994" s="447" t="s">
        <v>679</v>
      </c>
      <c r="R994" s="447" t="s">
        <v>679</v>
      </c>
      <c r="S994" s="447" t="s">
        <v>679</v>
      </c>
      <c r="T994" s="447" t="s">
        <v>679</v>
      </c>
      <c r="U994" s="447" t="s">
        <v>679</v>
      </c>
      <c r="V994" s="446">
        <v>-0.05</v>
      </c>
      <c r="W994" s="443" t="s">
        <v>679</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424</v>
      </c>
      <c r="AR995" s="267"/>
      <c r="AS995" s="255"/>
      <c r="AT995" s="255"/>
      <c r="AU995" s="255"/>
    </row>
    <row r="996" spans="1:47" ht="5.0999999999999996" customHeight="1" outlineLevel="2" x14ac:dyDescent="0.25">
      <c r="A996" s="255"/>
      <c r="B996" s="264"/>
      <c r="C996" s="257">
        <f>INT($C$875)+2.005</f>
        <v>3.0049999999999999</v>
      </c>
      <c r="D996" s="280" t="s">
        <v>420</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725</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726</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727</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728</v>
      </c>
      <c r="I1000" s="285"/>
      <c r="J1000" s="325">
        <v>0</v>
      </c>
      <c r="K1000" s="325">
        <v>0.5</v>
      </c>
      <c r="L1000" s="325">
        <v>1.25</v>
      </c>
      <c r="M1000" s="301">
        <f>FORECAST(M999,CHOOSE({1,2},L1000,N1000),CHOOSE({1,2},L999,N999))</f>
        <v>13.624999999999998</v>
      </c>
      <c r="N1000" s="325">
        <v>3.5</v>
      </c>
      <c r="O1000" s="285" t="s">
        <v>729</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424</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126</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730</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collapsed="1" x14ac:dyDescent="0.25">
      <c r="A6" s="255"/>
      <c r="B6" s="264"/>
      <c r="C6" s="449">
        <v>1.02</v>
      </c>
      <c r="D6" s="268"/>
      <c r="E6" s="328" t="s">
        <v>412</v>
      </c>
      <c r="F6" s="329">
        <v>2</v>
      </c>
      <c r="G6" s="269"/>
      <c r="H6" s="638" t="s">
        <v>731</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hidden="1" customHeight="1" outlineLevel="1" x14ac:dyDescent="0.25">
      <c r="A7" s="255"/>
      <c r="B7" s="264"/>
      <c r="C7" s="449">
        <f>INT($C$6)+1.02</f>
        <v>2.02</v>
      </c>
      <c r="D7" s="268"/>
      <c r="E7" s="328" t="s">
        <v>414</v>
      </c>
      <c r="F7" s="332">
        <v>1</v>
      </c>
      <c r="G7" s="273"/>
      <c r="H7" s="458" t="s">
        <v>415</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hidden="1"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hidden="1" customHeight="1" outlineLevel="1" x14ac:dyDescent="0.25">
      <c r="A9" s="255"/>
      <c r="B9" s="264"/>
      <c r="C9" s="449">
        <f>INT($C$6)+1.005</f>
        <v>2.0049999999999999</v>
      </c>
      <c r="D9" s="280" t="s">
        <v>420</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hidden="1" outlineLevel="1" x14ac:dyDescent="0.25">
      <c r="A10" s="255"/>
      <c r="B10" s="264"/>
      <c r="C10" s="449">
        <f>INT($C$6)+1</f>
        <v>2</v>
      </c>
      <c r="D10" s="280"/>
      <c r="E10" s="335"/>
      <c r="F10" s="335"/>
      <c r="G10" s="280"/>
      <c r="H10" s="453" t="s">
        <v>421</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25">
      <c r="A11" s="255"/>
      <c r="B11" s="264"/>
      <c r="C11" s="449">
        <f>INT($C$6)+1.045</f>
        <v>2.0449999999999999</v>
      </c>
      <c r="D11" s="280"/>
      <c r="E11" s="335"/>
      <c r="F11" s="335"/>
      <c r="G11" s="280"/>
      <c r="H11" s="285" t="s">
        <v>422</v>
      </c>
      <c r="I11" s="285"/>
      <c r="J11" s="521">
        <v>44526.325755208301</v>
      </c>
      <c r="K11" s="936" t="s">
        <v>986</v>
      </c>
      <c r="L11" s="937"/>
      <c r="M11" s="937"/>
      <c r="N11" s="937"/>
      <c r="O11" s="937"/>
      <c r="P11" s="937"/>
      <c r="Q11" s="937"/>
      <c r="R11" s="937"/>
      <c r="S11" s="937"/>
      <c r="T11" s="937"/>
      <c r="U11" s="937"/>
      <c r="V11" s="937"/>
      <c r="W11" s="937"/>
      <c r="X11" s="937"/>
      <c r="Y11" s="937"/>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25">
      <c r="A12" s="255"/>
      <c r="B12" s="264"/>
      <c r="C12" s="449">
        <f>INT($C$6)+1.045</f>
        <v>2.0449999999999999</v>
      </c>
      <c r="D12" s="280"/>
      <c r="E12" s="335"/>
      <c r="F12" s="335"/>
      <c r="G12" s="280"/>
      <c r="H12" s="285" t="s">
        <v>423</v>
      </c>
      <c r="I12" s="285"/>
      <c r="J12" s="520">
        <v>44697.529600694397</v>
      </c>
      <c r="K12" s="938" t="s">
        <v>1155</v>
      </c>
      <c r="L12" s="939"/>
      <c r="M12" s="939"/>
      <c r="N12" s="939"/>
      <c r="O12" s="939"/>
      <c r="P12" s="939"/>
      <c r="Q12" s="939"/>
      <c r="R12" s="939"/>
      <c r="S12" s="939"/>
      <c r="T12" s="939"/>
      <c r="U12" s="939"/>
      <c r="V12" s="939"/>
      <c r="W12" s="939"/>
      <c r="X12" s="939"/>
      <c r="Y12" s="940"/>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424</v>
      </c>
      <c r="SK13" s="267"/>
      <c r="SL13" s="255"/>
      <c r="SM13" s="255"/>
      <c r="SN13" s="255"/>
    </row>
    <row r="14" spans="1:508" ht="5.0999999999999996" hidden="1" customHeight="1" outlineLevel="3" x14ac:dyDescent="0.25">
      <c r="A14" s="255"/>
      <c r="B14" s="264"/>
      <c r="C14" s="449">
        <f>INT($C$6)+3.005</f>
        <v>4.0049999999999999</v>
      </c>
      <c r="D14" s="280" t="s">
        <v>420</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425</v>
      </c>
      <c r="I15" s="453"/>
      <c r="J15" s="287" t="s">
        <v>426</v>
      </c>
      <c r="K15" s="288">
        <v>15</v>
      </c>
      <c r="L15" s="287" t="s">
        <v>427</v>
      </c>
      <c r="M15" s="288">
        <v>8.43</v>
      </c>
      <c r="N15" s="285" t="s">
        <v>428</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429</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430</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431</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432</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424</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hidden="1"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126</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412</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414</v>
      </c>
      <c r="F30" s="332">
        <v>1</v>
      </c>
      <c r="G30" s="273"/>
      <c r="H30" s="458" t="s">
        <v>978</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981</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25">
      <c r="A33" s="255"/>
      <c r="B33" s="264"/>
      <c r="C33" s="449">
        <f>INT($C$29)+2</f>
        <v>3</v>
      </c>
      <c r="D33" s="265"/>
      <c r="E33" s="335"/>
      <c r="F33" s="335"/>
      <c r="G33" s="265"/>
      <c r="H33" s="279"/>
      <c r="I33" s="279"/>
      <c r="J33" s="460" t="s">
        <v>161</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outlineLevel="3" x14ac:dyDescent="0.25">
      <c r="A34" s="255"/>
      <c r="B34" s="264"/>
      <c r="C34" s="449">
        <f>INT($C$29)+3</f>
        <v>4</v>
      </c>
      <c r="D34" s="265"/>
      <c r="E34" s="335"/>
      <c r="F34" s="335"/>
      <c r="G34" s="265"/>
      <c r="H34" s="279"/>
      <c r="I34" s="279"/>
      <c r="J34" s="460" t="s">
        <v>732</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outlineLevel="3" x14ac:dyDescent="0.25">
      <c r="A35" s="255"/>
      <c r="B35" s="264"/>
      <c r="C35" s="449">
        <f>INT($C$29)+3</f>
        <v>4</v>
      </c>
      <c r="D35" s="265"/>
      <c r="E35" s="335"/>
      <c r="F35" s="335"/>
      <c r="G35" s="265"/>
      <c r="H35" s="279"/>
      <c r="I35" s="279"/>
      <c r="J35" s="460" t="s">
        <v>733</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x14ac:dyDescent="0.25">
      <c r="A36" s="255"/>
      <c r="B36" s="264"/>
      <c r="C36" s="449">
        <f>INT($C$29)+2</f>
        <v>3</v>
      </c>
      <c r="D36" s="265"/>
      <c r="E36" s="335"/>
      <c r="F36" s="335"/>
      <c r="G36" s="265"/>
      <c r="H36" s="279"/>
      <c r="I36" s="279" t="s">
        <v>734</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25">
      <c r="A37" s="255"/>
      <c r="B37" s="264"/>
      <c r="C37" s="449">
        <f>INT($C$29)+3</f>
        <v>4</v>
      </c>
      <c r="D37" s="265"/>
      <c r="E37" s="335"/>
      <c r="F37" s="335"/>
      <c r="G37" s="265"/>
      <c r="H37" s="279"/>
      <c r="I37" s="279"/>
      <c r="J37" s="460" t="s">
        <v>732</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outlineLevel="3" x14ac:dyDescent="0.25">
      <c r="A38" s="255"/>
      <c r="B38" s="264"/>
      <c r="C38" s="449">
        <f>INT($C$29)+3</f>
        <v>4</v>
      </c>
      <c r="D38" s="265"/>
      <c r="E38" s="335"/>
      <c r="F38" s="335"/>
      <c r="G38" s="265"/>
      <c r="H38" s="279"/>
      <c r="I38" s="279"/>
      <c r="J38" s="460" t="s">
        <v>733</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25">
      <c r="A40" s="255"/>
      <c r="B40" s="264"/>
      <c r="C40" s="449">
        <f>INT($C$29)+3</f>
        <v>4</v>
      </c>
      <c r="D40" s="265"/>
      <c r="E40" s="335"/>
      <c r="F40" s="335"/>
      <c r="G40" s="265"/>
      <c r="H40" s="279"/>
      <c r="I40" s="279"/>
      <c r="J40" s="460" t="s">
        <v>732</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outlineLevel="3" x14ac:dyDescent="0.25">
      <c r="A41" s="255"/>
      <c r="B41" s="264"/>
      <c r="C41" s="449">
        <f>INT($C$29)+3</f>
        <v>4</v>
      </c>
      <c r="D41" s="265"/>
      <c r="E41" s="335"/>
      <c r="F41" s="335"/>
      <c r="G41" s="265"/>
      <c r="H41" s="279"/>
      <c r="I41" s="279"/>
      <c r="J41" s="460" t="s">
        <v>733</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25">
      <c r="A43" s="255"/>
      <c r="B43" s="264" t="s">
        <v>417</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25">
      <c r="A44" s="255"/>
      <c r="B44" s="264"/>
      <c r="C44" s="449">
        <f>INT(MAX($C$48:$C$112))+1</f>
        <v>5</v>
      </c>
      <c r="D44" s="280"/>
      <c r="E44" s="335"/>
      <c r="F44" s="335"/>
      <c r="G44" s="280"/>
      <c r="H44" s="335" t="s">
        <v>735</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outlineLevel="4" x14ac:dyDescent="0.25">
      <c r="A45" s="255"/>
      <c r="B45" s="264" t="s">
        <v>418</v>
      </c>
      <c r="C45" s="449">
        <f>INT(MAX($C$48:$C$112))+1</f>
        <v>5</v>
      </c>
      <c r="D45" s="280" t="s">
        <v>419</v>
      </c>
      <c r="E45" s="335"/>
      <c r="F45" s="335"/>
      <c r="G45" s="280"/>
      <c r="H45" s="335" t="s">
        <v>736</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738</v>
      </c>
      <c r="I46" s="298" t="s">
        <v>985</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416</v>
      </c>
      <c r="I47" s="462" t="s">
        <v>184</v>
      </c>
      <c r="J47" s="270" t="s">
        <v>822</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420</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874</v>
      </c>
      <c r="I49" s="301" t="s">
        <v>737</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205</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206</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877</v>
      </c>
      <c r="I52" s="464" t="s">
        <v>737</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205</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206</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878</v>
      </c>
      <c r="I55" s="301" t="s">
        <v>737</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205</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206</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879</v>
      </c>
      <c r="I58" s="301" t="s">
        <v>737</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205</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206</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876</v>
      </c>
      <c r="I61" s="301" t="s">
        <v>737</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205</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206</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880</v>
      </c>
      <c r="I64" s="301" t="s">
        <v>737</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205</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206</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875</v>
      </c>
      <c r="I67" s="301" t="s">
        <v>737</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205</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206</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881</v>
      </c>
      <c r="I70" s="464" t="s">
        <v>737</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205</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206</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882</v>
      </c>
      <c r="I73" s="301" t="s">
        <v>737</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205</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206</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883</v>
      </c>
      <c r="I76" s="301" t="s">
        <v>737</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205</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206</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884</v>
      </c>
      <c r="I79" s="301" t="s">
        <v>737</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205</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206</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885</v>
      </c>
      <c r="I82" s="301" t="s">
        <v>737</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205</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206</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886</v>
      </c>
      <c r="I85" s="301" t="s">
        <v>737</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205</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206</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887</v>
      </c>
      <c r="I88" s="464" t="s">
        <v>737</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205</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206</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888</v>
      </c>
      <c r="I91" s="301" t="s">
        <v>737</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205</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206</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889</v>
      </c>
      <c r="I94" s="301" t="s">
        <v>737</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205</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206</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890</v>
      </c>
      <c r="I97" s="301" t="s">
        <v>737</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205</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206</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891</v>
      </c>
      <c r="I100" s="301" t="s">
        <v>737</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205</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206</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892</v>
      </c>
      <c r="I103" s="301" t="s">
        <v>737</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205</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206</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893</v>
      </c>
      <c r="I106" s="301" t="s">
        <v>737</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205</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206</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894</v>
      </c>
      <c r="I109" s="301" t="s">
        <v>737</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205</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206</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424</v>
      </c>
      <c r="SK112" s="267"/>
      <c r="SL112" s="255"/>
      <c r="SM112" s="255"/>
      <c r="SN112" s="255"/>
    </row>
    <row r="113" spans="1:508" outlineLevel="1" x14ac:dyDescent="0.25">
      <c r="A113" s="255"/>
      <c r="B113" s="264"/>
      <c r="C113" s="449">
        <f>INT($C$29)+1</f>
        <v>2</v>
      </c>
      <c r="D113" s="280"/>
      <c r="E113" s="335"/>
      <c r="F113" s="335"/>
      <c r="G113" s="280"/>
      <c r="H113" s="338" t="s">
        <v>980</v>
      </c>
      <c r="I113" s="641" t="s">
        <v>982</v>
      </c>
      <c r="J113" s="640" t="s">
        <v>763</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416</v>
      </c>
      <c r="I114" s="462" t="s">
        <v>184</v>
      </c>
      <c r="J114" s="640" t="s">
        <v>822</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420</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874</v>
      </c>
      <c r="I116" s="301" t="s">
        <v>737</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877</v>
      </c>
      <c r="I117" s="464" t="s">
        <v>737</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878</v>
      </c>
      <c r="I118" s="301" t="s">
        <v>737</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879</v>
      </c>
      <c r="I119" s="301" t="s">
        <v>737</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876</v>
      </c>
      <c r="I120" s="301" t="s">
        <v>737</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880</v>
      </c>
      <c r="I121" s="301" t="s">
        <v>737</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875</v>
      </c>
      <c r="I122" s="301" t="s">
        <v>737</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881</v>
      </c>
      <c r="I123" s="464" t="s">
        <v>737</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882</v>
      </c>
      <c r="I124" s="301" t="s">
        <v>737</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883</v>
      </c>
      <c r="I125" s="301" t="s">
        <v>737</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884</v>
      </c>
      <c r="I126" s="301" t="s">
        <v>737</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885</v>
      </c>
      <c r="I127" s="301" t="s">
        <v>737</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886</v>
      </c>
      <c r="I128" s="301" t="s">
        <v>737</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887</v>
      </c>
      <c r="I129" s="464" t="s">
        <v>737</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888</v>
      </c>
      <c r="I130" s="301" t="s">
        <v>737</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889</v>
      </c>
      <c r="I131" s="301" t="s">
        <v>737</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890</v>
      </c>
      <c r="I132" s="301" t="s">
        <v>737</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891</v>
      </c>
      <c r="I133" s="301" t="s">
        <v>737</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892</v>
      </c>
      <c r="I134" s="301" t="s">
        <v>737</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893</v>
      </c>
      <c r="I135" s="301" t="s">
        <v>737</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894</v>
      </c>
      <c r="I136" s="301" t="s">
        <v>737</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424</v>
      </c>
      <c r="SK137" s="267"/>
      <c r="SL137" s="255"/>
      <c r="SM137" s="255"/>
      <c r="SN137" s="255"/>
    </row>
    <row r="138" spans="1:508" outlineLevel="1" x14ac:dyDescent="0.25">
      <c r="A138" s="255"/>
      <c r="B138" s="264"/>
      <c r="C138" s="449">
        <f>INT($C$29)+1</f>
        <v>2</v>
      </c>
      <c r="D138" s="280"/>
      <c r="E138" s="335"/>
      <c r="F138" s="335"/>
      <c r="G138" s="280"/>
      <c r="H138" s="338" t="s">
        <v>739</v>
      </c>
      <c r="I138" s="298"/>
      <c r="J138" s="298" t="s">
        <v>748</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598</v>
      </c>
      <c r="I139" s="462" t="s">
        <v>740</v>
      </c>
      <c r="J139" s="270" t="s">
        <v>822</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420</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921</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912</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913</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915</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914</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916</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919</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920</v>
      </c>
      <c r="J148" s="553"/>
      <c r="K148" s="630">
        <v>0</v>
      </c>
      <c r="L148" s="630">
        <v>0</v>
      </c>
      <c r="M148" s="630">
        <v>0</v>
      </c>
      <c r="N148" s="630">
        <v>0</v>
      </c>
      <c r="O148" s="630">
        <v>0</v>
      </c>
      <c r="P148" s="630">
        <v>0</v>
      </c>
      <c r="Q148" s="630">
        <v>0</v>
      </c>
      <c r="R148" s="630">
        <v>0</v>
      </c>
      <c r="S148" s="630">
        <v>0</v>
      </c>
      <c r="T148" s="630">
        <v>0</v>
      </c>
      <c r="U148" s="630">
        <v>0</v>
      </c>
      <c r="V148" s="630">
        <v>0</v>
      </c>
      <c r="W148" s="630">
        <v>0</v>
      </c>
      <c r="X148" s="630">
        <v>0</v>
      </c>
      <c r="Y148" s="630">
        <v>0</v>
      </c>
      <c r="Z148" s="630">
        <v>0</v>
      </c>
      <c r="AA148" s="630">
        <v>0</v>
      </c>
      <c r="AB148" s="630">
        <v>0</v>
      </c>
      <c r="AC148" s="630">
        <v>0</v>
      </c>
      <c r="AD148" s="630">
        <v>0</v>
      </c>
      <c r="AE148" s="630">
        <v>0</v>
      </c>
      <c r="AF148" s="630">
        <v>0</v>
      </c>
      <c r="AG148" s="630">
        <v>0</v>
      </c>
      <c r="AH148" s="630">
        <v>0</v>
      </c>
      <c r="AI148" s="630">
        <v>0</v>
      </c>
      <c r="AJ148" s="630">
        <v>0</v>
      </c>
      <c r="AK148" s="630">
        <v>0</v>
      </c>
      <c r="AL148" s="630">
        <v>0</v>
      </c>
      <c r="AM148" s="630">
        <v>0</v>
      </c>
      <c r="AN148" s="630">
        <v>0</v>
      </c>
      <c r="AO148" s="630">
        <v>0</v>
      </c>
      <c r="AP148" s="630">
        <v>0</v>
      </c>
      <c r="AQ148" s="630">
        <v>0</v>
      </c>
      <c r="AR148" s="630">
        <v>0</v>
      </c>
      <c r="AS148" s="630">
        <v>0</v>
      </c>
      <c r="AT148" s="630">
        <v>0</v>
      </c>
      <c r="AU148" s="630">
        <v>0</v>
      </c>
      <c r="AV148" s="630">
        <v>0</v>
      </c>
      <c r="AW148" s="630">
        <v>0</v>
      </c>
      <c r="AX148" s="630">
        <v>0</v>
      </c>
      <c r="AY148" s="630">
        <v>0</v>
      </c>
      <c r="AZ148" s="630">
        <v>0</v>
      </c>
      <c r="BA148" s="630">
        <v>0</v>
      </c>
      <c r="BB148" s="630">
        <v>0</v>
      </c>
      <c r="BC148" s="630">
        <v>0</v>
      </c>
      <c r="BD148" s="630">
        <v>0</v>
      </c>
      <c r="BE148" s="630">
        <v>0</v>
      </c>
      <c r="BF148" s="630">
        <v>0</v>
      </c>
      <c r="BG148" s="630">
        <v>0</v>
      </c>
      <c r="BH148" s="630">
        <v>0</v>
      </c>
      <c r="BI148" s="630">
        <v>0</v>
      </c>
      <c r="BJ148" s="630">
        <v>0</v>
      </c>
      <c r="BK148" s="630">
        <v>0</v>
      </c>
      <c r="BL148" s="630">
        <v>0</v>
      </c>
      <c r="BM148" s="630">
        <v>0</v>
      </c>
      <c r="BN148" s="630">
        <v>0</v>
      </c>
      <c r="BO148" s="630">
        <v>0</v>
      </c>
      <c r="BP148" s="630">
        <v>0</v>
      </c>
      <c r="BQ148" s="630">
        <v>0</v>
      </c>
      <c r="BR148" s="630">
        <v>0</v>
      </c>
      <c r="BS148" s="630">
        <v>0</v>
      </c>
      <c r="BT148" s="630">
        <v>0</v>
      </c>
      <c r="BU148" s="630">
        <v>0</v>
      </c>
      <c r="BV148" s="630">
        <v>0</v>
      </c>
      <c r="BW148" s="630">
        <v>0</v>
      </c>
      <c r="BX148" s="630">
        <v>0</v>
      </c>
      <c r="BY148" s="630">
        <v>0</v>
      </c>
      <c r="BZ148" s="630">
        <v>0</v>
      </c>
      <c r="CA148" s="630">
        <v>0</v>
      </c>
      <c r="CB148" s="630">
        <v>0</v>
      </c>
      <c r="CC148" s="630">
        <v>0</v>
      </c>
      <c r="CD148" s="630">
        <v>0</v>
      </c>
      <c r="CE148" s="630">
        <v>0</v>
      </c>
      <c r="CF148" s="630">
        <v>0</v>
      </c>
      <c r="CG148" s="630">
        <v>0</v>
      </c>
      <c r="CH148" s="630">
        <v>0</v>
      </c>
      <c r="CI148" s="630">
        <v>0</v>
      </c>
      <c r="CJ148" s="630">
        <v>0</v>
      </c>
      <c r="CK148" s="630">
        <v>0</v>
      </c>
      <c r="CL148" s="630">
        <v>0</v>
      </c>
      <c r="CM148" s="630">
        <v>0</v>
      </c>
      <c r="CN148" s="630">
        <v>0</v>
      </c>
      <c r="CO148" s="630">
        <v>0</v>
      </c>
      <c r="CP148" s="630">
        <v>0</v>
      </c>
      <c r="CQ148" s="630">
        <v>0</v>
      </c>
      <c r="CR148" s="630">
        <v>0</v>
      </c>
      <c r="CS148" s="630">
        <v>0</v>
      </c>
      <c r="CT148" s="630">
        <v>0</v>
      </c>
      <c r="CU148" s="630">
        <v>0</v>
      </c>
      <c r="CV148" s="630">
        <v>0</v>
      </c>
      <c r="CW148" s="630">
        <v>0</v>
      </c>
      <c r="CX148" s="630">
        <v>0</v>
      </c>
      <c r="CY148" s="630">
        <v>0</v>
      </c>
      <c r="CZ148" s="630">
        <v>0</v>
      </c>
      <c r="DA148" s="630">
        <v>0</v>
      </c>
      <c r="DB148" s="630">
        <v>0</v>
      </c>
      <c r="DC148" s="630">
        <v>0</v>
      </c>
      <c r="DD148" s="630">
        <v>0</v>
      </c>
      <c r="DE148" s="630">
        <v>0</v>
      </c>
      <c r="DF148" s="630">
        <v>0</v>
      </c>
      <c r="DG148" s="630">
        <v>0</v>
      </c>
      <c r="DH148" s="630">
        <v>0</v>
      </c>
      <c r="DI148" s="630">
        <v>0</v>
      </c>
      <c r="DJ148" s="630">
        <v>0</v>
      </c>
      <c r="DK148" s="630">
        <v>0</v>
      </c>
      <c r="DL148" s="630">
        <v>0</v>
      </c>
      <c r="DM148" s="630">
        <v>0</v>
      </c>
      <c r="DN148" s="630">
        <v>0</v>
      </c>
      <c r="DO148" s="630">
        <v>0</v>
      </c>
      <c r="DP148" s="630">
        <v>0</v>
      </c>
      <c r="DQ148" s="630">
        <v>0</v>
      </c>
      <c r="DR148" s="630">
        <v>0</v>
      </c>
      <c r="DS148" s="630">
        <v>0</v>
      </c>
      <c r="DT148" s="630">
        <v>0</v>
      </c>
      <c r="DU148" s="630">
        <v>0</v>
      </c>
      <c r="DV148" s="630">
        <v>0</v>
      </c>
      <c r="DW148" s="630">
        <v>0</v>
      </c>
      <c r="DX148" s="630">
        <v>0</v>
      </c>
      <c r="DY148" s="630">
        <v>0</v>
      </c>
      <c r="DZ148" s="630">
        <v>0</v>
      </c>
      <c r="EA148" s="630">
        <v>0</v>
      </c>
      <c r="EB148" s="630">
        <v>0</v>
      </c>
      <c r="EC148" s="630">
        <v>0</v>
      </c>
      <c r="ED148" s="630">
        <v>0</v>
      </c>
      <c r="EE148" s="630">
        <v>0</v>
      </c>
      <c r="EF148" s="630">
        <v>0</v>
      </c>
      <c r="EG148" s="630">
        <v>0</v>
      </c>
      <c r="EH148" s="630">
        <v>0</v>
      </c>
      <c r="EI148" s="630">
        <v>0</v>
      </c>
      <c r="EJ148" s="630">
        <v>0</v>
      </c>
      <c r="EK148" s="630">
        <v>0</v>
      </c>
      <c r="EL148" s="630">
        <v>0</v>
      </c>
      <c r="EM148" s="630">
        <v>0</v>
      </c>
      <c r="EN148" s="630">
        <v>0</v>
      </c>
      <c r="EO148" s="630">
        <v>0</v>
      </c>
      <c r="EP148" s="630">
        <v>0</v>
      </c>
      <c r="EQ148" s="630">
        <v>0</v>
      </c>
      <c r="ER148" s="630">
        <v>0</v>
      </c>
      <c r="ES148" s="630">
        <v>0</v>
      </c>
      <c r="ET148" s="630">
        <v>0</v>
      </c>
      <c r="EU148" s="630">
        <v>0</v>
      </c>
      <c r="EV148" s="630">
        <v>0</v>
      </c>
      <c r="EW148" s="630">
        <v>0</v>
      </c>
      <c r="EX148" s="630">
        <v>0</v>
      </c>
      <c r="EY148" s="630">
        <v>0</v>
      </c>
      <c r="EZ148" s="630">
        <v>0</v>
      </c>
      <c r="FA148" s="630">
        <v>0</v>
      </c>
      <c r="FB148" s="630">
        <v>0</v>
      </c>
      <c r="FC148" s="630">
        <v>0</v>
      </c>
      <c r="FD148" s="630">
        <v>0</v>
      </c>
      <c r="FE148" s="630">
        <v>0</v>
      </c>
      <c r="FF148" s="630">
        <v>0</v>
      </c>
      <c r="FG148" s="630">
        <v>0</v>
      </c>
      <c r="FH148" s="630">
        <v>0</v>
      </c>
      <c r="FI148" s="630">
        <v>0</v>
      </c>
      <c r="FJ148" s="630">
        <v>0</v>
      </c>
      <c r="FK148" s="630">
        <v>0</v>
      </c>
      <c r="FL148" s="630">
        <v>0</v>
      </c>
      <c r="FM148" s="630">
        <v>0</v>
      </c>
      <c r="FN148" s="630">
        <v>0</v>
      </c>
      <c r="FO148" s="630">
        <v>0</v>
      </c>
      <c r="FP148" s="630">
        <v>0</v>
      </c>
      <c r="FQ148" s="630">
        <v>0</v>
      </c>
      <c r="FR148" s="630">
        <v>0</v>
      </c>
      <c r="FS148" s="630">
        <v>0</v>
      </c>
      <c r="FT148" s="630">
        <v>0</v>
      </c>
      <c r="FU148" s="630">
        <v>0</v>
      </c>
      <c r="FV148" s="630">
        <v>0</v>
      </c>
      <c r="FW148" s="630">
        <v>0</v>
      </c>
      <c r="FX148" s="630">
        <v>0</v>
      </c>
      <c r="FY148" s="630">
        <v>0</v>
      </c>
      <c r="FZ148" s="630">
        <v>0</v>
      </c>
      <c r="GA148" s="630">
        <v>0</v>
      </c>
      <c r="GB148" s="630">
        <v>0</v>
      </c>
      <c r="GC148" s="630">
        <v>0</v>
      </c>
      <c r="GD148" s="630">
        <v>0</v>
      </c>
      <c r="GE148" s="630">
        <v>0</v>
      </c>
      <c r="GF148" s="630">
        <v>0</v>
      </c>
      <c r="GG148" s="630">
        <v>0</v>
      </c>
      <c r="GH148" s="630">
        <v>0</v>
      </c>
      <c r="GI148" s="630">
        <v>0</v>
      </c>
      <c r="GJ148" s="630">
        <v>0</v>
      </c>
      <c r="GK148" s="630">
        <v>0</v>
      </c>
      <c r="GL148" s="630">
        <v>0</v>
      </c>
      <c r="GM148" s="630">
        <v>0</v>
      </c>
      <c r="GN148" s="630">
        <v>0</v>
      </c>
      <c r="GO148" s="630">
        <v>0</v>
      </c>
      <c r="GP148" s="630">
        <v>0</v>
      </c>
      <c r="GQ148" s="630">
        <v>0</v>
      </c>
      <c r="GR148" s="630">
        <v>0</v>
      </c>
      <c r="GS148" s="630">
        <v>0</v>
      </c>
      <c r="GT148" s="630">
        <v>0</v>
      </c>
      <c r="GU148" s="630">
        <v>0</v>
      </c>
      <c r="GV148" s="630">
        <v>0</v>
      </c>
      <c r="GW148" s="630">
        <v>0</v>
      </c>
      <c r="GX148" s="630">
        <v>0</v>
      </c>
      <c r="GY148" s="630">
        <v>0</v>
      </c>
      <c r="GZ148" s="630">
        <v>0</v>
      </c>
      <c r="HA148" s="630">
        <v>0</v>
      </c>
      <c r="HB148" s="630">
        <v>0</v>
      </c>
      <c r="HC148" s="630">
        <v>0</v>
      </c>
      <c r="HD148" s="630">
        <v>0</v>
      </c>
      <c r="HE148" s="630">
        <v>0</v>
      </c>
      <c r="HF148" s="630">
        <v>0</v>
      </c>
      <c r="HG148" s="630">
        <v>0</v>
      </c>
      <c r="HH148" s="630">
        <v>0</v>
      </c>
      <c r="HI148" s="630">
        <v>0</v>
      </c>
      <c r="HJ148" s="630">
        <v>0</v>
      </c>
      <c r="HK148" s="630">
        <v>0</v>
      </c>
      <c r="HL148" s="630">
        <v>0</v>
      </c>
      <c r="HM148" s="630">
        <v>0</v>
      </c>
      <c r="HN148" s="630">
        <v>0</v>
      </c>
      <c r="HO148" s="630">
        <v>0</v>
      </c>
      <c r="HP148" s="630">
        <v>0</v>
      </c>
      <c r="HQ148" s="630">
        <v>0</v>
      </c>
      <c r="HR148" s="630">
        <v>0</v>
      </c>
      <c r="HS148" s="630">
        <v>0</v>
      </c>
      <c r="HT148" s="630">
        <v>0</v>
      </c>
      <c r="HU148" s="630">
        <v>0</v>
      </c>
      <c r="HV148" s="630">
        <v>0</v>
      </c>
      <c r="HW148" s="630">
        <v>0</v>
      </c>
      <c r="HX148" s="630">
        <v>0</v>
      </c>
      <c r="HY148" s="630">
        <v>0</v>
      </c>
      <c r="HZ148" s="630">
        <v>0</v>
      </c>
      <c r="IA148" s="630">
        <v>0</v>
      </c>
      <c r="IB148" s="630">
        <v>0</v>
      </c>
      <c r="IC148" s="630">
        <v>0</v>
      </c>
      <c r="ID148" s="630">
        <v>0</v>
      </c>
      <c r="IE148" s="630">
        <v>0</v>
      </c>
      <c r="IF148" s="630">
        <v>0</v>
      </c>
      <c r="IG148" s="630">
        <v>0</v>
      </c>
      <c r="IH148" s="630">
        <v>0</v>
      </c>
      <c r="II148" s="630">
        <v>0</v>
      </c>
      <c r="IJ148" s="630">
        <v>0</v>
      </c>
      <c r="IK148" s="630">
        <v>0</v>
      </c>
      <c r="IL148" s="630">
        <v>0</v>
      </c>
      <c r="IM148" s="630">
        <v>0</v>
      </c>
      <c r="IN148" s="630">
        <v>0</v>
      </c>
      <c r="IO148" s="630">
        <v>0</v>
      </c>
      <c r="IP148" s="630">
        <v>0</v>
      </c>
      <c r="IQ148" s="630">
        <v>0</v>
      </c>
      <c r="IR148" s="630">
        <v>0</v>
      </c>
      <c r="IS148" s="630">
        <v>0</v>
      </c>
      <c r="IT148" s="630">
        <v>0</v>
      </c>
      <c r="IU148" s="630">
        <v>0</v>
      </c>
      <c r="IV148" s="630">
        <v>0</v>
      </c>
      <c r="IW148" s="630">
        <v>0</v>
      </c>
      <c r="IX148" s="630">
        <v>0</v>
      </c>
      <c r="IY148" s="630">
        <v>0</v>
      </c>
      <c r="IZ148" s="630">
        <v>0</v>
      </c>
      <c r="JA148" s="630">
        <v>0</v>
      </c>
      <c r="JB148" s="630">
        <v>0</v>
      </c>
      <c r="JC148" s="630">
        <v>0</v>
      </c>
      <c r="JD148" s="630">
        <v>0</v>
      </c>
      <c r="JE148" s="630">
        <v>0</v>
      </c>
      <c r="JF148" s="630">
        <v>0</v>
      </c>
      <c r="JG148" s="630">
        <v>0</v>
      </c>
      <c r="JH148" s="630">
        <v>0</v>
      </c>
      <c r="JI148" s="630">
        <v>0</v>
      </c>
      <c r="JJ148" s="630">
        <v>0</v>
      </c>
      <c r="JK148" s="630">
        <v>0</v>
      </c>
      <c r="JL148" s="630">
        <v>0</v>
      </c>
      <c r="JM148" s="630">
        <v>0</v>
      </c>
      <c r="JN148" s="630">
        <v>0</v>
      </c>
      <c r="JO148" s="630">
        <v>0</v>
      </c>
      <c r="JP148" s="630">
        <v>0</v>
      </c>
      <c r="JQ148" s="630">
        <v>0</v>
      </c>
      <c r="JR148" s="630">
        <v>0</v>
      </c>
      <c r="JS148" s="630">
        <v>0</v>
      </c>
      <c r="JT148" s="630">
        <v>0</v>
      </c>
      <c r="JU148" s="630">
        <v>0</v>
      </c>
      <c r="JV148" s="630">
        <v>0</v>
      </c>
      <c r="JW148" s="630">
        <v>0</v>
      </c>
      <c r="JX148" s="630">
        <v>0</v>
      </c>
      <c r="JY148" s="630">
        <v>0</v>
      </c>
      <c r="JZ148" s="630">
        <v>0</v>
      </c>
      <c r="KA148" s="630">
        <v>0</v>
      </c>
      <c r="KB148" s="630">
        <v>0</v>
      </c>
      <c r="KC148" s="630">
        <v>0</v>
      </c>
      <c r="KD148" s="630">
        <v>0</v>
      </c>
      <c r="KE148" s="630">
        <v>0</v>
      </c>
      <c r="KF148" s="630">
        <v>0</v>
      </c>
      <c r="KG148" s="630">
        <v>0</v>
      </c>
      <c r="KH148" s="630">
        <v>0</v>
      </c>
      <c r="KI148" s="630">
        <v>0</v>
      </c>
      <c r="KJ148" s="630">
        <v>0</v>
      </c>
      <c r="KK148" s="630">
        <v>0</v>
      </c>
      <c r="KL148" s="630">
        <v>0</v>
      </c>
      <c r="KM148" s="630">
        <v>0</v>
      </c>
      <c r="KN148" s="630">
        <v>0</v>
      </c>
      <c r="KO148" s="630">
        <v>0</v>
      </c>
      <c r="KP148" s="630">
        <v>0</v>
      </c>
      <c r="KQ148" s="630">
        <v>0</v>
      </c>
      <c r="KR148" s="630">
        <v>0</v>
      </c>
      <c r="KS148" s="630">
        <v>0</v>
      </c>
      <c r="KT148" s="630">
        <v>0</v>
      </c>
      <c r="KU148" s="630">
        <v>0</v>
      </c>
      <c r="KV148" s="630">
        <v>0</v>
      </c>
      <c r="KW148" s="630">
        <v>0</v>
      </c>
      <c r="KX148" s="630">
        <v>0</v>
      </c>
      <c r="KY148" s="630">
        <v>0</v>
      </c>
      <c r="KZ148" s="630">
        <v>0</v>
      </c>
      <c r="LA148" s="630">
        <v>0</v>
      </c>
      <c r="LB148" s="630">
        <v>0</v>
      </c>
      <c r="LC148" s="630">
        <v>0</v>
      </c>
      <c r="LD148" s="630">
        <v>0</v>
      </c>
      <c r="LE148" s="630">
        <v>0</v>
      </c>
      <c r="LF148" s="630">
        <v>0</v>
      </c>
      <c r="LG148" s="630">
        <v>0</v>
      </c>
      <c r="LH148" s="630">
        <v>0</v>
      </c>
      <c r="LI148" s="630">
        <v>0</v>
      </c>
      <c r="LJ148" s="630">
        <v>0</v>
      </c>
      <c r="LK148" s="630">
        <v>0</v>
      </c>
      <c r="LL148" s="630">
        <v>0</v>
      </c>
      <c r="LM148" s="630">
        <v>0</v>
      </c>
      <c r="LN148" s="630">
        <v>0</v>
      </c>
      <c r="LO148" s="630">
        <v>0</v>
      </c>
      <c r="LP148" s="630">
        <v>0</v>
      </c>
      <c r="LQ148" s="630">
        <v>0</v>
      </c>
      <c r="LR148" s="630">
        <v>0</v>
      </c>
      <c r="LS148" s="630">
        <v>0</v>
      </c>
      <c r="LT148" s="630">
        <v>0</v>
      </c>
      <c r="LU148" s="630">
        <v>0</v>
      </c>
      <c r="LV148" s="630">
        <v>0</v>
      </c>
      <c r="LW148" s="630">
        <v>0</v>
      </c>
      <c r="LX148" s="630">
        <v>0</v>
      </c>
      <c r="LY148" s="630">
        <v>0</v>
      </c>
      <c r="LZ148" s="630">
        <v>0</v>
      </c>
      <c r="MA148" s="630">
        <v>0</v>
      </c>
      <c r="MB148" s="630">
        <v>0</v>
      </c>
      <c r="MC148" s="630">
        <v>0</v>
      </c>
      <c r="MD148" s="630">
        <v>0</v>
      </c>
      <c r="ME148" s="630">
        <v>0</v>
      </c>
      <c r="MF148" s="630">
        <v>0</v>
      </c>
      <c r="MG148" s="630">
        <v>0</v>
      </c>
      <c r="MH148" s="630">
        <v>0</v>
      </c>
      <c r="MI148" s="630">
        <v>0</v>
      </c>
      <c r="MJ148" s="630">
        <v>0</v>
      </c>
      <c r="MK148" s="630">
        <v>0</v>
      </c>
      <c r="ML148" s="630">
        <v>0</v>
      </c>
      <c r="MM148" s="630">
        <v>0</v>
      </c>
      <c r="MN148" s="630">
        <v>0</v>
      </c>
      <c r="MO148" s="630">
        <v>0</v>
      </c>
      <c r="MP148" s="630">
        <v>0</v>
      </c>
      <c r="MQ148" s="630">
        <v>0</v>
      </c>
      <c r="MR148" s="630">
        <v>0</v>
      </c>
      <c r="MS148" s="630">
        <v>0</v>
      </c>
      <c r="MT148" s="630">
        <v>0</v>
      </c>
      <c r="MU148" s="630">
        <v>0</v>
      </c>
      <c r="MV148" s="630">
        <v>0</v>
      </c>
      <c r="MW148" s="630">
        <v>0</v>
      </c>
      <c r="MX148" s="630">
        <v>0</v>
      </c>
      <c r="MY148" s="630">
        <v>0</v>
      </c>
      <c r="MZ148" s="630">
        <v>0</v>
      </c>
      <c r="NA148" s="630">
        <v>0</v>
      </c>
      <c r="NB148" s="630">
        <v>0</v>
      </c>
      <c r="NC148" s="630">
        <v>0</v>
      </c>
      <c r="ND148" s="630">
        <v>0</v>
      </c>
      <c r="NE148" s="630">
        <v>0</v>
      </c>
      <c r="NF148" s="630">
        <v>0</v>
      </c>
      <c r="NG148" s="630">
        <v>0</v>
      </c>
      <c r="NH148" s="630">
        <v>0</v>
      </c>
      <c r="NI148" s="630">
        <v>0</v>
      </c>
      <c r="NJ148" s="630">
        <v>0</v>
      </c>
      <c r="NK148" s="630">
        <v>0</v>
      </c>
      <c r="NL148" s="630">
        <v>0</v>
      </c>
      <c r="NM148" s="630">
        <v>0</v>
      </c>
      <c r="NN148" s="630">
        <v>0</v>
      </c>
      <c r="NO148" s="630">
        <v>0</v>
      </c>
      <c r="NP148" s="630">
        <v>0</v>
      </c>
      <c r="NQ148" s="630">
        <v>0</v>
      </c>
      <c r="NR148" s="630">
        <v>0</v>
      </c>
      <c r="NS148" s="630">
        <v>0</v>
      </c>
      <c r="NT148" s="630">
        <v>0</v>
      </c>
      <c r="NU148" s="630">
        <v>0</v>
      </c>
      <c r="NV148" s="630">
        <v>0</v>
      </c>
      <c r="NW148" s="630">
        <v>0</v>
      </c>
      <c r="NX148" s="630">
        <v>0</v>
      </c>
      <c r="NY148" s="630">
        <v>0</v>
      </c>
      <c r="NZ148" s="630">
        <v>0</v>
      </c>
      <c r="OA148" s="630">
        <v>0</v>
      </c>
      <c r="OB148" s="630">
        <v>0</v>
      </c>
      <c r="OC148" s="630">
        <v>0</v>
      </c>
      <c r="OD148" s="630">
        <v>0</v>
      </c>
      <c r="OE148" s="630">
        <v>0</v>
      </c>
      <c r="OF148" s="630">
        <v>0</v>
      </c>
      <c r="OG148" s="630">
        <v>0</v>
      </c>
      <c r="OH148" s="630">
        <v>0</v>
      </c>
      <c r="OI148" s="630">
        <v>0</v>
      </c>
      <c r="OJ148" s="630">
        <v>0</v>
      </c>
      <c r="OK148" s="630">
        <v>0</v>
      </c>
      <c r="OL148" s="630">
        <v>0</v>
      </c>
      <c r="OM148" s="630">
        <v>0</v>
      </c>
      <c r="ON148" s="630">
        <v>0</v>
      </c>
      <c r="OO148" s="630">
        <v>0</v>
      </c>
      <c r="OP148" s="630">
        <v>0</v>
      </c>
      <c r="OQ148" s="630">
        <v>0</v>
      </c>
      <c r="OR148" s="630">
        <v>0</v>
      </c>
      <c r="OS148" s="630">
        <v>0</v>
      </c>
      <c r="OT148" s="630">
        <v>0</v>
      </c>
      <c r="OU148" s="630">
        <v>0</v>
      </c>
      <c r="OV148" s="630">
        <v>0</v>
      </c>
      <c r="OW148" s="630">
        <v>0</v>
      </c>
      <c r="OX148" s="630">
        <v>0</v>
      </c>
      <c r="OY148" s="630">
        <v>0</v>
      </c>
      <c r="OZ148" s="630">
        <v>0</v>
      </c>
      <c r="PA148" s="630">
        <v>0</v>
      </c>
      <c r="PB148" s="630">
        <v>0</v>
      </c>
      <c r="PC148" s="630">
        <v>0</v>
      </c>
      <c r="PD148" s="630">
        <v>0</v>
      </c>
      <c r="PE148" s="630">
        <v>0</v>
      </c>
      <c r="PF148" s="630">
        <v>0</v>
      </c>
      <c r="PG148" s="630">
        <v>0</v>
      </c>
      <c r="PH148" s="630">
        <v>0</v>
      </c>
      <c r="PI148" s="630">
        <v>0</v>
      </c>
      <c r="PJ148" s="630">
        <v>0</v>
      </c>
      <c r="PK148" s="630">
        <v>0</v>
      </c>
      <c r="PL148" s="630">
        <v>0</v>
      </c>
      <c r="PM148" s="630">
        <v>0</v>
      </c>
      <c r="PN148" s="630">
        <v>0</v>
      </c>
      <c r="PO148" s="630">
        <v>0</v>
      </c>
      <c r="PP148" s="630">
        <v>0</v>
      </c>
      <c r="PQ148" s="630">
        <v>0</v>
      </c>
      <c r="PR148" s="630">
        <v>0</v>
      </c>
      <c r="PS148" s="630">
        <v>0</v>
      </c>
      <c r="PT148" s="630">
        <v>0</v>
      </c>
      <c r="PU148" s="630">
        <v>0</v>
      </c>
      <c r="PV148" s="630">
        <v>0</v>
      </c>
      <c r="PW148" s="630">
        <v>0</v>
      </c>
      <c r="PX148" s="630">
        <v>0</v>
      </c>
      <c r="PY148" s="630">
        <v>0</v>
      </c>
      <c r="PZ148" s="630">
        <v>0</v>
      </c>
      <c r="QA148" s="630">
        <v>0</v>
      </c>
      <c r="QB148" s="630">
        <v>0</v>
      </c>
      <c r="QC148" s="630">
        <v>0</v>
      </c>
      <c r="QD148" s="630">
        <v>0</v>
      </c>
      <c r="QE148" s="630">
        <v>0</v>
      </c>
      <c r="QF148" s="630">
        <v>0</v>
      </c>
      <c r="QG148" s="630">
        <v>0</v>
      </c>
      <c r="QH148" s="630">
        <v>0</v>
      </c>
      <c r="QI148" s="630">
        <v>0</v>
      </c>
      <c r="QJ148" s="630">
        <v>0</v>
      </c>
      <c r="QK148" s="630">
        <v>0</v>
      </c>
      <c r="QL148" s="630">
        <v>0</v>
      </c>
      <c r="QM148" s="630">
        <v>0</v>
      </c>
      <c r="QN148" s="630">
        <v>0</v>
      </c>
      <c r="QO148" s="630">
        <v>0</v>
      </c>
      <c r="QP148" s="630">
        <v>0</v>
      </c>
      <c r="QQ148" s="630">
        <v>0</v>
      </c>
      <c r="QR148" s="630">
        <v>0</v>
      </c>
      <c r="QS148" s="630">
        <v>0</v>
      </c>
      <c r="QT148" s="630">
        <v>0</v>
      </c>
      <c r="QU148" s="630">
        <v>0</v>
      </c>
      <c r="QV148" s="630">
        <v>0</v>
      </c>
      <c r="QW148" s="630">
        <v>0</v>
      </c>
      <c r="QX148" s="630">
        <v>0</v>
      </c>
      <c r="QY148" s="630">
        <v>0</v>
      </c>
      <c r="QZ148" s="630">
        <v>0</v>
      </c>
      <c r="RA148" s="630">
        <v>0</v>
      </c>
      <c r="RB148" s="630">
        <v>0</v>
      </c>
      <c r="RC148" s="630">
        <v>0</v>
      </c>
      <c r="RD148" s="630">
        <v>0</v>
      </c>
      <c r="RE148" s="630">
        <v>0</v>
      </c>
      <c r="RF148" s="630">
        <v>0</v>
      </c>
      <c r="RG148" s="630">
        <v>0</v>
      </c>
      <c r="RH148" s="630">
        <v>0</v>
      </c>
      <c r="RI148" s="630">
        <v>0</v>
      </c>
      <c r="RJ148" s="630">
        <v>0</v>
      </c>
      <c r="RK148" s="630">
        <v>0</v>
      </c>
      <c r="RL148" s="630">
        <v>0</v>
      </c>
      <c r="RM148" s="630">
        <v>0</v>
      </c>
      <c r="RN148" s="630">
        <v>0</v>
      </c>
      <c r="RO148" s="630">
        <v>0</v>
      </c>
      <c r="RP148" s="630">
        <v>0</v>
      </c>
      <c r="RQ148" s="630">
        <v>0</v>
      </c>
      <c r="RR148" s="630">
        <v>0</v>
      </c>
      <c r="RS148" s="630">
        <v>0</v>
      </c>
      <c r="RT148" s="630">
        <v>0</v>
      </c>
      <c r="RU148" s="630">
        <v>0</v>
      </c>
      <c r="RV148" s="630">
        <v>0</v>
      </c>
      <c r="RW148" s="630">
        <v>0</v>
      </c>
      <c r="RX148" s="630">
        <v>0</v>
      </c>
      <c r="RY148" s="630">
        <v>0</v>
      </c>
      <c r="RZ148" s="630">
        <v>0</v>
      </c>
      <c r="SA148" s="630">
        <v>0</v>
      </c>
      <c r="SB148" s="630">
        <v>0</v>
      </c>
      <c r="SC148" s="630">
        <v>0</v>
      </c>
      <c r="SD148" s="630">
        <v>0</v>
      </c>
      <c r="SE148" s="630">
        <v>0</v>
      </c>
      <c r="SF148" s="630">
        <v>0</v>
      </c>
      <c r="SG148" s="630">
        <v>0</v>
      </c>
      <c r="SH148" s="630">
        <v>0</v>
      </c>
      <c r="SI148" s="630">
        <v>0</v>
      </c>
      <c r="SJ148" s="280">
        <f t="shared" si="154"/>
        <v>0</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916</v>
      </c>
      <c r="J149" s="553"/>
      <c r="K149" s="630">
        <v>0</v>
      </c>
      <c r="L149" s="630">
        <v>0</v>
      </c>
      <c r="M149" s="630">
        <v>0</v>
      </c>
      <c r="N149" s="630">
        <v>0</v>
      </c>
      <c r="O149" s="630">
        <v>0</v>
      </c>
      <c r="P149" s="630">
        <v>0</v>
      </c>
      <c r="Q149" s="630">
        <v>0</v>
      </c>
      <c r="R149" s="630">
        <v>0</v>
      </c>
      <c r="S149" s="630">
        <v>0</v>
      </c>
      <c r="T149" s="630">
        <v>0</v>
      </c>
      <c r="U149" s="630">
        <v>0</v>
      </c>
      <c r="V149" s="630">
        <v>0</v>
      </c>
      <c r="W149" s="630">
        <v>0</v>
      </c>
      <c r="X149" s="630">
        <v>0</v>
      </c>
      <c r="Y149" s="630">
        <v>0</v>
      </c>
      <c r="Z149" s="630">
        <v>0</v>
      </c>
      <c r="AA149" s="630">
        <v>0</v>
      </c>
      <c r="AB149" s="630">
        <v>0</v>
      </c>
      <c r="AC149" s="630">
        <v>0</v>
      </c>
      <c r="AD149" s="630">
        <v>0</v>
      </c>
      <c r="AE149" s="630">
        <v>0</v>
      </c>
      <c r="AF149" s="630">
        <v>0</v>
      </c>
      <c r="AG149" s="630">
        <v>0</v>
      </c>
      <c r="AH149" s="630">
        <v>0</v>
      </c>
      <c r="AI149" s="630">
        <v>0</v>
      </c>
      <c r="AJ149" s="630">
        <v>0</v>
      </c>
      <c r="AK149" s="630">
        <v>0</v>
      </c>
      <c r="AL149" s="630">
        <v>0</v>
      </c>
      <c r="AM149" s="630">
        <v>0</v>
      </c>
      <c r="AN149" s="630">
        <v>0</v>
      </c>
      <c r="AO149" s="630">
        <v>0</v>
      </c>
      <c r="AP149" s="630">
        <v>0</v>
      </c>
      <c r="AQ149" s="630">
        <v>0</v>
      </c>
      <c r="AR149" s="630">
        <v>0</v>
      </c>
      <c r="AS149" s="630">
        <v>0</v>
      </c>
      <c r="AT149" s="630">
        <v>0</v>
      </c>
      <c r="AU149" s="630">
        <v>0</v>
      </c>
      <c r="AV149" s="630">
        <v>0</v>
      </c>
      <c r="AW149" s="630">
        <v>0</v>
      </c>
      <c r="AX149" s="630">
        <v>0</v>
      </c>
      <c r="AY149" s="630">
        <v>0</v>
      </c>
      <c r="AZ149" s="630">
        <v>0</v>
      </c>
      <c r="BA149" s="630">
        <v>0</v>
      </c>
      <c r="BB149" s="630">
        <v>0</v>
      </c>
      <c r="BC149" s="630">
        <v>0</v>
      </c>
      <c r="BD149" s="630">
        <v>0</v>
      </c>
      <c r="BE149" s="630">
        <v>0</v>
      </c>
      <c r="BF149" s="630">
        <v>0</v>
      </c>
      <c r="BG149" s="630">
        <v>0</v>
      </c>
      <c r="BH149" s="630">
        <v>0</v>
      </c>
      <c r="BI149" s="630">
        <v>0</v>
      </c>
      <c r="BJ149" s="630">
        <v>0</v>
      </c>
      <c r="BK149" s="630">
        <v>0</v>
      </c>
      <c r="BL149" s="630">
        <v>0</v>
      </c>
      <c r="BM149" s="630">
        <v>0</v>
      </c>
      <c r="BN149" s="630">
        <v>0</v>
      </c>
      <c r="BO149" s="630">
        <v>0</v>
      </c>
      <c r="BP149" s="630">
        <v>0</v>
      </c>
      <c r="BQ149" s="630">
        <v>0</v>
      </c>
      <c r="BR149" s="630">
        <v>0</v>
      </c>
      <c r="BS149" s="630">
        <v>0</v>
      </c>
      <c r="BT149" s="630">
        <v>0</v>
      </c>
      <c r="BU149" s="630">
        <v>0</v>
      </c>
      <c r="BV149" s="630">
        <v>0</v>
      </c>
      <c r="BW149" s="630">
        <v>0</v>
      </c>
      <c r="BX149" s="630">
        <v>0</v>
      </c>
      <c r="BY149" s="630">
        <v>0</v>
      </c>
      <c r="BZ149" s="630">
        <v>0</v>
      </c>
      <c r="CA149" s="630">
        <v>0</v>
      </c>
      <c r="CB149" s="630">
        <v>0</v>
      </c>
      <c r="CC149" s="630">
        <v>0</v>
      </c>
      <c r="CD149" s="630">
        <v>0</v>
      </c>
      <c r="CE149" s="630">
        <v>0</v>
      </c>
      <c r="CF149" s="630">
        <v>0</v>
      </c>
      <c r="CG149" s="630">
        <v>0</v>
      </c>
      <c r="CH149" s="630">
        <v>0</v>
      </c>
      <c r="CI149" s="630">
        <v>0</v>
      </c>
      <c r="CJ149" s="630">
        <v>0</v>
      </c>
      <c r="CK149" s="630">
        <v>0</v>
      </c>
      <c r="CL149" s="630">
        <v>0</v>
      </c>
      <c r="CM149" s="630">
        <v>0</v>
      </c>
      <c r="CN149" s="630">
        <v>0</v>
      </c>
      <c r="CO149" s="630">
        <v>0</v>
      </c>
      <c r="CP149" s="630">
        <v>0</v>
      </c>
      <c r="CQ149" s="630">
        <v>0</v>
      </c>
      <c r="CR149" s="630">
        <v>0</v>
      </c>
      <c r="CS149" s="630">
        <v>0</v>
      </c>
      <c r="CT149" s="630">
        <v>0</v>
      </c>
      <c r="CU149" s="630">
        <v>0</v>
      </c>
      <c r="CV149" s="630">
        <v>0</v>
      </c>
      <c r="CW149" s="630">
        <v>0</v>
      </c>
      <c r="CX149" s="630">
        <v>0</v>
      </c>
      <c r="CY149" s="630">
        <v>0</v>
      </c>
      <c r="CZ149" s="630">
        <v>0</v>
      </c>
      <c r="DA149" s="630">
        <v>0</v>
      </c>
      <c r="DB149" s="630">
        <v>0</v>
      </c>
      <c r="DC149" s="630">
        <v>0</v>
      </c>
      <c r="DD149" s="630">
        <v>0</v>
      </c>
      <c r="DE149" s="630">
        <v>0</v>
      </c>
      <c r="DF149" s="630">
        <v>0</v>
      </c>
      <c r="DG149" s="630">
        <v>0</v>
      </c>
      <c r="DH149" s="630">
        <v>0</v>
      </c>
      <c r="DI149" s="630">
        <v>0</v>
      </c>
      <c r="DJ149" s="630">
        <v>0</v>
      </c>
      <c r="DK149" s="630">
        <v>0</v>
      </c>
      <c r="DL149" s="630">
        <v>0</v>
      </c>
      <c r="DM149" s="630">
        <v>0</v>
      </c>
      <c r="DN149" s="630">
        <v>0</v>
      </c>
      <c r="DO149" s="630">
        <v>0</v>
      </c>
      <c r="DP149" s="630">
        <v>0</v>
      </c>
      <c r="DQ149" s="630">
        <v>0</v>
      </c>
      <c r="DR149" s="630">
        <v>0</v>
      </c>
      <c r="DS149" s="630">
        <v>0</v>
      </c>
      <c r="DT149" s="630">
        <v>0</v>
      </c>
      <c r="DU149" s="630">
        <v>0</v>
      </c>
      <c r="DV149" s="630">
        <v>0</v>
      </c>
      <c r="DW149" s="630">
        <v>0</v>
      </c>
      <c r="DX149" s="630">
        <v>0</v>
      </c>
      <c r="DY149" s="630">
        <v>0</v>
      </c>
      <c r="DZ149" s="630">
        <v>0</v>
      </c>
      <c r="EA149" s="630">
        <v>0</v>
      </c>
      <c r="EB149" s="630">
        <v>0</v>
      </c>
      <c r="EC149" s="630">
        <v>0</v>
      </c>
      <c r="ED149" s="630">
        <v>0</v>
      </c>
      <c r="EE149" s="630">
        <v>0</v>
      </c>
      <c r="EF149" s="630">
        <v>0</v>
      </c>
      <c r="EG149" s="630">
        <v>0</v>
      </c>
      <c r="EH149" s="630">
        <v>0</v>
      </c>
      <c r="EI149" s="630">
        <v>0</v>
      </c>
      <c r="EJ149" s="630">
        <v>0</v>
      </c>
      <c r="EK149" s="630">
        <v>0</v>
      </c>
      <c r="EL149" s="630">
        <v>0</v>
      </c>
      <c r="EM149" s="630">
        <v>0</v>
      </c>
      <c r="EN149" s="630">
        <v>0</v>
      </c>
      <c r="EO149" s="630">
        <v>0</v>
      </c>
      <c r="EP149" s="630">
        <v>0</v>
      </c>
      <c r="EQ149" s="630">
        <v>0</v>
      </c>
      <c r="ER149" s="630">
        <v>0</v>
      </c>
      <c r="ES149" s="630">
        <v>0</v>
      </c>
      <c r="ET149" s="630">
        <v>0</v>
      </c>
      <c r="EU149" s="630">
        <v>0</v>
      </c>
      <c r="EV149" s="630">
        <v>0</v>
      </c>
      <c r="EW149" s="630">
        <v>0</v>
      </c>
      <c r="EX149" s="630">
        <v>0</v>
      </c>
      <c r="EY149" s="630">
        <v>0</v>
      </c>
      <c r="EZ149" s="630">
        <v>0</v>
      </c>
      <c r="FA149" s="630">
        <v>0</v>
      </c>
      <c r="FB149" s="630">
        <v>0</v>
      </c>
      <c r="FC149" s="630">
        <v>0</v>
      </c>
      <c r="FD149" s="630">
        <v>0</v>
      </c>
      <c r="FE149" s="630">
        <v>0</v>
      </c>
      <c r="FF149" s="630">
        <v>0</v>
      </c>
      <c r="FG149" s="630">
        <v>0</v>
      </c>
      <c r="FH149" s="630">
        <v>0</v>
      </c>
      <c r="FI149" s="630">
        <v>0</v>
      </c>
      <c r="FJ149" s="630">
        <v>0</v>
      </c>
      <c r="FK149" s="630">
        <v>0</v>
      </c>
      <c r="FL149" s="630">
        <v>0</v>
      </c>
      <c r="FM149" s="630">
        <v>0</v>
      </c>
      <c r="FN149" s="630">
        <v>0</v>
      </c>
      <c r="FO149" s="630">
        <v>0</v>
      </c>
      <c r="FP149" s="630">
        <v>0</v>
      </c>
      <c r="FQ149" s="630">
        <v>0</v>
      </c>
      <c r="FR149" s="630">
        <v>0</v>
      </c>
      <c r="FS149" s="630">
        <v>0</v>
      </c>
      <c r="FT149" s="630">
        <v>0</v>
      </c>
      <c r="FU149" s="630">
        <v>0</v>
      </c>
      <c r="FV149" s="630">
        <v>0</v>
      </c>
      <c r="FW149" s="630">
        <v>0</v>
      </c>
      <c r="FX149" s="630">
        <v>0</v>
      </c>
      <c r="FY149" s="630">
        <v>0</v>
      </c>
      <c r="FZ149" s="630">
        <v>0</v>
      </c>
      <c r="GA149" s="630">
        <v>0</v>
      </c>
      <c r="GB149" s="630">
        <v>0</v>
      </c>
      <c r="GC149" s="630">
        <v>0</v>
      </c>
      <c r="GD149" s="630">
        <v>0</v>
      </c>
      <c r="GE149" s="630">
        <v>0</v>
      </c>
      <c r="GF149" s="630">
        <v>0</v>
      </c>
      <c r="GG149" s="630">
        <v>0</v>
      </c>
      <c r="GH149" s="630">
        <v>0</v>
      </c>
      <c r="GI149" s="630">
        <v>0</v>
      </c>
      <c r="GJ149" s="630">
        <v>0</v>
      </c>
      <c r="GK149" s="630">
        <v>0</v>
      </c>
      <c r="GL149" s="630">
        <v>0</v>
      </c>
      <c r="GM149" s="630">
        <v>0</v>
      </c>
      <c r="GN149" s="630">
        <v>0</v>
      </c>
      <c r="GO149" s="630">
        <v>0</v>
      </c>
      <c r="GP149" s="630">
        <v>0</v>
      </c>
      <c r="GQ149" s="630">
        <v>0</v>
      </c>
      <c r="GR149" s="630">
        <v>0</v>
      </c>
      <c r="GS149" s="630">
        <v>0</v>
      </c>
      <c r="GT149" s="630">
        <v>0</v>
      </c>
      <c r="GU149" s="630">
        <v>0</v>
      </c>
      <c r="GV149" s="630">
        <v>0</v>
      </c>
      <c r="GW149" s="630">
        <v>0</v>
      </c>
      <c r="GX149" s="630">
        <v>0</v>
      </c>
      <c r="GY149" s="630">
        <v>0</v>
      </c>
      <c r="GZ149" s="630">
        <v>0</v>
      </c>
      <c r="HA149" s="630">
        <v>0</v>
      </c>
      <c r="HB149" s="630">
        <v>0</v>
      </c>
      <c r="HC149" s="630">
        <v>0</v>
      </c>
      <c r="HD149" s="630">
        <v>0</v>
      </c>
      <c r="HE149" s="630">
        <v>0</v>
      </c>
      <c r="HF149" s="630">
        <v>0</v>
      </c>
      <c r="HG149" s="630">
        <v>0</v>
      </c>
      <c r="HH149" s="630">
        <v>0</v>
      </c>
      <c r="HI149" s="630">
        <v>0</v>
      </c>
      <c r="HJ149" s="630">
        <v>0</v>
      </c>
      <c r="HK149" s="630">
        <v>0</v>
      </c>
      <c r="HL149" s="630">
        <v>0</v>
      </c>
      <c r="HM149" s="630">
        <v>0</v>
      </c>
      <c r="HN149" s="630">
        <v>0</v>
      </c>
      <c r="HO149" s="630">
        <v>0</v>
      </c>
      <c r="HP149" s="630">
        <v>0</v>
      </c>
      <c r="HQ149" s="630">
        <v>0</v>
      </c>
      <c r="HR149" s="630">
        <v>0</v>
      </c>
      <c r="HS149" s="630">
        <v>0</v>
      </c>
      <c r="HT149" s="630">
        <v>0</v>
      </c>
      <c r="HU149" s="630">
        <v>0</v>
      </c>
      <c r="HV149" s="630">
        <v>0</v>
      </c>
      <c r="HW149" s="630">
        <v>0</v>
      </c>
      <c r="HX149" s="630">
        <v>0</v>
      </c>
      <c r="HY149" s="630">
        <v>0</v>
      </c>
      <c r="HZ149" s="630">
        <v>0</v>
      </c>
      <c r="IA149" s="630">
        <v>0</v>
      </c>
      <c r="IB149" s="630">
        <v>0</v>
      </c>
      <c r="IC149" s="630">
        <v>0</v>
      </c>
      <c r="ID149" s="630">
        <v>0</v>
      </c>
      <c r="IE149" s="630">
        <v>0</v>
      </c>
      <c r="IF149" s="630">
        <v>0</v>
      </c>
      <c r="IG149" s="630">
        <v>0</v>
      </c>
      <c r="IH149" s="630">
        <v>0</v>
      </c>
      <c r="II149" s="630">
        <v>0</v>
      </c>
      <c r="IJ149" s="630">
        <v>0</v>
      </c>
      <c r="IK149" s="630">
        <v>0</v>
      </c>
      <c r="IL149" s="630">
        <v>0</v>
      </c>
      <c r="IM149" s="630">
        <v>0</v>
      </c>
      <c r="IN149" s="630">
        <v>0</v>
      </c>
      <c r="IO149" s="630">
        <v>0</v>
      </c>
      <c r="IP149" s="630">
        <v>0</v>
      </c>
      <c r="IQ149" s="630">
        <v>0</v>
      </c>
      <c r="IR149" s="630">
        <v>0</v>
      </c>
      <c r="IS149" s="630">
        <v>0</v>
      </c>
      <c r="IT149" s="630">
        <v>0</v>
      </c>
      <c r="IU149" s="630">
        <v>0</v>
      </c>
      <c r="IV149" s="630">
        <v>0</v>
      </c>
      <c r="IW149" s="630">
        <v>0</v>
      </c>
      <c r="IX149" s="630">
        <v>0</v>
      </c>
      <c r="IY149" s="630">
        <v>0</v>
      </c>
      <c r="IZ149" s="630">
        <v>0</v>
      </c>
      <c r="JA149" s="630">
        <v>0</v>
      </c>
      <c r="JB149" s="630">
        <v>0</v>
      </c>
      <c r="JC149" s="630">
        <v>0</v>
      </c>
      <c r="JD149" s="630">
        <v>0</v>
      </c>
      <c r="JE149" s="630">
        <v>0</v>
      </c>
      <c r="JF149" s="630">
        <v>0</v>
      </c>
      <c r="JG149" s="630">
        <v>0</v>
      </c>
      <c r="JH149" s="630">
        <v>0</v>
      </c>
      <c r="JI149" s="630">
        <v>0</v>
      </c>
      <c r="JJ149" s="630">
        <v>0</v>
      </c>
      <c r="JK149" s="630">
        <v>0</v>
      </c>
      <c r="JL149" s="630">
        <v>0</v>
      </c>
      <c r="JM149" s="630">
        <v>0</v>
      </c>
      <c r="JN149" s="630">
        <v>0</v>
      </c>
      <c r="JO149" s="630">
        <v>0</v>
      </c>
      <c r="JP149" s="630">
        <v>0</v>
      </c>
      <c r="JQ149" s="630">
        <v>0</v>
      </c>
      <c r="JR149" s="630">
        <v>0</v>
      </c>
      <c r="JS149" s="630">
        <v>0</v>
      </c>
      <c r="JT149" s="630">
        <v>0</v>
      </c>
      <c r="JU149" s="630">
        <v>0</v>
      </c>
      <c r="JV149" s="630">
        <v>0</v>
      </c>
      <c r="JW149" s="630">
        <v>0</v>
      </c>
      <c r="JX149" s="630">
        <v>0</v>
      </c>
      <c r="JY149" s="630">
        <v>0</v>
      </c>
      <c r="JZ149" s="630">
        <v>0</v>
      </c>
      <c r="KA149" s="630">
        <v>0</v>
      </c>
      <c r="KB149" s="630">
        <v>0</v>
      </c>
      <c r="KC149" s="630">
        <v>0</v>
      </c>
      <c r="KD149" s="630">
        <v>0</v>
      </c>
      <c r="KE149" s="630">
        <v>0</v>
      </c>
      <c r="KF149" s="630">
        <v>0</v>
      </c>
      <c r="KG149" s="630">
        <v>0</v>
      </c>
      <c r="KH149" s="630">
        <v>0</v>
      </c>
      <c r="KI149" s="630">
        <v>0</v>
      </c>
      <c r="KJ149" s="630">
        <v>0</v>
      </c>
      <c r="KK149" s="630">
        <v>0</v>
      </c>
      <c r="KL149" s="630">
        <v>0</v>
      </c>
      <c r="KM149" s="630">
        <v>0</v>
      </c>
      <c r="KN149" s="630">
        <v>0</v>
      </c>
      <c r="KO149" s="630">
        <v>0</v>
      </c>
      <c r="KP149" s="630">
        <v>0</v>
      </c>
      <c r="KQ149" s="630">
        <v>0</v>
      </c>
      <c r="KR149" s="630">
        <v>0</v>
      </c>
      <c r="KS149" s="630">
        <v>0</v>
      </c>
      <c r="KT149" s="630">
        <v>0</v>
      </c>
      <c r="KU149" s="630">
        <v>0</v>
      </c>
      <c r="KV149" s="630">
        <v>0</v>
      </c>
      <c r="KW149" s="630">
        <v>0</v>
      </c>
      <c r="KX149" s="630">
        <v>0</v>
      </c>
      <c r="KY149" s="630">
        <v>0</v>
      </c>
      <c r="KZ149" s="630">
        <v>0</v>
      </c>
      <c r="LA149" s="630">
        <v>0</v>
      </c>
      <c r="LB149" s="630">
        <v>0</v>
      </c>
      <c r="LC149" s="630">
        <v>0</v>
      </c>
      <c r="LD149" s="630">
        <v>0</v>
      </c>
      <c r="LE149" s="630">
        <v>0</v>
      </c>
      <c r="LF149" s="630">
        <v>0</v>
      </c>
      <c r="LG149" s="630">
        <v>0</v>
      </c>
      <c r="LH149" s="630">
        <v>0</v>
      </c>
      <c r="LI149" s="630">
        <v>0</v>
      </c>
      <c r="LJ149" s="630">
        <v>0</v>
      </c>
      <c r="LK149" s="630">
        <v>0</v>
      </c>
      <c r="LL149" s="630">
        <v>0</v>
      </c>
      <c r="LM149" s="630">
        <v>0</v>
      </c>
      <c r="LN149" s="630">
        <v>0</v>
      </c>
      <c r="LO149" s="630">
        <v>0</v>
      </c>
      <c r="LP149" s="630">
        <v>0</v>
      </c>
      <c r="LQ149" s="630">
        <v>0</v>
      </c>
      <c r="LR149" s="630">
        <v>0</v>
      </c>
      <c r="LS149" s="630">
        <v>0</v>
      </c>
      <c r="LT149" s="630">
        <v>0</v>
      </c>
      <c r="LU149" s="630">
        <v>0</v>
      </c>
      <c r="LV149" s="630">
        <v>0</v>
      </c>
      <c r="LW149" s="630">
        <v>0</v>
      </c>
      <c r="LX149" s="630">
        <v>0</v>
      </c>
      <c r="LY149" s="630">
        <v>0</v>
      </c>
      <c r="LZ149" s="630">
        <v>0</v>
      </c>
      <c r="MA149" s="630">
        <v>0</v>
      </c>
      <c r="MB149" s="630">
        <v>0</v>
      </c>
      <c r="MC149" s="630">
        <v>0</v>
      </c>
      <c r="MD149" s="630">
        <v>0</v>
      </c>
      <c r="ME149" s="630">
        <v>0</v>
      </c>
      <c r="MF149" s="630">
        <v>0</v>
      </c>
      <c r="MG149" s="630">
        <v>0</v>
      </c>
      <c r="MH149" s="630">
        <v>0</v>
      </c>
      <c r="MI149" s="630">
        <v>0</v>
      </c>
      <c r="MJ149" s="630">
        <v>0</v>
      </c>
      <c r="MK149" s="630">
        <v>0</v>
      </c>
      <c r="ML149" s="630">
        <v>0</v>
      </c>
      <c r="MM149" s="630">
        <v>0</v>
      </c>
      <c r="MN149" s="630">
        <v>0</v>
      </c>
      <c r="MO149" s="630">
        <v>0</v>
      </c>
      <c r="MP149" s="630">
        <v>0</v>
      </c>
      <c r="MQ149" s="630">
        <v>0</v>
      </c>
      <c r="MR149" s="630">
        <v>0</v>
      </c>
      <c r="MS149" s="630">
        <v>0</v>
      </c>
      <c r="MT149" s="630">
        <v>0</v>
      </c>
      <c r="MU149" s="630">
        <v>0</v>
      </c>
      <c r="MV149" s="630">
        <v>0</v>
      </c>
      <c r="MW149" s="630">
        <v>0</v>
      </c>
      <c r="MX149" s="630">
        <v>0</v>
      </c>
      <c r="MY149" s="630">
        <v>0</v>
      </c>
      <c r="MZ149" s="630">
        <v>0</v>
      </c>
      <c r="NA149" s="630">
        <v>0</v>
      </c>
      <c r="NB149" s="630">
        <v>0</v>
      </c>
      <c r="NC149" s="630">
        <v>0</v>
      </c>
      <c r="ND149" s="630">
        <v>0</v>
      </c>
      <c r="NE149" s="630">
        <v>0</v>
      </c>
      <c r="NF149" s="630">
        <v>0</v>
      </c>
      <c r="NG149" s="630">
        <v>0</v>
      </c>
      <c r="NH149" s="630">
        <v>0</v>
      </c>
      <c r="NI149" s="630">
        <v>0</v>
      </c>
      <c r="NJ149" s="630">
        <v>0</v>
      </c>
      <c r="NK149" s="630">
        <v>0</v>
      </c>
      <c r="NL149" s="630">
        <v>0</v>
      </c>
      <c r="NM149" s="630">
        <v>0</v>
      </c>
      <c r="NN149" s="630">
        <v>0</v>
      </c>
      <c r="NO149" s="630">
        <v>0</v>
      </c>
      <c r="NP149" s="630">
        <v>0</v>
      </c>
      <c r="NQ149" s="630">
        <v>0</v>
      </c>
      <c r="NR149" s="630">
        <v>0</v>
      </c>
      <c r="NS149" s="630">
        <v>0</v>
      </c>
      <c r="NT149" s="630">
        <v>0</v>
      </c>
      <c r="NU149" s="630">
        <v>0</v>
      </c>
      <c r="NV149" s="630">
        <v>0</v>
      </c>
      <c r="NW149" s="630">
        <v>0</v>
      </c>
      <c r="NX149" s="630">
        <v>0</v>
      </c>
      <c r="NY149" s="630">
        <v>0</v>
      </c>
      <c r="NZ149" s="630">
        <v>0</v>
      </c>
      <c r="OA149" s="630">
        <v>0</v>
      </c>
      <c r="OB149" s="630">
        <v>0</v>
      </c>
      <c r="OC149" s="630">
        <v>0</v>
      </c>
      <c r="OD149" s="630">
        <v>0</v>
      </c>
      <c r="OE149" s="630">
        <v>0</v>
      </c>
      <c r="OF149" s="630">
        <v>0</v>
      </c>
      <c r="OG149" s="630">
        <v>0</v>
      </c>
      <c r="OH149" s="630">
        <v>0</v>
      </c>
      <c r="OI149" s="630">
        <v>0</v>
      </c>
      <c r="OJ149" s="630">
        <v>0</v>
      </c>
      <c r="OK149" s="630">
        <v>0</v>
      </c>
      <c r="OL149" s="630">
        <v>0</v>
      </c>
      <c r="OM149" s="630">
        <v>0</v>
      </c>
      <c r="ON149" s="630">
        <v>0</v>
      </c>
      <c r="OO149" s="630">
        <v>0</v>
      </c>
      <c r="OP149" s="630">
        <v>0</v>
      </c>
      <c r="OQ149" s="630">
        <v>0</v>
      </c>
      <c r="OR149" s="630">
        <v>0</v>
      </c>
      <c r="OS149" s="630">
        <v>0</v>
      </c>
      <c r="OT149" s="630">
        <v>0</v>
      </c>
      <c r="OU149" s="630">
        <v>0</v>
      </c>
      <c r="OV149" s="630">
        <v>0</v>
      </c>
      <c r="OW149" s="630">
        <v>0</v>
      </c>
      <c r="OX149" s="630">
        <v>0</v>
      </c>
      <c r="OY149" s="630">
        <v>0</v>
      </c>
      <c r="OZ149" s="630">
        <v>0</v>
      </c>
      <c r="PA149" s="630">
        <v>0</v>
      </c>
      <c r="PB149" s="630">
        <v>0</v>
      </c>
      <c r="PC149" s="630">
        <v>0</v>
      </c>
      <c r="PD149" s="630">
        <v>0</v>
      </c>
      <c r="PE149" s="630">
        <v>0</v>
      </c>
      <c r="PF149" s="630">
        <v>0</v>
      </c>
      <c r="PG149" s="630">
        <v>0</v>
      </c>
      <c r="PH149" s="630">
        <v>0</v>
      </c>
      <c r="PI149" s="630">
        <v>0</v>
      </c>
      <c r="PJ149" s="630">
        <v>0</v>
      </c>
      <c r="PK149" s="630">
        <v>0</v>
      </c>
      <c r="PL149" s="630">
        <v>0</v>
      </c>
      <c r="PM149" s="630">
        <v>0</v>
      </c>
      <c r="PN149" s="630">
        <v>0</v>
      </c>
      <c r="PO149" s="630">
        <v>0</v>
      </c>
      <c r="PP149" s="630">
        <v>0</v>
      </c>
      <c r="PQ149" s="630">
        <v>0</v>
      </c>
      <c r="PR149" s="630">
        <v>0</v>
      </c>
      <c r="PS149" s="630">
        <v>0</v>
      </c>
      <c r="PT149" s="630">
        <v>0</v>
      </c>
      <c r="PU149" s="630">
        <v>0</v>
      </c>
      <c r="PV149" s="630">
        <v>0</v>
      </c>
      <c r="PW149" s="630">
        <v>0</v>
      </c>
      <c r="PX149" s="630">
        <v>0</v>
      </c>
      <c r="PY149" s="630">
        <v>0</v>
      </c>
      <c r="PZ149" s="630">
        <v>0</v>
      </c>
      <c r="QA149" s="630">
        <v>0</v>
      </c>
      <c r="QB149" s="630">
        <v>0</v>
      </c>
      <c r="QC149" s="630">
        <v>0</v>
      </c>
      <c r="QD149" s="630">
        <v>0</v>
      </c>
      <c r="QE149" s="630">
        <v>0</v>
      </c>
      <c r="QF149" s="630">
        <v>0</v>
      </c>
      <c r="QG149" s="630">
        <v>0</v>
      </c>
      <c r="QH149" s="630">
        <v>0</v>
      </c>
      <c r="QI149" s="630">
        <v>0</v>
      </c>
      <c r="QJ149" s="630">
        <v>0</v>
      </c>
      <c r="QK149" s="630">
        <v>0</v>
      </c>
      <c r="QL149" s="630">
        <v>0</v>
      </c>
      <c r="QM149" s="630">
        <v>0</v>
      </c>
      <c r="QN149" s="630">
        <v>0</v>
      </c>
      <c r="QO149" s="630">
        <v>0</v>
      </c>
      <c r="QP149" s="630">
        <v>0</v>
      </c>
      <c r="QQ149" s="630">
        <v>0</v>
      </c>
      <c r="QR149" s="630">
        <v>0</v>
      </c>
      <c r="QS149" s="630">
        <v>0</v>
      </c>
      <c r="QT149" s="630">
        <v>0</v>
      </c>
      <c r="QU149" s="630">
        <v>0</v>
      </c>
      <c r="QV149" s="630">
        <v>0</v>
      </c>
      <c r="QW149" s="630">
        <v>0</v>
      </c>
      <c r="QX149" s="630">
        <v>0</v>
      </c>
      <c r="QY149" s="630">
        <v>0</v>
      </c>
      <c r="QZ149" s="630">
        <v>0</v>
      </c>
      <c r="RA149" s="630">
        <v>0</v>
      </c>
      <c r="RB149" s="630">
        <v>0</v>
      </c>
      <c r="RC149" s="630">
        <v>0</v>
      </c>
      <c r="RD149" s="630">
        <v>0</v>
      </c>
      <c r="RE149" s="630">
        <v>0</v>
      </c>
      <c r="RF149" s="630">
        <v>0</v>
      </c>
      <c r="RG149" s="630">
        <v>0</v>
      </c>
      <c r="RH149" s="630">
        <v>0</v>
      </c>
      <c r="RI149" s="630">
        <v>0</v>
      </c>
      <c r="RJ149" s="630">
        <v>0</v>
      </c>
      <c r="RK149" s="630">
        <v>0</v>
      </c>
      <c r="RL149" s="630">
        <v>0</v>
      </c>
      <c r="RM149" s="630">
        <v>0</v>
      </c>
      <c r="RN149" s="630">
        <v>0</v>
      </c>
      <c r="RO149" s="630">
        <v>0</v>
      </c>
      <c r="RP149" s="630">
        <v>0</v>
      </c>
      <c r="RQ149" s="630">
        <v>0</v>
      </c>
      <c r="RR149" s="630">
        <v>0</v>
      </c>
      <c r="RS149" s="630">
        <v>0</v>
      </c>
      <c r="RT149" s="630">
        <v>0</v>
      </c>
      <c r="RU149" s="630">
        <v>0</v>
      </c>
      <c r="RV149" s="630">
        <v>0</v>
      </c>
      <c r="RW149" s="630">
        <v>0</v>
      </c>
      <c r="RX149" s="630">
        <v>0</v>
      </c>
      <c r="RY149" s="630">
        <v>0</v>
      </c>
      <c r="RZ149" s="630">
        <v>0</v>
      </c>
      <c r="SA149" s="630">
        <v>0</v>
      </c>
      <c r="SB149" s="630">
        <v>0</v>
      </c>
      <c r="SC149" s="630">
        <v>0</v>
      </c>
      <c r="SD149" s="630">
        <v>0</v>
      </c>
      <c r="SE149" s="630">
        <v>0</v>
      </c>
      <c r="SF149" s="630">
        <v>0</v>
      </c>
      <c r="SG149" s="630">
        <v>0</v>
      </c>
      <c r="SH149" s="630">
        <v>0</v>
      </c>
      <c r="SI149" s="630">
        <v>0</v>
      </c>
      <c r="SJ149" s="280">
        <f t="shared" si="154"/>
        <v>0</v>
      </c>
      <c r="SK149" s="267"/>
      <c r="SL149" s="255"/>
      <c r="SM149" s="255"/>
      <c r="SN149" s="255"/>
    </row>
    <row r="150" spans="1:508" outlineLevel="3" x14ac:dyDescent="0.25">
      <c r="A150" s="255"/>
      <c r="B150" s="264"/>
      <c r="C150" s="449">
        <f>INT($C$29)+3</f>
        <v>4</v>
      </c>
      <c r="D150" s="280"/>
      <c r="E150" s="329">
        <f t="shared" si="152"/>
        <v>9</v>
      </c>
      <c r="F150" s="335"/>
      <c r="G150" s="280"/>
      <c r="H150" s="552"/>
      <c r="I150" s="564" t="s">
        <v>917</v>
      </c>
      <c r="J150" s="553"/>
      <c r="K150" s="630">
        <v>0</v>
      </c>
      <c r="L150" s="630">
        <v>0</v>
      </c>
      <c r="M150" s="630">
        <v>0</v>
      </c>
      <c r="N150" s="630">
        <v>0</v>
      </c>
      <c r="O150" s="630">
        <v>0</v>
      </c>
      <c r="P150" s="630">
        <v>0</v>
      </c>
      <c r="Q150" s="630">
        <v>0</v>
      </c>
      <c r="R150" s="630">
        <v>0</v>
      </c>
      <c r="S150" s="630">
        <v>0</v>
      </c>
      <c r="T150" s="630">
        <v>0</v>
      </c>
      <c r="U150" s="630">
        <v>0</v>
      </c>
      <c r="V150" s="630">
        <v>0</v>
      </c>
      <c r="W150" s="630">
        <v>0</v>
      </c>
      <c r="X150" s="630">
        <v>0</v>
      </c>
      <c r="Y150" s="630">
        <v>0</v>
      </c>
      <c r="Z150" s="630">
        <v>0</v>
      </c>
      <c r="AA150" s="630">
        <v>0</v>
      </c>
      <c r="AB150" s="630">
        <v>0</v>
      </c>
      <c r="AC150" s="630">
        <v>0</v>
      </c>
      <c r="AD150" s="630">
        <v>0</v>
      </c>
      <c r="AE150" s="630">
        <v>0</v>
      </c>
      <c r="AF150" s="630">
        <v>0</v>
      </c>
      <c r="AG150" s="630">
        <v>0</v>
      </c>
      <c r="AH150" s="630">
        <v>0</v>
      </c>
      <c r="AI150" s="630">
        <v>0</v>
      </c>
      <c r="AJ150" s="630">
        <v>0</v>
      </c>
      <c r="AK150" s="630">
        <v>0</v>
      </c>
      <c r="AL150" s="630">
        <v>0</v>
      </c>
      <c r="AM150" s="630">
        <v>0</v>
      </c>
      <c r="AN150" s="630">
        <v>0</v>
      </c>
      <c r="AO150" s="630">
        <v>0</v>
      </c>
      <c r="AP150" s="630">
        <v>0</v>
      </c>
      <c r="AQ150" s="630">
        <v>0</v>
      </c>
      <c r="AR150" s="630">
        <v>0</v>
      </c>
      <c r="AS150" s="630">
        <v>0</v>
      </c>
      <c r="AT150" s="630">
        <v>0</v>
      </c>
      <c r="AU150" s="630">
        <v>0</v>
      </c>
      <c r="AV150" s="630">
        <v>0</v>
      </c>
      <c r="AW150" s="630">
        <v>0</v>
      </c>
      <c r="AX150" s="630">
        <v>0</v>
      </c>
      <c r="AY150" s="630">
        <v>0</v>
      </c>
      <c r="AZ150" s="630">
        <v>0</v>
      </c>
      <c r="BA150" s="630">
        <v>0</v>
      </c>
      <c r="BB150" s="630">
        <v>0</v>
      </c>
      <c r="BC150" s="630">
        <v>0</v>
      </c>
      <c r="BD150" s="630">
        <v>0</v>
      </c>
      <c r="BE150" s="630">
        <v>0</v>
      </c>
      <c r="BF150" s="630">
        <v>0</v>
      </c>
      <c r="BG150" s="630">
        <v>0</v>
      </c>
      <c r="BH150" s="630">
        <v>0</v>
      </c>
      <c r="BI150" s="630">
        <v>0</v>
      </c>
      <c r="BJ150" s="630">
        <v>0</v>
      </c>
      <c r="BK150" s="630">
        <v>0</v>
      </c>
      <c r="BL150" s="630">
        <v>0</v>
      </c>
      <c r="BM150" s="630">
        <v>0</v>
      </c>
      <c r="BN150" s="630">
        <v>0</v>
      </c>
      <c r="BO150" s="630">
        <v>0</v>
      </c>
      <c r="BP150" s="630">
        <v>0</v>
      </c>
      <c r="BQ150" s="630">
        <v>0</v>
      </c>
      <c r="BR150" s="630">
        <v>0</v>
      </c>
      <c r="BS150" s="630">
        <v>0</v>
      </c>
      <c r="BT150" s="630">
        <v>0</v>
      </c>
      <c r="BU150" s="630">
        <v>0</v>
      </c>
      <c r="BV150" s="630">
        <v>0</v>
      </c>
      <c r="BW150" s="630">
        <v>0</v>
      </c>
      <c r="BX150" s="630">
        <v>0</v>
      </c>
      <c r="BY150" s="630">
        <v>0</v>
      </c>
      <c r="BZ150" s="630">
        <v>0</v>
      </c>
      <c r="CA150" s="630">
        <v>0</v>
      </c>
      <c r="CB150" s="630">
        <v>0</v>
      </c>
      <c r="CC150" s="630">
        <v>0</v>
      </c>
      <c r="CD150" s="630">
        <v>0</v>
      </c>
      <c r="CE150" s="630">
        <v>0</v>
      </c>
      <c r="CF150" s="630">
        <v>0</v>
      </c>
      <c r="CG150" s="630">
        <v>0</v>
      </c>
      <c r="CH150" s="630">
        <v>0</v>
      </c>
      <c r="CI150" s="630">
        <v>0</v>
      </c>
      <c r="CJ150" s="630">
        <v>0</v>
      </c>
      <c r="CK150" s="630">
        <v>0</v>
      </c>
      <c r="CL150" s="630">
        <v>0</v>
      </c>
      <c r="CM150" s="630">
        <v>0</v>
      </c>
      <c r="CN150" s="630">
        <v>0</v>
      </c>
      <c r="CO150" s="630">
        <v>0</v>
      </c>
      <c r="CP150" s="630">
        <v>0</v>
      </c>
      <c r="CQ150" s="630">
        <v>0</v>
      </c>
      <c r="CR150" s="630">
        <v>0</v>
      </c>
      <c r="CS150" s="630">
        <v>0</v>
      </c>
      <c r="CT150" s="630">
        <v>0</v>
      </c>
      <c r="CU150" s="630">
        <v>0</v>
      </c>
      <c r="CV150" s="630">
        <v>0</v>
      </c>
      <c r="CW150" s="630">
        <v>0</v>
      </c>
      <c r="CX150" s="630">
        <v>0</v>
      </c>
      <c r="CY150" s="630">
        <v>0</v>
      </c>
      <c r="CZ150" s="630">
        <v>0</v>
      </c>
      <c r="DA150" s="630">
        <v>0</v>
      </c>
      <c r="DB150" s="630">
        <v>0</v>
      </c>
      <c r="DC150" s="630">
        <v>0</v>
      </c>
      <c r="DD150" s="630">
        <v>0</v>
      </c>
      <c r="DE150" s="630">
        <v>0</v>
      </c>
      <c r="DF150" s="630">
        <v>0</v>
      </c>
      <c r="DG150" s="630">
        <v>0</v>
      </c>
      <c r="DH150" s="630">
        <v>0</v>
      </c>
      <c r="DI150" s="630">
        <v>0</v>
      </c>
      <c r="DJ150" s="630">
        <v>0</v>
      </c>
      <c r="DK150" s="630">
        <v>0</v>
      </c>
      <c r="DL150" s="630">
        <v>0</v>
      </c>
      <c r="DM150" s="630">
        <v>0</v>
      </c>
      <c r="DN150" s="630">
        <v>0</v>
      </c>
      <c r="DO150" s="630">
        <v>0</v>
      </c>
      <c r="DP150" s="630">
        <v>0</v>
      </c>
      <c r="DQ150" s="630">
        <v>0</v>
      </c>
      <c r="DR150" s="630">
        <v>0</v>
      </c>
      <c r="DS150" s="630">
        <v>0</v>
      </c>
      <c r="DT150" s="630">
        <v>0</v>
      </c>
      <c r="DU150" s="630">
        <v>0</v>
      </c>
      <c r="DV150" s="630">
        <v>0</v>
      </c>
      <c r="DW150" s="630">
        <v>0</v>
      </c>
      <c r="DX150" s="630">
        <v>0</v>
      </c>
      <c r="DY150" s="630">
        <v>0</v>
      </c>
      <c r="DZ150" s="630">
        <v>0</v>
      </c>
      <c r="EA150" s="630">
        <v>0</v>
      </c>
      <c r="EB150" s="630">
        <v>0</v>
      </c>
      <c r="EC150" s="630">
        <v>0</v>
      </c>
      <c r="ED150" s="630">
        <v>0</v>
      </c>
      <c r="EE150" s="630">
        <v>0</v>
      </c>
      <c r="EF150" s="630">
        <v>0</v>
      </c>
      <c r="EG150" s="630">
        <v>0</v>
      </c>
      <c r="EH150" s="630">
        <v>0</v>
      </c>
      <c r="EI150" s="630">
        <v>0</v>
      </c>
      <c r="EJ150" s="630">
        <v>0</v>
      </c>
      <c r="EK150" s="630">
        <v>0</v>
      </c>
      <c r="EL150" s="630">
        <v>0</v>
      </c>
      <c r="EM150" s="630">
        <v>0</v>
      </c>
      <c r="EN150" s="630">
        <v>0</v>
      </c>
      <c r="EO150" s="630">
        <v>0</v>
      </c>
      <c r="EP150" s="630">
        <v>0</v>
      </c>
      <c r="EQ150" s="630">
        <v>0</v>
      </c>
      <c r="ER150" s="630">
        <v>0</v>
      </c>
      <c r="ES150" s="630">
        <v>0</v>
      </c>
      <c r="ET150" s="630">
        <v>0</v>
      </c>
      <c r="EU150" s="630">
        <v>0</v>
      </c>
      <c r="EV150" s="630">
        <v>0</v>
      </c>
      <c r="EW150" s="630">
        <v>0</v>
      </c>
      <c r="EX150" s="630">
        <v>0</v>
      </c>
      <c r="EY150" s="630">
        <v>0</v>
      </c>
      <c r="EZ150" s="630">
        <v>0</v>
      </c>
      <c r="FA150" s="630">
        <v>0</v>
      </c>
      <c r="FB150" s="630">
        <v>0</v>
      </c>
      <c r="FC150" s="630">
        <v>0</v>
      </c>
      <c r="FD150" s="630">
        <v>0</v>
      </c>
      <c r="FE150" s="630">
        <v>0</v>
      </c>
      <c r="FF150" s="630">
        <v>0</v>
      </c>
      <c r="FG150" s="630">
        <v>0</v>
      </c>
      <c r="FH150" s="630">
        <v>0</v>
      </c>
      <c r="FI150" s="630">
        <v>0</v>
      </c>
      <c r="FJ150" s="630">
        <v>0</v>
      </c>
      <c r="FK150" s="630">
        <v>0</v>
      </c>
      <c r="FL150" s="630">
        <v>0</v>
      </c>
      <c r="FM150" s="630">
        <v>0</v>
      </c>
      <c r="FN150" s="630">
        <v>0</v>
      </c>
      <c r="FO150" s="630">
        <v>0</v>
      </c>
      <c r="FP150" s="630">
        <v>0</v>
      </c>
      <c r="FQ150" s="630">
        <v>0</v>
      </c>
      <c r="FR150" s="630">
        <v>0</v>
      </c>
      <c r="FS150" s="630">
        <v>0</v>
      </c>
      <c r="FT150" s="630">
        <v>0</v>
      </c>
      <c r="FU150" s="630">
        <v>0</v>
      </c>
      <c r="FV150" s="630">
        <v>0</v>
      </c>
      <c r="FW150" s="630">
        <v>0</v>
      </c>
      <c r="FX150" s="630">
        <v>0</v>
      </c>
      <c r="FY150" s="630">
        <v>0</v>
      </c>
      <c r="FZ150" s="630">
        <v>0</v>
      </c>
      <c r="GA150" s="630">
        <v>0</v>
      </c>
      <c r="GB150" s="630">
        <v>0</v>
      </c>
      <c r="GC150" s="630">
        <v>0</v>
      </c>
      <c r="GD150" s="630">
        <v>0</v>
      </c>
      <c r="GE150" s="630">
        <v>0</v>
      </c>
      <c r="GF150" s="630">
        <v>0</v>
      </c>
      <c r="GG150" s="630">
        <v>0</v>
      </c>
      <c r="GH150" s="630">
        <v>0</v>
      </c>
      <c r="GI150" s="630">
        <v>0</v>
      </c>
      <c r="GJ150" s="630">
        <v>0</v>
      </c>
      <c r="GK150" s="630">
        <v>0</v>
      </c>
      <c r="GL150" s="630">
        <v>0</v>
      </c>
      <c r="GM150" s="630">
        <v>0</v>
      </c>
      <c r="GN150" s="630">
        <v>0</v>
      </c>
      <c r="GO150" s="630">
        <v>0</v>
      </c>
      <c r="GP150" s="630">
        <v>0</v>
      </c>
      <c r="GQ150" s="630">
        <v>0</v>
      </c>
      <c r="GR150" s="630">
        <v>0</v>
      </c>
      <c r="GS150" s="630">
        <v>0</v>
      </c>
      <c r="GT150" s="630">
        <v>0</v>
      </c>
      <c r="GU150" s="630">
        <v>0</v>
      </c>
      <c r="GV150" s="630">
        <v>0</v>
      </c>
      <c r="GW150" s="630">
        <v>0</v>
      </c>
      <c r="GX150" s="630">
        <v>0</v>
      </c>
      <c r="GY150" s="630">
        <v>0</v>
      </c>
      <c r="GZ150" s="630">
        <v>0</v>
      </c>
      <c r="HA150" s="630">
        <v>0</v>
      </c>
      <c r="HB150" s="630">
        <v>0</v>
      </c>
      <c r="HC150" s="630">
        <v>0</v>
      </c>
      <c r="HD150" s="630">
        <v>0</v>
      </c>
      <c r="HE150" s="630">
        <v>0</v>
      </c>
      <c r="HF150" s="630">
        <v>0</v>
      </c>
      <c r="HG150" s="630">
        <v>0</v>
      </c>
      <c r="HH150" s="630">
        <v>0</v>
      </c>
      <c r="HI150" s="630">
        <v>0</v>
      </c>
      <c r="HJ150" s="630">
        <v>0</v>
      </c>
      <c r="HK150" s="630">
        <v>0</v>
      </c>
      <c r="HL150" s="630">
        <v>0</v>
      </c>
      <c r="HM150" s="630">
        <v>0</v>
      </c>
      <c r="HN150" s="630">
        <v>0</v>
      </c>
      <c r="HO150" s="630">
        <v>0</v>
      </c>
      <c r="HP150" s="630">
        <v>0</v>
      </c>
      <c r="HQ150" s="630">
        <v>0</v>
      </c>
      <c r="HR150" s="630">
        <v>0</v>
      </c>
      <c r="HS150" s="630">
        <v>0</v>
      </c>
      <c r="HT150" s="630">
        <v>0</v>
      </c>
      <c r="HU150" s="630">
        <v>0</v>
      </c>
      <c r="HV150" s="630">
        <v>0</v>
      </c>
      <c r="HW150" s="630">
        <v>0</v>
      </c>
      <c r="HX150" s="630">
        <v>0</v>
      </c>
      <c r="HY150" s="630">
        <v>0</v>
      </c>
      <c r="HZ150" s="630">
        <v>0</v>
      </c>
      <c r="IA150" s="630">
        <v>0</v>
      </c>
      <c r="IB150" s="630">
        <v>0</v>
      </c>
      <c r="IC150" s="630">
        <v>0</v>
      </c>
      <c r="ID150" s="630">
        <v>0</v>
      </c>
      <c r="IE150" s="630">
        <v>0</v>
      </c>
      <c r="IF150" s="630">
        <v>0</v>
      </c>
      <c r="IG150" s="630">
        <v>0</v>
      </c>
      <c r="IH150" s="630">
        <v>0</v>
      </c>
      <c r="II150" s="630">
        <v>0</v>
      </c>
      <c r="IJ150" s="630">
        <v>0</v>
      </c>
      <c r="IK150" s="630">
        <v>0</v>
      </c>
      <c r="IL150" s="630">
        <v>0</v>
      </c>
      <c r="IM150" s="630">
        <v>0</v>
      </c>
      <c r="IN150" s="630">
        <v>0</v>
      </c>
      <c r="IO150" s="630">
        <v>0</v>
      </c>
      <c r="IP150" s="630">
        <v>0</v>
      </c>
      <c r="IQ150" s="630">
        <v>0</v>
      </c>
      <c r="IR150" s="630">
        <v>0</v>
      </c>
      <c r="IS150" s="630">
        <v>0</v>
      </c>
      <c r="IT150" s="630">
        <v>0</v>
      </c>
      <c r="IU150" s="630">
        <v>0</v>
      </c>
      <c r="IV150" s="630">
        <v>0</v>
      </c>
      <c r="IW150" s="630">
        <v>0</v>
      </c>
      <c r="IX150" s="630">
        <v>0</v>
      </c>
      <c r="IY150" s="630">
        <v>0</v>
      </c>
      <c r="IZ150" s="630">
        <v>0</v>
      </c>
      <c r="JA150" s="630">
        <v>0</v>
      </c>
      <c r="JB150" s="630">
        <v>0</v>
      </c>
      <c r="JC150" s="630">
        <v>0</v>
      </c>
      <c r="JD150" s="630">
        <v>0</v>
      </c>
      <c r="JE150" s="630">
        <v>0</v>
      </c>
      <c r="JF150" s="630">
        <v>0</v>
      </c>
      <c r="JG150" s="630">
        <v>0</v>
      </c>
      <c r="JH150" s="630">
        <v>0</v>
      </c>
      <c r="JI150" s="630">
        <v>0</v>
      </c>
      <c r="JJ150" s="630">
        <v>0</v>
      </c>
      <c r="JK150" s="630">
        <v>0</v>
      </c>
      <c r="JL150" s="630">
        <v>0</v>
      </c>
      <c r="JM150" s="630">
        <v>0</v>
      </c>
      <c r="JN150" s="630">
        <v>0</v>
      </c>
      <c r="JO150" s="630">
        <v>0</v>
      </c>
      <c r="JP150" s="630">
        <v>0</v>
      </c>
      <c r="JQ150" s="630">
        <v>0</v>
      </c>
      <c r="JR150" s="630">
        <v>0</v>
      </c>
      <c r="JS150" s="630">
        <v>0</v>
      </c>
      <c r="JT150" s="630">
        <v>0</v>
      </c>
      <c r="JU150" s="630">
        <v>0</v>
      </c>
      <c r="JV150" s="630">
        <v>0</v>
      </c>
      <c r="JW150" s="630">
        <v>0</v>
      </c>
      <c r="JX150" s="630">
        <v>0</v>
      </c>
      <c r="JY150" s="630">
        <v>0</v>
      </c>
      <c r="JZ150" s="630">
        <v>0</v>
      </c>
      <c r="KA150" s="630">
        <v>0</v>
      </c>
      <c r="KB150" s="630">
        <v>0</v>
      </c>
      <c r="KC150" s="630">
        <v>0</v>
      </c>
      <c r="KD150" s="630">
        <v>0</v>
      </c>
      <c r="KE150" s="630">
        <v>0</v>
      </c>
      <c r="KF150" s="630">
        <v>0</v>
      </c>
      <c r="KG150" s="630">
        <v>0</v>
      </c>
      <c r="KH150" s="630">
        <v>0</v>
      </c>
      <c r="KI150" s="630">
        <v>0</v>
      </c>
      <c r="KJ150" s="630">
        <v>0</v>
      </c>
      <c r="KK150" s="630">
        <v>0</v>
      </c>
      <c r="KL150" s="630">
        <v>0</v>
      </c>
      <c r="KM150" s="630">
        <v>0</v>
      </c>
      <c r="KN150" s="630">
        <v>0</v>
      </c>
      <c r="KO150" s="630">
        <v>0</v>
      </c>
      <c r="KP150" s="630">
        <v>0</v>
      </c>
      <c r="KQ150" s="630">
        <v>0</v>
      </c>
      <c r="KR150" s="630">
        <v>0</v>
      </c>
      <c r="KS150" s="630">
        <v>0</v>
      </c>
      <c r="KT150" s="630">
        <v>0</v>
      </c>
      <c r="KU150" s="630">
        <v>0</v>
      </c>
      <c r="KV150" s="630">
        <v>0</v>
      </c>
      <c r="KW150" s="630">
        <v>0</v>
      </c>
      <c r="KX150" s="630">
        <v>0</v>
      </c>
      <c r="KY150" s="630">
        <v>0</v>
      </c>
      <c r="KZ150" s="630">
        <v>0</v>
      </c>
      <c r="LA150" s="630">
        <v>0</v>
      </c>
      <c r="LB150" s="630">
        <v>0</v>
      </c>
      <c r="LC150" s="630">
        <v>0</v>
      </c>
      <c r="LD150" s="630">
        <v>0</v>
      </c>
      <c r="LE150" s="630">
        <v>0</v>
      </c>
      <c r="LF150" s="630">
        <v>0</v>
      </c>
      <c r="LG150" s="630">
        <v>0</v>
      </c>
      <c r="LH150" s="630">
        <v>0</v>
      </c>
      <c r="LI150" s="630">
        <v>0</v>
      </c>
      <c r="LJ150" s="630">
        <v>0</v>
      </c>
      <c r="LK150" s="630">
        <v>0</v>
      </c>
      <c r="LL150" s="630">
        <v>0</v>
      </c>
      <c r="LM150" s="630">
        <v>0</v>
      </c>
      <c r="LN150" s="630">
        <v>0</v>
      </c>
      <c r="LO150" s="630">
        <v>0</v>
      </c>
      <c r="LP150" s="630">
        <v>0</v>
      </c>
      <c r="LQ150" s="630">
        <v>0</v>
      </c>
      <c r="LR150" s="630">
        <v>0</v>
      </c>
      <c r="LS150" s="630">
        <v>0</v>
      </c>
      <c r="LT150" s="630">
        <v>0</v>
      </c>
      <c r="LU150" s="630">
        <v>0</v>
      </c>
      <c r="LV150" s="630">
        <v>0</v>
      </c>
      <c r="LW150" s="630">
        <v>0</v>
      </c>
      <c r="LX150" s="630">
        <v>0</v>
      </c>
      <c r="LY150" s="630">
        <v>0</v>
      </c>
      <c r="LZ150" s="630">
        <v>0</v>
      </c>
      <c r="MA150" s="630">
        <v>0</v>
      </c>
      <c r="MB150" s="630">
        <v>0</v>
      </c>
      <c r="MC150" s="630">
        <v>0</v>
      </c>
      <c r="MD150" s="630">
        <v>0</v>
      </c>
      <c r="ME150" s="630">
        <v>0</v>
      </c>
      <c r="MF150" s="630">
        <v>0</v>
      </c>
      <c r="MG150" s="630">
        <v>0</v>
      </c>
      <c r="MH150" s="630">
        <v>0</v>
      </c>
      <c r="MI150" s="630">
        <v>0</v>
      </c>
      <c r="MJ150" s="630">
        <v>0</v>
      </c>
      <c r="MK150" s="630">
        <v>0</v>
      </c>
      <c r="ML150" s="630">
        <v>0</v>
      </c>
      <c r="MM150" s="630">
        <v>0</v>
      </c>
      <c r="MN150" s="630">
        <v>0</v>
      </c>
      <c r="MO150" s="630">
        <v>0</v>
      </c>
      <c r="MP150" s="630">
        <v>0</v>
      </c>
      <c r="MQ150" s="630">
        <v>0</v>
      </c>
      <c r="MR150" s="630">
        <v>0</v>
      </c>
      <c r="MS150" s="630">
        <v>0</v>
      </c>
      <c r="MT150" s="630">
        <v>0</v>
      </c>
      <c r="MU150" s="630">
        <v>0</v>
      </c>
      <c r="MV150" s="630">
        <v>0</v>
      </c>
      <c r="MW150" s="630">
        <v>0</v>
      </c>
      <c r="MX150" s="630">
        <v>0</v>
      </c>
      <c r="MY150" s="630">
        <v>0</v>
      </c>
      <c r="MZ150" s="630">
        <v>0</v>
      </c>
      <c r="NA150" s="630">
        <v>0</v>
      </c>
      <c r="NB150" s="630">
        <v>0</v>
      </c>
      <c r="NC150" s="630">
        <v>0</v>
      </c>
      <c r="ND150" s="630">
        <v>0</v>
      </c>
      <c r="NE150" s="630">
        <v>0</v>
      </c>
      <c r="NF150" s="630">
        <v>0</v>
      </c>
      <c r="NG150" s="630">
        <v>0</v>
      </c>
      <c r="NH150" s="630">
        <v>0</v>
      </c>
      <c r="NI150" s="630">
        <v>0</v>
      </c>
      <c r="NJ150" s="630">
        <v>0</v>
      </c>
      <c r="NK150" s="630">
        <v>0</v>
      </c>
      <c r="NL150" s="630">
        <v>0</v>
      </c>
      <c r="NM150" s="630">
        <v>0</v>
      </c>
      <c r="NN150" s="630">
        <v>0</v>
      </c>
      <c r="NO150" s="630">
        <v>0</v>
      </c>
      <c r="NP150" s="630">
        <v>0</v>
      </c>
      <c r="NQ150" s="630">
        <v>0</v>
      </c>
      <c r="NR150" s="630">
        <v>0</v>
      </c>
      <c r="NS150" s="630">
        <v>0</v>
      </c>
      <c r="NT150" s="630">
        <v>0</v>
      </c>
      <c r="NU150" s="630">
        <v>0</v>
      </c>
      <c r="NV150" s="630">
        <v>0</v>
      </c>
      <c r="NW150" s="630">
        <v>0</v>
      </c>
      <c r="NX150" s="630">
        <v>0</v>
      </c>
      <c r="NY150" s="630">
        <v>0</v>
      </c>
      <c r="NZ150" s="630">
        <v>0</v>
      </c>
      <c r="OA150" s="630">
        <v>0</v>
      </c>
      <c r="OB150" s="630">
        <v>0</v>
      </c>
      <c r="OC150" s="630">
        <v>0</v>
      </c>
      <c r="OD150" s="630">
        <v>0</v>
      </c>
      <c r="OE150" s="630">
        <v>0</v>
      </c>
      <c r="OF150" s="630">
        <v>0</v>
      </c>
      <c r="OG150" s="630">
        <v>0</v>
      </c>
      <c r="OH150" s="630">
        <v>0</v>
      </c>
      <c r="OI150" s="630">
        <v>0</v>
      </c>
      <c r="OJ150" s="630">
        <v>0</v>
      </c>
      <c r="OK150" s="630">
        <v>0</v>
      </c>
      <c r="OL150" s="630">
        <v>0</v>
      </c>
      <c r="OM150" s="630">
        <v>0</v>
      </c>
      <c r="ON150" s="630">
        <v>0</v>
      </c>
      <c r="OO150" s="630">
        <v>0</v>
      </c>
      <c r="OP150" s="630">
        <v>0</v>
      </c>
      <c r="OQ150" s="630">
        <v>0</v>
      </c>
      <c r="OR150" s="630">
        <v>0</v>
      </c>
      <c r="OS150" s="630">
        <v>0</v>
      </c>
      <c r="OT150" s="630">
        <v>0</v>
      </c>
      <c r="OU150" s="630">
        <v>0</v>
      </c>
      <c r="OV150" s="630">
        <v>0</v>
      </c>
      <c r="OW150" s="630">
        <v>0</v>
      </c>
      <c r="OX150" s="630">
        <v>0</v>
      </c>
      <c r="OY150" s="630">
        <v>0</v>
      </c>
      <c r="OZ150" s="630">
        <v>0</v>
      </c>
      <c r="PA150" s="630">
        <v>0</v>
      </c>
      <c r="PB150" s="630">
        <v>0</v>
      </c>
      <c r="PC150" s="630">
        <v>0</v>
      </c>
      <c r="PD150" s="630">
        <v>0</v>
      </c>
      <c r="PE150" s="630">
        <v>0</v>
      </c>
      <c r="PF150" s="630">
        <v>0</v>
      </c>
      <c r="PG150" s="630">
        <v>0</v>
      </c>
      <c r="PH150" s="630">
        <v>0</v>
      </c>
      <c r="PI150" s="630">
        <v>0</v>
      </c>
      <c r="PJ150" s="630">
        <v>0</v>
      </c>
      <c r="PK150" s="630">
        <v>0</v>
      </c>
      <c r="PL150" s="630">
        <v>0</v>
      </c>
      <c r="PM150" s="630">
        <v>0</v>
      </c>
      <c r="PN150" s="630">
        <v>0</v>
      </c>
      <c r="PO150" s="630">
        <v>0</v>
      </c>
      <c r="PP150" s="630">
        <v>0</v>
      </c>
      <c r="PQ150" s="630">
        <v>0</v>
      </c>
      <c r="PR150" s="630">
        <v>0</v>
      </c>
      <c r="PS150" s="630">
        <v>0</v>
      </c>
      <c r="PT150" s="630">
        <v>0</v>
      </c>
      <c r="PU150" s="630">
        <v>0</v>
      </c>
      <c r="PV150" s="630">
        <v>0</v>
      </c>
      <c r="PW150" s="630">
        <v>0</v>
      </c>
      <c r="PX150" s="630">
        <v>0</v>
      </c>
      <c r="PY150" s="630">
        <v>0</v>
      </c>
      <c r="PZ150" s="630">
        <v>0</v>
      </c>
      <c r="QA150" s="630">
        <v>0</v>
      </c>
      <c r="QB150" s="630">
        <v>0</v>
      </c>
      <c r="QC150" s="630">
        <v>0</v>
      </c>
      <c r="QD150" s="630">
        <v>0</v>
      </c>
      <c r="QE150" s="630">
        <v>0</v>
      </c>
      <c r="QF150" s="630">
        <v>0</v>
      </c>
      <c r="QG150" s="630">
        <v>0</v>
      </c>
      <c r="QH150" s="630">
        <v>0</v>
      </c>
      <c r="QI150" s="630">
        <v>0</v>
      </c>
      <c r="QJ150" s="630">
        <v>0</v>
      </c>
      <c r="QK150" s="630">
        <v>0</v>
      </c>
      <c r="QL150" s="630">
        <v>0</v>
      </c>
      <c r="QM150" s="630">
        <v>0</v>
      </c>
      <c r="QN150" s="630">
        <v>0</v>
      </c>
      <c r="QO150" s="630">
        <v>0</v>
      </c>
      <c r="QP150" s="630">
        <v>0</v>
      </c>
      <c r="QQ150" s="630">
        <v>0</v>
      </c>
      <c r="QR150" s="630">
        <v>0</v>
      </c>
      <c r="QS150" s="630">
        <v>0</v>
      </c>
      <c r="QT150" s="630">
        <v>0</v>
      </c>
      <c r="QU150" s="630">
        <v>0</v>
      </c>
      <c r="QV150" s="630">
        <v>0</v>
      </c>
      <c r="QW150" s="630">
        <v>0</v>
      </c>
      <c r="QX150" s="630">
        <v>0</v>
      </c>
      <c r="QY150" s="630">
        <v>0</v>
      </c>
      <c r="QZ150" s="630">
        <v>0</v>
      </c>
      <c r="RA150" s="630">
        <v>0</v>
      </c>
      <c r="RB150" s="630">
        <v>0</v>
      </c>
      <c r="RC150" s="630">
        <v>0</v>
      </c>
      <c r="RD150" s="630">
        <v>0</v>
      </c>
      <c r="RE150" s="630">
        <v>0</v>
      </c>
      <c r="RF150" s="630">
        <v>0</v>
      </c>
      <c r="RG150" s="630">
        <v>0</v>
      </c>
      <c r="RH150" s="630">
        <v>0</v>
      </c>
      <c r="RI150" s="630">
        <v>0</v>
      </c>
      <c r="RJ150" s="630">
        <v>0</v>
      </c>
      <c r="RK150" s="630">
        <v>0</v>
      </c>
      <c r="RL150" s="630">
        <v>0</v>
      </c>
      <c r="RM150" s="630">
        <v>0</v>
      </c>
      <c r="RN150" s="630">
        <v>0</v>
      </c>
      <c r="RO150" s="630">
        <v>0</v>
      </c>
      <c r="RP150" s="630">
        <v>0</v>
      </c>
      <c r="RQ150" s="630">
        <v>0</v>
      </c>
      <c r="RR150" s="630">
        <v>0</v>
      </c>
      <c r="RS150" s="630">
        <v>0</v>
      </c>
      <c r="RT150" s="630">
        <v>0</v>
      </c>
      <c r="RU150" s="630">
        <v>0</v>
      </c>
      <c r="RV150" s="630">
        <v>0</v>
      </c>
      <c r="RW150" s="630">
        <v>0</v>
      </c>
      <c r="RX150" s="630">
        <v>0</v>
      </c>
      <c r="RY150" s="630">
        <v>0</v>
      </c>
      <c r="RZ150" s="630">
        <v>0</v>
      </c>
      <c r="SA150" s="630">
        <v>0</v>
      </c>
      <c r="SB150" s="630">
        <v>0</v>
      </c>
      <c r="SC150" s="630">
        <v>0</v>
      </c>
      <c r="SD150" s="630">
        <v>0</v>
      </c>
      <c r="SE150" s="630">
        <v>0</v>
      </c>
      <c r="SF150" s="630">
        <v>0</v>
      </c>
      <c r="SG150" s="630">
        <v>0</v>
      </c>
      <c r="SH150" s="630">
        <v>0</v>
      </c>
      <c r="SI150" s="630">
        <v>0</v>
      </c>
      <c r="SJ150" s="280">
        <f t="shared" si="151"/>
        <v>0</v>
      </c>
      <c r="SK150" s="267"/>
      <c r="SL150" s="255"/>
      <c r="SM150" s="255"/>
      <c r="SN150" s="255"/>
    </row>
    <row r="151" spans="1:508" outlineLevel="3" x14ac:dyDescent="0.25">
      <c r="A151" s="255"/>
      <c r="B151" s="264"/>
      <c r="C151" s="449">
        <f>INT($C$29)+3</f>
        <v>4</v>
      </c>
      <c r="D151" s="280"/>
      <c r="E151" s="329">
        <f t="shared" si="152"/>
        <v>10</v>
      </c>
      <c r="F151" s="335"/>
      <c r="G151" s="280"/>
      <c r="H151" s="552"/>
      <c r="I151" s="564" t="s">
        <v>918</v>
      </c>
      <c r="J151" s="553"/>
      <c r="K151" s="630">
        <v>0</v>
      </c>
      <c r="L151" s="630">
        <v>0</v>
      </c>
      <c r="M151" s="630">
        <v>0</v>
      </c>
      <c r="N151" s="630">
        <v>0</v>
      </c>
      <c r="O151" s="630">
        <v>0</v>
      </c>
      <c r="P151" s="630">
        <v>0</v>
      </c>
      <c r="Q151" s="630">
        <v>0</v>
      </c>
      <c r="R151" s="630">
        <v>0</v>
      </c>
      <c r="S151" s="630">
        <v>0</v>
      </c>
      <c r="T151" s="630">
        <v>0</v>
      </c>
      <c r="U151" s="630">
        <v>0</v>
      </c>
      <c r="V151" s="630">
        <v>0</v>
      </c>
      <c r="W151" s="630">
        <v>0</v>
      </c>
      <c r="X151" s="630">
        <v>0</v>
      </c>
      <c r="Y151" s="630">
        <v>0</v>
      </c>
      <c r="Z151" s="630">
        <v>0</v>
      </c>
      <c r="AA151" s="630">
        <v>0</v>
      </c>
      <c r="AB151" s="630">
        <v>0</v>
      </c>
      <c r="AC151" s="630">
        <v>0</v>
      </c>
      <c r="AD151" s="630">
        <v>0</v>
      </c>
      <c r="AE151" s="630">
        <v>0</v>
      </c>
      <c r="AF151" s="630">
        <v>0</v>
      </c>
      <c r="AG151" s="630">
        <v>0</v>
      </c>
      <c r="AH151" s="630">
        <v>0</v>
      </c>
      <c r="AI151" s="630">
        <v>0</v>
      </c>
      <c r="AJ151" s="630">
        <v>0</v>
      </c>
      <c r="AK151" s="630">
        <v>0</v>
      </c>
      <c r="AL151" s="630">
        <v>0</v>
      </c>
      <c r="AM151" s="630">
        <v>0</v>
      </c>
      <c r="AN151" s="630">
        <v>0</v>
      </c>
      <c r="AO151" s="630">
        <v>0</v>
      </c>
      <c r="AP151" s="630">
        <v>0</v>
      </c>
      <c r="AQ151" s="630">
        <v>0</v>
      </c>
      <c r="AR151" s="630">
        <v>0</v>
      </c>
      <c r="AS151" s="630">
        <v>0</v>
      </c>
      <c r="AT151" s="630">
        <v>0</v>
      </c>
      <c r="AU151" s="630">
        <v>0</v>
      </c>
      <c r="AV151" s="630">
        <v>0</v>
      </c>
      <c r="AW151" s="630">
        <v>0</v>
      </c>
      <c r="AX151" s="630">
        <v>0</v>
      </c>
      <c r="AY151" s="630">
        <v>0</v>
      </c>
      <c r="AZ151" s="630">
        <v>0</v>
      </c>
      <c r="BA151" s="630">
        <v>0</v>
      </c>
      <c r="BB151" s="630">
        <v>0</v>
      </c>
      <c r="BC151" s="630">
        <v>0</v>
      </c>
      <c r="BD151" s="630">
        <v>0</v>
      </c>
      <c r="BE151" s="630">
        <v>0</v>
      </c>
      <c r="BF151" s="630">
        <v>0</v>
      </c>
      <c r="BG151" s="630">
        <v>0</v>
      </c>
      <c r="BH151" s="630">
        <v>0</v>
      </c>
      <c r="BI151" s="630">
        <v>0</v>
      </c>
      <c r="BJ151" s="630">
        <v>0</v>
      </c>
      <c r="BK151" s="630">
        <v>0</v>
      </c>
      <c r="BL151" s="630">
        <v>0</v>
      </c>
      <c r="BM151" s="630">
        <v>0</v>
      </c>
      <c r="BN151" s="630">
        <v>0</v>
      </c>
      <c r="BO151" s="630">
        <v>0</v>
      </c>
      <c r="BP151" s="630">
        <v>0</v>
      </c>
      <c r="BQ151" s="630">
        <v>0</v>
      </c>
      <c r="BR151" s="630">
        <v>0</v>
      </c>
      <c r="BS151" s="630">
        <v>0</v>
      </c>
      <c r="BT151" s="630">
        <v>0</v>
      </c>
      <c r="BU151" s="630">
        <v>0</v>
      </c>
      <c r="BV151" s="630">
        <v>0</v>
      </c>
      <c r="BW151" s="630">
        <v>0</v>
      </c>
      <c r="BX151" s="630">
        <v>0</v>
      </c>
      <c r="BY151" s="630">
        <v>0</v>
      </c>
      <c r="BZ151" s="630">
        <v>0</v>
      </c>
      <c r="CA151" s="630">
        <v>0</v>
      </c>
      <c r="CB151" s="630">
        <v>0</v>
      </c>
      <c r="CC151" s="630">
        <v>0</v>
      </c>
      <c r="CD151" s="630">
        <v>0</v>
      </c>
      <c r="CE151" s="630">
        <v>0</v>
      </c>
      <c r="CF151" s="630">
        <v>0</v>
      </c>
      <c r="CG151" s="630">
        <v>0</v>
      </c>
      <c r="CH151" s="630">
        <v>0</v>
      </c>
      <c r="CI151" s="630">
        <v>0</v>
      </c>
      <c r="CJ151" s="630">
        <v>0</v>
      </c>
      <c r="CK151" s="630">
        <v>0</v>
      </c>
      <c r="CL151" s="630">
        <v>0</v>
      </c>
      <c r="CM151" s="630">
        <v>0</v>
      </c>
      <c r="CN151" s="630">
        <v>0</v>
      </c>
      <c r="CO151" s="630">
        <v>0</v>
      </c>
      <c r="CP151" s="630">
        <v>0</v>
      </c>
      <c r="CQ151" s="630">
        <v>0</v>
      </c>
      <c r="CR151" s="630">
        <v>0</v>
      </c>
      <c r="CS151" s="630">
        <v>0</v>
      </c>
      <c r="CT151" s="630">
        <v>0</v>
      </c>
      <c r="CU151" s="630">
        <v>0</v>
      </c>
      <c r="CV151" s="630">
        <v>0</v>
      </c>
      <c r="CW151" s="630">
        <v>0</v>
      </c>
      <c r="CX151" s="630">
        <v>0</v>
      </c>
      <c r="CY151" s="630">
        <v>0</v>
      </c>
      <c r="CZ151" s="630">
        <v>0</v>
      </c>
      <c r="DA151" s="630">
        <v>0</v>
      </c>
      <c r="DB151" s="630">
        <v>0</v>
      </c>
      <c r="DC151" s="630">
        <v>0</v>
      </c>
      <c r="DD151" s="630">
        <v>0</v>
      </c>
      <c r="DE151" s="630">
        <v>0</v>
      </c>
      <c r="DF151" s="630">
        <v>0</v>
      </c>
      <c r="DG151" s="630">
        <v>0</v>
      </c>
      <c r="DH151" s="630">
        <v>0</v>
      </c>
      <c r="DI151" s="630">
        <v>0</v>
      </c>
      <c r="DJ151" s="630">
        <v>0</v>
      </c>
      <c r="DK151" s="630">
        <v>0</v>
      </c>
      <c r="DL151" s="630">
        <v>0</v>
      </c>
      <c r="DM151" s="630">
        <v>0</v>
      </c>
      <c r="DN151" s="630">
        <v>0</v>
      </c>
      <c r="DO151" s="630">
        <v>0</v>
      </c>
      <c r="DP151" s="630">
        <v>0</v>
      </c>
      <c r="DQ151" s="630">
        <v>0</v>
      </c>
      <c r="DR151" s="630">
        <v>0</v>
      </c>
      <c r="DS151" s="630">
        <v>0</v>
      </c>
      <c r="DT151" s="630">
        <v>0</v>
      </c>
      <c r="DU151" s="630">
        <v>0</v>
      </c>
      <c r="DV151" s="630">
        <v>0</v>
      </c>
      <c r="DW151" s="630">
        <v>0</v>
      </c>
      <c r="DX151" s="630">
        <v>0</v>
      </c>
      <c r="DY151" s="630">
        <v>0</v>
      </c>
      <c r="DZ151" s="630">
        <v>0</v>
      </c>
      <c r="EA151" s="630">
        <v>0</v>
      </c>
      <c r="EB151" s="630">
        <v>0</v>
      </c>
      <c r="EC151" s="630">
        <v>0</v>
      </c>
      <c r="ED151" s="630">
        <v>0</v>
      </c>
      <c r="EE151" s="630">
        <v>0</v>
      </c>
      <c r="EF151" s="630">
        <v>0</v>
      </c>
      <c r="EG151" s="630">
        <v>0</v>
      </c>
      <c r="EH151" s="630">
        <v>0</v>
      </c>
      <c r="EI151" s="630">
        <v>0</v>
      </c>
      <c r="EJ151" s="630">
        <v>0</v>
      </c>
      <c r="EK151" s="630">
        <v>0</v>
      </c>
      <c r="EL151" s="630">
        <v>0</v>
      </c>
      <c r="EM151" s="630">
        <v>0</v>
      </c>
      <c r="EN151" s="630">
        <v>0</v>
      </c>
      <c r="EO151" s="630">
        <v>0</v>
      </c>
      <c r="EP151" s="630">
        <v>0</v>
      </c>
      <c r="EQ151" s="630">
        <v>0</v>
      </c>
      <c r="ER151" s="630">
        <v>0</v>
      </c>
      <c r="ES151" s="630">
        <v>0</v>
      </c>
      <c r="ET151" s="630">
        <v>0</v>
      </c>
      <c r="EU151" s="630">
        <v>0</v>
      </c>
      <c r="EV151" s="630">
        <v>0</v>
      </c>
      <c r="EW151" s="630">
        <v>0</v>
      </c>
      <c r="EX151" s="630">
        <v>0</v>
      </c>
      <c r="EY151" s="630">
        <v>0</v>
      </c>
      <c r="EZ151" s="630">
        <v>0</v>
      </c>
      <c r="FA151" s="630">
        <v>0</v>
      </c>
      <c r="FB151" s="630">
        <v>0</v>
      </c>
      <c r="FC151" s="630">
        <v>0</v>
      </c>
      <c r="FD151" s="630">
        <v>0</v>
      </c>
      <c r="FE151" s="630">
        <v>0</v>
      </c>
      <c r="FF151" s="630">
        <v>0</v>
      </c>
      <c r="FG151" s="630">
        <v>0</v>
      </c>
      <c r="FH151" s="630">
        <v>0</v>
      </c>
      <c r="FI151" s="630">
        <v>0</v>
      </c>
      <c r="FJ151" s="630">
        <v>0</v>
      </c>
      <c r="FK151" s="630">
        <v>0</v>
      </c>
      <c r="FL151" s="630">
        <v>0</v>
      </c>
      <c r="FM151" s="630">
        <v>0</v>
      </c>
      <c r="FN151" s="630">
        <v>0</v>
      </c>
      <c r="FO151" s="630">
        <v>0</v>
      </c>
      <c r="FP151" s="630">
        <v>0</v>
      </c>
      <c r="FQ151" s="630">
        <v>0</v>
      </c>
      <c r="FR151" s="630">
        <v>0</v>
      </c>
      <c r="FS151" s="630">
        <v>0</v>
      </c>
      <c r="FT151" s="630">
        <v>0</v>
      </c>
      <c r="FU151" s="630">
        <v>0</v>
      </c>
      <c r="FV151" s="630">
        <v>0</v>
      </c>
      <c r="FW151" s="630">
        <v>0</v>
      </c>
      <c r="FX151" s="630">
        <v>0</v>
      </c>
      <c r="FY151" s="630">
        <v>0</v>
      </c>
      <c r="FZ151" s="630">
        <v>0</v>
      </c>
      <c r="GA151" s="630">
        <v>0</v>
      </c>
      <c r="GB151" s="630">
        <v>0</v>
      </c>
      <c r="GC151" s="630">
        <v>0</v>
      </c>
      <c r="GD151" s="630">
        <v>0</v>
      </c>
      <c r="GE151" s="630">
        <v>0</v>
      </c>
      <c r="GF151" s="630">
        <v>0</v>
      </c>
      <c r="GG151" s="630">
        <v>0</v>
      </c>
      <c r="GH151" s="630">
        <v>0</v>
      </c>
      <c r="GI151" s="630">
        <v>0</v>
      </c>
      <c r="GJ151" s="630">
        <v>0</v>
      </c>
      <c r="GK151" s="630">
        <v>0</v>
      </c>
      <c r="GL151" s="630">
        <v>0</v>
      </c>
      <c r="GM151" s="630">
        <v>0</v>
      </c>
      <c r="GN151" s="630">
        <v>0</v>
      </c>
      <c r="GO151" s="630">
        <v>0</v>
      </c>
      <c r="GP151" s="630">
        <v>0</v>
      </c>
      <c r="GQ151" s="630">
        <v>0</v>
      </c>
      <c r="GR151" s="630">
        <v>0</v>
      </c>
      <c r="GS151" s="630">
        <v>0</v>
      </c>
      <c r="GT151" s="630">
        <v>0</v>
      </c>
      <c r="GU151" s="630">
        <v>0</v>
      </c>
      <c r="GV151" s="630">
        <v>0</v>
      </c>
      <c r="GW151" s="630">
        <v>0</v>
      </c>
      <c r="GX151" s="630">
        <v>0</v>
      </c>
      <c r="GY151" s="630">
        <v>0</v>
      </c>
      <c r="GZ151" s="630">
        <v>0</v>
      </c>
      <c r="HA151" s="630">
        <v>0</v>
      </c>
      <c r="HB151" s="630">
        <v>0</v>
      </c>
      <c r="HC151" s="630">
        <v>0</v>
      </c>
      <c r="HD151" s="630">
        <v>0</v>
      </c>
      <c r="HE151" s="630">
        <v>0</v>
      </c>
      <c r="HF151" s="630">
        <v>0</v>
      </c>
      <c r="HG151" s="630">
        <v>0</v>
      </c>
      <c r="HH151" s="630">
        <v>0</v>
      </c>
      <c r="HI151" s="630">
        <v>0</v>
      </c>
      <c r="HJ151" s="630">
        <v>0</v>
      </c>
      <c r="HK151" s="630">
        <v>0</v>
      </c>
      <c r="HL151" s="630">
        <v>0</v>
      </c>
      <c r="HM151" s="630">
        <v>0</v>
      </c>
      <c r="HN151" s="630">
        <v>0</v>
      </c>
      <c r="HO151" s="630">
        <v>0</v>
      </c>
      <c r="HP151" s="630">
        <v>0</v>
      </c>
      <c r="HQ151" s="630">
        <v>0</v>
      </c>
      <c r="HR151" s="630">
        <v>0</v>
      </c>
      <c r="HS151" s="630">
        <v>0</v>
      </c>
      <c r="HT151" s="630">
        <v>0</v>
      </c>
      <c r="HU151" s="630">
        <v>0</v>
      </c>
      <c r="HV151" s="630">
        <v>0</v>
      </c>
      <c r="HW151" s="630">
        <v>0</v>
      </c>
      <c r="HX151" s="630">
        <v>0</v>
      </c>
      <c r="HY151" s="630">
        <v>0</v>
      </c>
      <c r="HZ151" s="630">
        <v>0</v>
      </c>
      <c r="IA151" s="630">
        <v>0</v>
      </c>
      <c r="IB151" s="630">
        <v>0</v>
      </c>
      <c r="IC151" s="630">
        <v>0</v>
      </c>
      <c r="ID151" s="630">
        <v>0</v>
      </c>
      <c r="IE151" s="630">
        <v>0</v>
      </c>
      <c r="IF151" s="630">
        <v>0</v>
      </c>
      <c r="IG151" s="630">
        <v>0</v>
      </c>
      <c r="IH151" s="630">
        <v>0</v>
      </c>
      <c r="II151" s="630">
        <v>0</v>
      </c>
      <c r="IJ151" s="630">
        <v>0</v>
      </c>
      <c r="IK151" s="630">
        <v>0</v>
      </c>
      <c r="IL151" s="630">
        <v>0</v>
      </c>
      <c r="IM151" s="630">
        <v>0</v>
      </c>
      <c r="IN151" s="630">
        <v>0</v>
      </c>
      <c r="IO151" s="630">
        <v>0</v>
      </c>
      <c r="IP151" s="630">
        <v>0</v>
      </c>
      <c r="IQ151" s="630">
        <v>0</v>
      </c>
      <c r="IR151" s="630">
        <v>0</v>
      </c>
      <c r="IS151" s="630">
        <v>0</v>
      </c>
      <c r="IT151" s="630">
        <v>0</v>
      </c>
      <c r="IU151" s="630">
        <v>0</v>
      </c>
      <c r="IV151" s="630">
        <v>0</v>
      </c>
      <c r="IW151" s="630">
        <v>0</v>
      </c>
      <c r="IX151" s="630">
        <v>0</v>
      </c>
      <c r="IY151" s="630">
        <v>0</v>
      </c>
      <c r="IZ151" s="630">
        <v>0</v>
      </c>
      <c r="JA151" s="630">
        <v>0</v>
      </c>
      <c r="JB151" s="630">
        <v>0</v>
      </c>
      <c r="JC151" s="630">
        <v>0</v>
      </c>
      <c r="JD151" s="630">
        <v>0</v>
      </c>
      <c r="JE151" s="630">
        <v>0</v>
      </c>
      <c r="JF151" s="630">
        <v>0</v>
      </c>
      <c r="JG151" s="630">
        <v>0</v>
      </c>
      <c r="JH151" s="630">
        <v>0</v>
      </c>
      <c r="JI151" s="630">
        <v>0</v>
      </c>
      <c r="JJ151" s="630">
        <v>0</v>
      </c>
      <c r="JK151" s="630">
        <v>0</v>
      </c>
      <c r="JL151" s="630">
        <v>0</v>
      </c>
      <c r="JM151" s="630">
        <v>0</v>
      </c>
      <c r="JN151" s="630">
        <v>0</v>
      </c>
      <c r="JO151" s="630">
        <v>0</v>
      </c>
      <c r="JP151" s="630">
        <v>0</v>
      </c>
      <c r="JQ151" s="630">
        <v>0</v>
      </c>
      <c r="JR151" s="630">
        <v>0</v>
      </c>
      <c r="JS151" s="630">
        <v>0</v>
      </c>
      <c r="JT151" s="630">
        <v>0</v>
      </c>
      <c r="JU151" s="630">
        <v>0</v>
      </c>
      <c r="JV151" s="630">
        <v>0</v>
      </c>
      <c r="JW151" s="630">
        <v>0</v>
      </c>
      <c r="JX151" s="630">
        <v>0</v>
      </c>
      <c r="JY151" s="630">
        <v>0</v>
      </c>
      <c r="JZ151" s="630">
        <v>0</v>
      </c>
      <c r="KA151" s="630">
        <v>0</v>
      </c>
      <c r="KB151" s="630">
        <v>0</v>
      </c>
      <c r="KC151" s="630">
        <v>0</v>
      </c>
      <c r="KD151" s="630">
        <v>0</v>
      </c>
      <c r="KE151" s="630">
        <v>0</v>
      </c>
      <c r="KF151" s="630">
        <v>0</v>
      </c>
      <c r="KG151" s="630">
        <v>0</v>
      </c>
      <c r="KH151" s="630">
        <v>0</v>
      </c>
      <c r="KI151" s="630">
        <v>0</v>
      </c>
      <c r="KJ151" s="630">
        <v>0</v>
      </c>
      <c r="KK151" s="630">
        <v>0</v>
      </c>
      <c r="KL151" s="630">
        <v>0</v>
      </c>
      <c r="KM151" s="630">
        <v>0</v>
      </c>
      <c r="KN151" s="630">
        <v>0</v>
      </c>
      <c r="KO151" s="630">
        <v>0</v>
      </c>
      <c r="KP151" s="630">
        <v>0</v>
      </c>
      <c r="KQ151" s="630">
        <v>0</v>
      </c>
      <c r="KR151" s="630">
        <v>0</v>
      </c>
      <c r="KS151" s="630">
        <v>0</v>
      </c>
      <c r="KT151" s="630">
        <v>0</v>
      </c>
      <c r="KU151" s="630">
        <v>0</v>
      </c>
      <c r="KV151" s="630">
        <v>0</v>
      </c>
      <c r="KW151" s="630">
        <v>0</v>
      </c>
      <c r="KX151" s="630">
        <v>0</v>
      </c>
      <c r="KY151" s="630">
        <v>0</v>
      </c>
      <c r="KZ151" s="630">
        <v>0</v>
      </c>
      <c r="LA151" s="630">
        <v>0</v>
      </c>
      <c r="LB151" s="630">
        <v>0</v>
      </c>
      <c r="LC151" s="630">
        <v>0</v>
      </c>
      <c r="LD151" s="630">
        <v>0</v>
      </c>
      <c r="LE151" s="630">
        <v>0</v>
      </c>
      <c r="LF151" s="630">
        <v>0</v>
      </c>
      <c r="LG151" s="630">
        <v>0</v>
      </c>
      <c r="LH151" s="630">
        <v>0</v>
      </c>
      <c r="LI151" s="630">
        <v>0</v>
      </c>
      <c r="LJ151" s="630">
        <v>0</v>
      </c>
      <c r="LK151" s="630">
        <v>0</v>
      </c>
      <c r="LL151" s="630">
        <v>0</v>
      </c>
      <c r="LM151" s="630">
        <v>0</v>
      </c>
      <c r="LN151" s="630">
        <v>0</v>
      </c>
      <c r="LO151" s="630">
        <v>0</v>
      </c>
      <c r="LP151" s="630">
        <v>0</v>
      </c>
      <c r="LQ151" s="630">
        <v>0</v>
      </c>
      <c r="LR151" s="630">
        <v>0</v>
      </c>
      <c r="LS151" s="630">
        <v>0</v>
      </c>
      <c r="LT151" s="630">
        <v>0</v>
      </c>
      <c r="LU151" s="630">
        <v>0</v>
      </c>
      <c r="LV151" s="630">
        <v>0</v>
      </c>
      <c r="LW151" s="630">
        <v>0</v>
      </c>
      <c r="LX151" s="630">
        <v>0</v>
      </c>
      <c r="LY151" s="630">
        <v>0</v>
      </c>
      <c r="LZ151" s="630">
        <v>0</v>
      </c>
      <c r="MA151" s="630">
        <v>0</v>
      </c>
      <c r="MB151" s="630">
        <v>0</v>
      </c>
      <c r="MC151" s="630">
        <v>0</v>
      </c>
      <c r="MD151" s="630">
        <v>0</v>
      </c>
      <c r="ME151" s="630">
        <v>0</v>
      </c>
      <c r="MF151" s="630">
        <v>0</v>
      </c>
      <c r="MG151" s="630">
        <v>0</v>
      </c>
      <c r="MH151" s="630">
        <v>0</v>
      </c>
      <c r="MI151" s="630">
        <v>0</v>
      </c>
      <c r="MJ151" s="630">
        <v>0</v>
      </c>
      <c r="MK151" s="630">
        <v>0</v>
      </c>
      <c r="ML151" s="630">
        <v>0</v>
      </c>
      <c r="MM151" s="630">
        <v>0</v>
      </c>
      <c r="MN151" s="630">
        <v>0</v>
      </c>
      <c r="MO151" s="630">
        <v>0</v>
      </c>
      <c r="MP151" s="630">
        <v>0</v>
      </c>
      <c r="MQ151" s="630">
        <v>0</v>
      </c>
      <c r="MR151" s="630">
        <v>0</v>
      </c>
      <c r="MS151" s="630">
        <v>0</v>
      </c>
      <c r="MT151" s="630">
        <v>0</v>
      </c>
      <c r="MU151" s="630">
        <v>0</v>
      </c>
      <c r="MV151" s="630">
        <v>0</v>
      </c>
      <c r="MW151" s="630">
        <v>0</v>
      </c>
      <c r="MX151" s="630">
        <v>0</v>
      </c>
      <c r="MY151" s="630">
        <v>0</v>
      </c>
      <c r="MZ151" s="630">
        <v>0</v>
      </c>
      <c r="NA151" s="630">
        <v>0</v>
      </c>
      <c r="NB151" s="630">
        <v>0</v>
      </c>
      <c r="NC151" s="630">
        <v>0</v>
      </c>
      <c r="ND151" s="630">
        <v>0</v>
      </c>
      <c r="NE151" s="630">
        <v>0</v>
      </c>
      <c r="NF151" s="630">
        <v>0</v>
      </c>
      <c r="NG151" s="630">
        <v>0</v>
      </c>
      <c r="NH151" s="630">
        <v>0</v>
      </c>
      <c r="NI151" s="630">
        <v>0</v>
      </c>
      <c r="NJ151" s="630">
        <v>0</v>
      </c>
      <c r="NK151" s="630">
        <v>0</v>
      </c>
      <c r="NL151" s="630">
        <v>0</v>
      </c>
      <c r="NM151" s="630">
        <v>0</v>
      </c>
      <c r="NN151" s="630">
        <v>0</v>
      </c>
      <c r="NO151" s="630">
        <v>0</v>
      </c>
      <c r="NP151" s="630">
        <v>0</v>
      </c>
      <c r="NQ151" s="630">
        <v>0</v>
      </c>
      <c r="NR151" s="630">
        <v>0</v>
      </c>
      <c r="NS151" s="630">
        <v>0</v>
      </c>
      <c r="NT151" s="630">
        <v>0</v>
      </c>
      <c r="NU151" s="630">
        <v>0</v>
      </c>
      <c r="NV151" s="630">
        <v>0</v>
      </c>
      <c r="NW151" s="630">
        <v>0</v>
      </c>
      <c r="NX151" s="630">
        <v>0</v>
      </c>
      <c r="NY151" s="630">
        <v>0</v>
      </c>
      <c r="NZ151" s="630">
        <v>0</v>
      </c>
      <c r="OA151" s="630">
        <v>0</v>
      </c>
      <c r="OB151" s="630">
        <v>0</v>
      </c>
      <c r="OC151" s="630">
        <v>0</v>
      </c>
      <c r="OD151" s="630">
        <v>0</v>
      </c>
      <c r="OE151" s="630">
        <v>0</v>
      </c>
      <c r="OF151" s="630">
        <v>0</v>
      </c>
      <c r="OG151" s="630">
        <v>0</v>
      </c>
      <c r="OH151" s="630">
        <v>0</v>
      </c>
      <c r="OI151" s="630">
        <v>0</v>
      </c>
      <c r="OJ151" s="630">
        <v>0</v>
      </c>
      <c r="OK151" s="630">
        <v>0</v>
      </c>
      <c r="OL151" s="630">
        <v>0</v>
      </c>
      <c r="OM151" s="630">
        <v>0</v>
      </c>
      <c r="ON151" s="630">
        <v>0</v>
      </c>
      <c r="OO151" s="630">
        <v>0</v>
      </c>
      <c r="OP151" s="630">
        <v>0</v>
      </c>
      <c r="OQ151" s="630">
        <v>0</v>
      </c>
      <c r="OR151" s="630">
        <v>0</v>
      </c>
      <c r="OS151" s="630">
        <v>0</v>
      </c>
      <c r="OT151" s="630">
        <v>0</v>
      </c>
      <c r="OU151" s="630">
        <v>0</v>
      </c>
      <c r="OV151" s="630">
        <v>0</v>
      </c>
      <c r="OW151" s="630">
        <v>0</v>
      </c>
      <c r="OX151" s="630">
        <v>0</v>
      </c>
      <c r="OY151" s="630">
        <v>0</v>
      </c>
      <c r="OZ151" s="630">
        <v>0</v>
      </c>
      <c r="PA151" s="630">
        <v>0</v>
      </c>
      <c r="PB151" s="630">
        <v>0</v>
      </c>
      <c r="PC151" s="630">
        <v>0</v>
      </c>
      <c r="PD151" s="630">
        <v>0</v>
      </c>
      <c r="PE151" s="630">
        <v>0</v>
      </c>
      <c r="PF151" s="630">
        <v>0</v>
      </c>
      <c r="PG151" s="630">
        <v>0</v>
      </c>
      <c r="PH151" s="630">
        <v>0</v>
      </c>
      <c r="PI151" s="630">
        <v>0</v>
      </c>
      <c r="PJ151" s="630">
        <v>0</v>
      </c>
      <c r="PK151" s="630">
        <v>0</v>
      </c>
      <c r="PL151" s="630">
        <v>0</v>
      </c>
      <c r="PM151" s="630">
        <v>0</v>
      </c>
      <c r="PN151" s="630">
        <v>0</v>
      </c>
      <c r="PO151" s="630">
        <v>0</v>
      </c>
      <c r="PP151" s="630">
        <v>0</v>
      </c>
      <c r="PQ151" s="630">
        <v>0</v>
      </c>
      <c r="PR151" s="630">
        <v>0</v>
      </c>
      <c r="PS151" s="630">
        <v>0</v>
      </c>
      <c r="PT151" s="630">
        <v>0</v>
      </c>
      <c r="PU151" s="630">
        <v>0</v>
      </c>
      <c r="PV151" s="630">
        <v>0</v>
      </c>
      <c r="PW151" s="630">
        <v>0</v>
      </c>
      <c r="PX151" s="630">
        <v>0</v>
      </c>
      <c r="PY151" s="630">
        <v>0</v>
      </c>
      <c r="PZ151" s="630">
        <v>0</v>
      </c>
      <c r="QA151" s="630">
        <v>0</v>
      </c>
      <c r="QB151" s="630">
        <v>0</v>
      </c>
      <c r="QC151" s="630">
        <v>0</v>
      </c>
      <c r="QD151" s="630">
        <v>0</v>
      </c>
      <c r="QE151" s="630">
        <v>0</v>
      </c>
      <c r="QF151" s="630">
        <v>0</v>
      </c>
      <c r="QG151" s="630">
        <v>0</v>
      </c>
      <c r="QH151" s="630">
        <v>0</v>
      </c>
      <c r="QI151" s="630">
        <v>0</v>
      </c>
      <c r="QJ151" s="630">
        <v>0</v>
      </c>
      <c r="QK151" s="630">
        <v>0</v>
      </c>
      <c r="QL151" s="630">
        <v>0</v>
      </c>
      <c r="QM151" s="630">
        <v>0</v>
      </c>
      <c r="QN151" s="630">
        <v>0</v>
      </c>
      <c r="QO151" s="630">
        <v>0</v>
      </c>
      <c r="QP151" s="630">
        <v>0</v>
      </c>
      <c r="QQ151" s="630">
        <v>0</v>
      </c>
      <c r="QR151" s="630">
        <v>0</v>
      </c>
      <c r="QS151" s="630">
        <v>0</v>
      </c>
      <c r="QT151" s="630">
        <v>0</v>
      </c>
      <c r="QU151" s="630">
        <v>0</v>
      </c>
      <c r="QV151" s="630">
        <v>0</v>
      </c>
      <c r="QW151" s="630">
        <v>0</v>
      </c>
      <c r="QX151" s="630">
        <v>0</v>
      </c>
      <c r="QY151" s="630">
        <v>0</v>
      </c>
      <c r="QZ151" s="630">
        <v>0</v>
      </c>
      <c r="RA151" s="630">
        <v>0</v>
      </c>
      <c r="RB151" s="630">
        <v>0</v>
      </c>
      <c r="RC151" s="630">
        <v>0</v>
      </c>
      <c r="RD151" s="630">
        <v>0</v>
      </c>
      <c r="RE151" s="630">
        <v>0</v>
      </c>
      <c r="RF151" s="630">
        <v>0</v>
      </c>
      <c r="RG151" s="630">
        <v>0</v>
      </c>
      <c r="RH151" s="630">
        <v>0</v>
      </c>
      <c r="RI151" s="630">
        <v>0</v>
      </c>
      <c r="RJ151" s="630">
        <v>0</v>
      </c>
      <c r="RK151" s="630">
        <v>0</v>
      </c>
      <c r="RL151" s="630">
        <v>0</v>
      </c>
      <c r="RM151" s="630">
        <v>0</v>
      </c>
      <c r="RN151" s="630">
        <v>0</v>
      </c>
      <c r="RO151" s="630">
        <v>0</v>
      </c>
      <c r="RP151" s="630">
        <v>0</v>
      </c>
      <c r="RQ151" s="630">
        <v>0</v>
      </c>
      <c r="RR151" s="630">
        <v>0</v>
      </c>
      <c r="RS151" s="630">
        <v>0</v>
      </c>
      <c r="RT151" s="630">
        <v>0</v>
      </c>
      <c r="RU151" s="630">
        <v>0</v>
      </c>
      <c r="RV151" s="630">
        <v>0</v>
      </c>
      <c r="RW151" s="630">
        <v>0</v>
      </c>
      <c r="RX151" s="630">
        <v>0</v>
      </c>
      <c r="RY151" s="630">
        <v>0</v>
      </c>
      <c r="RZ151" s="630">
        <v>0</v>
      </c>
      <c r="SA151" s="630">
        <v>0</v>
      </c>
      <c r="SB151" s="630">
        <v>0</v>
      </c>
      <c r="SC151" s="630">
        <v>0</v>
      </c>
      <c r="SD151" s="630">
        <v>0</v>
      </c>
      <c r="SE151" s="630">
        <v>0</v>
      </c>
      <c r="SF151" s="630">
        <v>0</v>
      </c>
      <c r="SG151" s="630">
        <v>0</v>
      </c>
      <c r="SH151" s="630">
        <v>0</v>
      </c>
      <c r="SI151" s="630">
        <v>0</v>
      </c>
      <c r="SJ151" s="280">
        <f t="shared" si="151"/>
        <v>0</v>
      </c>
      <c r="SK151" s="267"/>
      <c r="SL151" s="255"/>
      <c r="SM151" s="255"/>
      <c r="SN151" s="255"/>
    </row>
    <row r="152" spans="1:508" outlineLevel="3" x14ac:dyDescent="0.25">
      <c r="A152" s="255"/>
      <c r="B152" s="264"/>
      <c r="C152" s="449">
        <f t="shared" ref="C152" si="155">INT($C$29)+3</f>
        <v>4</v>
      </c>
      <c r="D152" s="280"/>
      <c r="E152" s="329">
        <f t="shared" si="152"/>
        <v>11</v>
      </c>
      <c r="F152" s="335"/>
      <c r="G152" s="280"/>
      <c r="H152" s="552"/>
      <c r="I152" s="567" t="s">
        <v>924</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916</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917</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918</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608</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609</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610</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741</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742</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743</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56">INT($C$29)+3</f>
        <v>4</v>
      </c>
      <c r="D162" s="280"/>
      <c r="E162" s="329">
        <f t="shared" si="152"/>
        <v>21</v>
      </c>
      <c r="F162" s="335"/>
      <c r="G162" s="280"/>
      <c r="H162" s="509"/>
      <c r="I162" s="509" t="s">
        <v>744</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745</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746</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747</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912</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57">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913</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57"/>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915</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57"/>
        <v>-0.10715509936008161</v>
      </c>
      <c r="SK168" s="267"/>
      <c r="SL168" s="255"/>
      <c r="SM168" s="255"/>
      <c r="SN168" s="255"/>
    </row>
    <row r="169" spans="1:508" outlineLevel="3" x14ac:dyDescent="0.25">
      <c r="A169" s="255"/>
      <c r="B169" s="264"/>
      <c r="C169" s="449">
        <f t="shared" ref="C169:C172" si="158">INT($C$29)+3</f>
        <v>4</v>
      </c>
      <c r="D169" s="280"/>
      <c r="E169" s="329">
        <f t="shared" si="152"/>
        <v>28</v>
      </c>
      <c r="F169" s="335"/>
      <c r="G169" s="280"/>
      <c r="H169" s="552"/>
      <c r="I169" s="567" t="s">
        <v>914</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59">SI169</f>
        <v>-0.91949581480545817</v>
      </c>
      <c r="SK169" s="267"/>
      <c r="SL169" s="255"/>
      <c r="SM169" s="255"/>
      <c r="SN169" s="255"/>
    </row>
    <row r="170" spans="1:508" outlineLevel="3" x14ac:dyDescent="0.25">
      <c r="A170" s="255"/>
      <c r="B170" s="264"/>
      <c r="C170" s="449">
        <f t="shared" si="158"/>
        <v>4</v>
      </c>
      <c r="D170" s="280"/>
      <c r="E170" s="329">
        <f t="shared" si="152"/>
        <v>29</v>
      </c>
      <c r="F170" s="335"/>
      <c r="G170" s="280"/>
      <c r="H170" s="552"/>
      <c r="I170" s="564" t="s">
        <v>916</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59"/>
        <v>-0.33785464211351268</v>
      </c>
      <c r="SK170" s="267"/>
      <c r="SL170" s="255"/>
      <c r="SM170" s="255"/>
      <c r="SN170" s="255"/>
    </row>
    <row r="171" spans="1:508" outlineLevel="3" x14ac:dyDescent="0.25">
      <c r="A171" s="255"/>
      <c r="B171" s="264"/>
      <c r="C171" s="449">
        <f t="shared" si="158"/>
        <v>4</v>
      </c>
      <c r="D171" s="280"/>
      <c r="E171" s="329">
        <f t="shared" si="152"/>
        <v>30</v>
      </c>
      <c r="F171" s="335"/>
      <c r="G171" s="280"/>
      <c r="H171" s="552"/>
      <c r="I171" s="564" t="s">
        <v>919</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59"/>
        <v>4.064503768830896E-2</v>
      </c>
      <c r="SK171" s="267"/>
      <c r="SL171" s="255"/>
      <c r="SM171" s="255"/>
      <c r="SN171" s="255"/>
    </row>
    <row r="172" spans="1:508" outlineLevel="3" x14ac:dyDescent="0.25">
      <c r="A172" s="255"/>
      <c r="B172" s="264"/>
      <c r="C172" s="449">
        <f t="shared" si="158"/>
        <v>4</v>
      </c>
      <c r="D172" s="280"/>
      <c r="E172" s="329">
        <f t="shared" si="152"/>
        <v>31</v>
      </c>
      <c r="F172" s="335"/>
      <c r="G172" s="280"/>
      <c r="H172" s="552"/>
      <c r="I172" s="567" t="s">
        <v>920</v>
      </c>
      <c r="J172" s="553"/>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80">
        <f t="shared" si="159"/>
        <v>0</v>
      </c>
      <c r="SK172" s="267"/>
      <c r="SL172" s="255"/>
      <c r="SM172" s="255"/>
      <c r="SN172" s="255"/>
    </row>
    <row r="173" spans="1:508" outlineLevel="3" x14ac:dyDescent="0.25">
      <c r="A173" s="255"/>
      <c r="B173" s="264"/>
      <c r="C173" s="449">
        <f>INT($C$29)+3</f>
        <v>4</v>
      </c>
      <c r="D173" s="280"/>
      <c r="E173" s="329">
        <f t="shared" si="152"/>
        <v>32</v>
      </c>
      <c r="F173" s="335"/>
      <c r="G173" s="280"/>
      <c r="H173" s="552"/>
      <c r="I173" s="564" t="s">
        <v>916</v>
      </c>
      <c r="J173" s="553"/>
      <c r="K173" s="630">
        <v>0</v>
      </c>
      <c r="L173" s="630">
        <v>0</v>
      </c>
      <c r="M173" s="630">
        <v>0</v>
      </c>
      <c r="N173" s="630">
        <v>0</v>
      </c>
      <c r="O173" s="630">
        <v>0</v>
      </c>
      <c r="P173" s="630">
        <v>0</v>
      </c>
      <c r="Q173" s="630">
        <v>0</v>
      </c>
      <c r="R173" s="630">
        <v>0</v>
      </c>
      <c r="S173" s="630">
        <v>0</v>
      </c>
      <c r="T173" s="630">
        <v>0</v>
      </c>
      <c r="U173" s="630">
        <v>0</v>
      </c>
      <c r="V173" s="630">
        <v>0</v>
      </c>
      <c r="W173" s="630">
        <v>0</v>
      </c>
      <c r="X173" s="630">
        <v>0</v>
      </c>
      <c r="Y173" s="630">
        <v>0</v>
      </c>
      <c r="Z173" s="630">
        <v>0</v>
      </c>
      <c r="AA173" s="630">
        <v>0</v>
      </c>
      <c r="AB173" s="630">
        <v>0</v>
      </c>
      <c r="AC173" s="630">
        <v>0</v>
      </c>
      <c r="AD173" s="630">
        <v>0</v>
      </c>
      <c r="AE173" s="630">
        <v>0</v>
      </c>
      <c r="AF173" s="630">
        <v>0</v>
      </c>
      <c r="AG173" s="630">
        <v>0</v>
      </c>
      <c r="AH173" s="630">
        <v>0</v>
      </c>
      <c r="AI173" s="630">
        <v>0</v>
      </c>
      <c r="AJ173" s="630">
        <v>0</v>
      </c>
      <c r="AK173" s="630">
        <v>0</v>
      </c>
      <c r="AL173" s="630">
        <v>0</v>
      </c>
      <c r="AM173" s="630">
        <v>0</v>
      </c>
      <c r="AN173" s="630">
        <v>0</v>
      </c>
      <c r="AO173" s="630">
        <v>0</v>
      </c>
      <c r="AP173" s="630">
        <v>0</v>
      </c>
      <c r="AQ173" s="630">
        <v>0</v>
      </c>
      <c r="AR173" s="630">
        <v>0</v>
      </c>
      <c r="AS173" s="630">
        <v>0</v>
      </c>
      <c r="AT173" s="630">
        <v>0</v>
      </c>
      <c r="AU173" s="630">
        <v>0</v>
      </c>
      <c r="AV173" s="630">
        <v>0</v>
      </c>
      <c r="AW173" s="630">
        <v>0</v>
      </c>
      <c r="AX173" s="630">
        <v>0</v>
      </c>
      <c r="AY173" s="630">
        <v>0</v>
      </c>
      <c r="AZ173" s="630">
        <v>0</v>
      </c>
      <c r="BA173" s="630">
        <v>0</v>
      </c>
      <c r="BB173" s="630">
        <v>0</v>
      </c>
      <c r="BC173" s="630">
        <v>0</v>
      </c>
      <c r="BD173" s="630">
        <v>0</v>
      </c>
      <c r="BE173" s="630">
        <v>0</v>
      </c>
      <c r="BF173" s="630">
        <v>0</v>
      </c>
      <c r="BG173" s="630">
        <v>0</v>
      </c>
      <c r="BH173" s="630">
        <v>0</v>
      </c>
      <c r="BI173" s="630">
        <v>0</v>
      </c>
      <c r="BJ173" s="630">
        <v>0</v>
      </c>
      <c r="BK173" s="630">
        <v>0</v>
      </c>
      <c r="BL173" s="630">
        <v>0</v>
      </c>
      <c r="BM173" s="630">
        <v>0</v>
      </c>
      <c r="BN173" s="630">
        <v>0</v>
      </c>
      <c r="BO173" s="630">
        <v>0</v>
      </c>
      <c r="BP173" s="630">
        <v>0</v>
      </c>
      <c r="BQ173" s="630">
        <v>0</v>
      </c>
      <c r="BR173" s="630">
        <v>0</v>
      </c>
      <c r="BS173" s="630">
        <v>0</v>
      </c>
      <c r="BT173" s="630">
        <v>0</v>
      </c>
      <c r="BU173" s="630">
        <v>0</v>
      </c>
      <c r="BV173" s="630">
        <v>0</v>
      </c>
      <c r="BW173" s="630">
        <v>0</v>
      </c>
      <c r="BX173" s="630">
        <v>0</v>
      </c>
      <c r="BY173" s="630">
        <v>0</v>
      </c>
      <c r="BZ173" s="630">
        <v>0</v>
      </c>
      <c r="CA173" s="630">
        <v>0</v>
      </c>
      <c r="CB173" s="630">
        <v>0</v>
      </c>
      <c r="CC173" s="630">
        <v>0</v>
      </c>
      <c r="CD173" s="630">
        <v>0</v>
      </c>
      <c r="CE173" s="630">
        <v>0</v>
      </c>
      <c r="CF173" s="630">
        <v>0</v>
      </c>
      <c r="CG173" s="630">
        <v>0</v>
      </c>
      <c r="CH173" s="630">
        <v>0</v>
      </c>
      <c r="CI173" s="630">
        <v>0</v>
      </c>
      <c r="CJ173" s="630">
        <v>0</v>
      </c>
      <c r="CK173" s="630">
        <v>0</v>
      </c>
      <c r="CL173" s="630">
        <v>0</v>
      </c>
      <c r="CM173" s="630">
        <v>0</v>
      </c>
      <c r="CN173" s="630">
        <v>0</v>
      </c>
      <c r="CO173" s="630">
        <v>0</v>
      </c>
      <c r="CP173" s="630">
        <v>0</v>
      </c>
      <c r="CQ173" s="630">
        <v>0</v>
      </c>
      <c r="CR173" s="630">
        <v>0</v>
      </c>
      <c r="CS173" s="630">
        <v>0</v>
      </c>
      <c r="CT173" s="630">
        <v>0</v>
      </c>
      <c r="CU173" s="630">
        <v>0</v>
      </c>
      <c r="CV173" s="630">
        <v>0</v>
      </c>
      <c r="CW173" s="630">
        <v>0</v>
      </c>
      <c r="CX173" s="630">
        <v>0</v>
      </c>
      <c r="CY173" s="630">
        <v>0</v>
      </c>
      <c r="CZ173" s="630">
        <v>0</v>
      </c>
      <c r="DA173" s="630">
        <v>0</v>
      </c>
      <c r="DB173" s="630">
        <v>0</v>
      </c>
      <c r="DC173" s="630">
        <v>0</v>
      </c>
      <c r="DD173" s="630">
        <v>0</v>
      </c>
      <c r="DE173" s="630">
        <v>0</v>
      </c>
      <c r="DF173" s="630">
        <v>0</v>
      </c>
      <c r="DG173" s="630">
        <v>0</v>
      </c>
      <c r="DH173" s="630">
        <v>0</v>
      </c>
      <c r="DI173" s="630">
        <v>0</v>
      </c>
      <c r="DJ173" s="630">
        <v>0</v>
      </c>
      <c r="DK173" s="630">
        <v>0</v>
      </c>
      <c r="DL173" s="630">
        <v>0</v>
      </c>
      <c r="DM173" s="630">
        <v>0</v>
      </c>
      <c r="DN173" s="630">
        <v>0</v>
      </c>
      <c r="DO173" s="630">
        <v>0</v>
      </c>
      <c r="DP173" s="630">
        <v>0</v>
      </c>
      <c r="DQ173" s="630">
        <v>0</v>
      </c>
      <c r="DR173" s="630">
        <v>0</v>
      </c>
      <c r="DS173" s="630">
        <v>0</v>
      </c>
      <c r="DT173" s="630">
        <v>0</v>
      </c>
      <c r="DU173" s="630">
        <v>0</v>
      </c>
      <c r="DV173" s="630">
        <v>0</v>
      </c>
      <c r="DW173" s="630">
        <v>0</v>
      </c>
      <c r="DX173" s="630">
        <v>0</v>
      </c>
      <c r="DY173" s="630">
        <v>0</v>
      </c>
      <c r="DZ173" s="630">
        <v>0</v>
      </c>
      <c r="EA173" s="630">
        <v>0</v>
      </c>
      <c r="EB173" s="630">
        <v>0</v>
      </c>
      <c r="EC173" s="630">
        <v>0</v>
      </c>
      <c r="ED173" s="630">
        <v>0</v>
      </c>
      <c r="EE173" s="630">
        <v>0</v>
      </c>
      <c r="EF173" s="630">
        <v>0</v>
      </c>
      <c r="EG173" s="630">
        <v>0</v>
      </c>
      <c r="EH173" s="630">
        <v>0</v>
      </c>
      <c r="EI173" s="630">
        <v>0</v>
      </c>
      <c r="EJ173" s="630">
        <v>0</v>
      </c>
      <c r="EK173" s="630">
        <v>0</v>
      </c>
      <c r="EL173" s="630">
        <v>0</v>
      </c>
      <c r="EM173" s="630">
        <v>0</v>
      </c>
      <c r="EN173" s="630">
        <v>0</v>
      </c>
      <c r="EO173" s="630">
        <v>0</v>
      </c>
      <c r="EP173" s="630">
        <v>0</v>
      </c>
      <c r="EQ173" s="630">
        <v>0</v>
      </c>
      <c r="ER173" s="630">
        <v>0</v>
      </c>
      <c r="ES173" s="630">
        <v>0</v>
      </c>
      <c r="ET173" s="630">
        <v>0</v>
      </c>
      <c r="EU173" s="630">
        <v>0</v>
      </c>
      <c r="EV173" s="630">
        <v>0</v>
      </c>
      <c r="EW173" s="630">
        <v>0</v>
      </c>
      <c r="EX173" s="630">
        <v>0</v>
      </c>
      <c r="EY173" s="630">
        <v>0</v>
      </c>
      <c r="EZ173" s="630">
        <v>0</v>
      </c>
      <c r="FA173" s="630">
        <v>0</v>
      </c>
      <c r="FB173" s="630">
        <v>0</v>
      </c>
      <c r="FC173" s="630">
        <v>0</v>
      </c>
      <c r="FD173" s="630">
        <v>0</v>
      </c>
      <c r="FE173" s="630">
        <v>0</v>
      </c>
      <c r="FF173" s="630">
        <v>0</v>
      </c>
      <c r="FG173" s="630">
        <v>0</v>
      </c>
      <c r="FH173" s="630">
        <v>0</v>
      </c>
      <c r="FI173" s="630">
        <v>0</v>
      </c>
      <c r="FJ173" s="630">
        <v>0</v>
      </c>
      <c r="FK173" s="630">
        <v>0</v>
      </c>
      <c r="FL173" s="630">
        <v>0</v>
      </c>
      <c r="FM173" s="630">
        <v>0</v>
      </c>
      <c r="FN173" s="630">
        <v>0</v>
      </c>
      <c r="FO173" s="630">
        <v>0</v>
      </c>
      <c r="FP173" s="630">
        <v>0</v>
      </c>
      <c r="FQ173" s="630">
        <v>0</v>
      </c>
      <c r="FR173" s="630">
        <v>0</v>
      </c>
      <c r="FS173" s="630">
        <v>0</v>
      </c>
      <c r="FT173" s="630">
        <v>0</v>
      </c>
      <c r="FU173" s="630">
        <v>0</v>
      </c>
      <c r="FV173" s="630">
        <v>0</v>
      </c>
      <c r="FW173" s="630">
        <v>0</v>
      </c>
      <c r="FX173" s="630">
        <v>0</v>
      </c>
      <c r="FY173" s="630">
        <v>0</v>
      </c>
      <c r="FZ173" s="630">
        <v>0</v>
      </c>
      <c r="GA173" s="630">
        <v>0</v>
      </c>
      <c r="GB173" s="630">
        <v>0</v>
      </c>
      <c r="GC173" s="630">
        <v>0</v>
      </c>
      <c r="GD173" s="630">
        <v>0</v>
      </c>
      <c r="GE173" s="630">
        <v>0</v>
      </c>
      <c r="GF173" s="630">
        <v>0</v>
      </c>
      <c r="GG173" s="630">
        <v>0</v>
      </c>
      <c r="GH173" s="630">
        <v>0</v>
      </c>
      <c r="GI173" s="630">
        <v>0</v>
      </c>
      <c r="GJ173" s="630">
        <v>0</v>
      </c>
      <c r="GK173" s="630">
        <v>0</v>
      </c>
      <c r="GL173" s="630">
        <v>0</v>
      </c>
      <c r="GM173" s="630">
        <v>0</v>
      </c>
      <c r="GN173" s="630">
        <v>0</v>
      </c>
      <c r="GO173" s="630">
        <v>0</v>
      </c>
      <c r="GP173" s="630">
        <v>0</v>
      </c>
      <c r="GQ173" s="630">
        <v>0</v>
      </c>
      <c r="GR173" s="630">
        <v>0</v>
      </c>
      <c r="GS173" s="630">
        <v>0</v>
      </c>
      <c r="GT173" s="630">
        <v>0</v>
      </c>
      <c r="GU173" s="630">
        <v>0</v>
      </c>
      <c r="GV173" s="630">
        <v>0</v>
      </c>
      <c r="GW173" s="630">
        <v>0</v>
      </c>
      <c r="GX173" s="630">
        <v>0</v>
      </c>
      <c r="GY173" s="630">
        <v>0</v>
      </c>
      <c r="GZ173" s="630">
        <v>0</v>
      </c>
      <c r="HA173" s="630">
        <v>0</v>
      </c>
      <c r="HB173" s="630">
        <v>0</v>
      </c>
      <c r="HC173" s="630">
        <v>0</v>
      </c>
      <c r="HD173" s="630">
        <v>0</v>
      </c>
      <c r="HE173" s="630">
        <v>0</v>
      </c>
      <c r="HF173" s="630">
        <v>0</v>
      </c>
      <c r="HG173" s="630">
        <v>0</v>
      </c>
      <c r="HH173" s="630">
        <v>0</v>
      </c>
      <c r="HI173" s="630">
        <v>0</v>
      </c>
      <c r="HJ173" s="630">
        <v>0</v>
      </c>
      <c r="HK173" s="630">
        <v>0</v>
      </c>
      <c r="HL173" s="630">
        <v>0</v>
      </c>
      <c r="HM173" s="630">
        <v>0</v>
      </c>
      <c r="HN173" s="630">
        <v>0</v>
      </c>
      <c r="HO173" s="630">
        <v>0</v>
      </c>
      <c r="HP173" s="630">
        <v>0</v>
      </c>
      <c r="HQ173" s="630">
        <v>0</v>
      </c>
      <c r="HR173" s="630">
        <v>0</v>
      </c>
      <c r="HS173" s="630">
        <v>0</v>
      </c>
      <c r="HT173" s="630">
        <v>0</v>
      </c>
      <c r="HU173" s="630">
        <v>0</v>
      </c>
      <c r="HV173" s="630">
        <v>0</v>
      </c>
      <c r="HW173" s="630">
        <v>0</v>
      </c>
      <c r="HX173" s="630">
        <v>0</v>
      </c>
      <c r="HY173" s="630">
        <v>0</v>
      </c>
      <c r="HZ173" s="630">
        <v>0</v>
      </c>
      <c r="IA173" s="630">
        <v>0</v>
      </c>
      <c r="IB173" s="630">
        <v>0</v>
      </c>
      <c r="IC173" s="630">
        <v>0</v>
      </c>
      <c r="ID173" s="630">
        <v>0</v>
      </c>
      <c r="IE173" s="630">
        <v>0</v>
      </c>
      <c r="IF173" s="630">
        <v>0</v>
      </c>
      <c r="IG173" s="630">
        <v>0</v>
      </c>
      <c r="IH173" s="630">
        <v>0</v>
      </c>
      <c r="II173" s="630">
        <v>0</v>
      </c>
      <c r="IJ173" s="630">
        <v>0</v>
      </c>
      <c r="IK173" s="630">
        <v>0</v>
      </c>
      <c r="IL173" s="630">
        <v>0</v>
      </c>
      <c r="IM173" s="630">
        <v>0</v>
      </c>
      <c r="IN173" s="630">
        <v>0</v>
      </c>
      <c r="IO173" s="630">
        <v>0</v>
      </c>
      <c r="IP173" s="630">
        <v>0</v>
      </c>
      <c r="IQ173" s="630">
        <v>0</v>
      </c>
      <c r="IR173" s="630">
        <v>0</v>
      </c>
      <c r="IS173" s="630">
        <v>0</v>
      </c>
      <c r="IT173" s="630">
        <v>0</v>
      </c>
      <c r="IU173" s="630">
        <v>0</v>
      </c>
      <c r="IV173" s="630">
        <v>0</v>
      </c>
      <c r="IW173" s="630">
        <v>0</v>
      </c>
      <c r="IX173" s="630">
        <v>0</v>
      </c>
      <c r="IY173" s="630">
        <v>0</v>
      </c>
      <c r="IZ173" s="630">
        <v>0</v>
      </c>
      <c r="JA173" s="630">
        <v>0</v>
      </c>
      <c r="JB173" s="630">
        <v>0</v>
      </c>
      <c r="JC173" s="630">
        <v>0</v>
      </c>
      <c r="JD173" s="630">
        <v>0</v>
      </c>
      <c r="JE173" s="630">
        <v>0</v>
      </c>
      <c r="JF173" s="630">
        <v>0</v>
      </c>
      <c r="JG173" s="630">
        <v>0</v>
      </c>
      <c r="JH173" s="630">
        <v>0</v>
      </c>
      <c r="JI173" s="630">
        <v>0</v>
      </c>
      <c r="JJ173" s="630">
        <v>0</v>
      </c>
      <c r="JK173" s="630">
        <v>0</v>
      </c>
      <c r="JL173" s="630">
        <v>0</v>
      </c>
      <c r="JM173" s="630">
        <v>0</v>
      </c>
      <c r="JN173" s="630">
        <v>0</v>
      </c>
      <c r="JO173" s="630">
        <v>0</v>
      </c>
      <c r="JP173" s="630">
        <v>0</v>
      </c>
      <c r="JQ173" s="630">
        <v>0</v>
      </c>
      <c r="JR173" s="630">
        <v>0</v>
      </c>
      <c r="JS173" s="630">
        <v>0</v>
      </c>
      <c r="JT173" s="630">
        <v>0</v>
      </c>
      <c r="JU173" s="630">
        <v>0</v>
      </c>
      <c r="JV173" s="630">
        <v>0</v>
      </c>
      <c r="JW173" s="630">
        <v>0</v>
      </c>
      <c r="JX173" s="630">
        <v>0</v>
      </c>
      <c r="JY173" s="630">
        <v>0</v>
      </c>
      <c r="JZ173" s="630">
        <v>0</v>
      </c>
      <c r="KA173" s="630">
        <v>0</v>
      </c>
      <c r="KB173" s="630">
        <v>0</v>
      </c>
      <c r="KC173" s="630">
        <v>0</v>
      </c>
      <c r="KD173" s="630">
        <v>0</v>
      </c>
      <c r="KE173" s="630">
        <v>0</v>
      </c>
      <c r="KF173" s="630">
        <v>0</v>
      </c>
      <c r="KG173" s="630">
        <v>0</v>
      </c>
      <c r="KH173" s="630">
        <v>0</v>
      </c>
      <c r="KI173" s="630">
        <v>0</v>
      </c>
      <c r="KJ173" s="630">
        <v>0</v>
      </c>
      <c r="KK173" s="630">
        <v>0</v>
      </c>
      <c r="KL173" s="630">
        <v>0</v>
      </c>
      <c r="KM173" s="630">
        <v>0</v>
      </c>
      <c r="KN173" s="630">
        <v>0</v>
      </c>
      <c r="KO173" s="630">
        <v>0</v>
      </c>
      <c r="KP173" s="630">
        <v>0</v>
      </c>
      <c r="KQ173" s="630">
        <v>0</v>
      </c>
      <c r="KR173" s="630">
        <v>0</v>
      </c>
      <c r="KS173" s="630">
        <v>0</v>
      </c>
      <c r="KT173" s="630">
        <v>0</v>
      </c>
      <c r="KU173" s="630">
        <v>0</v>
      </c>
      <c r="KV173" s="630">
        <v>0</v>
      </c>
      <c r="KW173" s="630">
        <v>0</v>
      </c>
      <c r="KX173" s="630">
        <v>0</v>
      </c>
      <c r="KY173" s="630">
        <v>0</v>
      </c>
      <c r="KZ173" s="630">
        <v>0</v>
      </c>
      <c r="LA173" s="630">
        <v>0</v>
      </c>
      <c r="LB173" s="630">
        <v>0</v>
      </c>
      <c r="LC173" s="630">
        <v>0</v>
      </c>
      <c r="LD173" s="630">
        <v>0</v>
      </c>
      <c r="LE173" s="630">
        <v>0</v>
      </c>
      <c r="LF173" s="630">
        <v>0</v>
      </c>
      <c r="LG173" s="630">
        <v>0</v>
      </c>
      <c r="LH173" s="630">
        <v>0</v>
      </c>
      <c r="LI173" s="630">
        <v>0</v>
      </c>
      <c r="LJ173" s="630">
        <v>0</v>
      </c>
      <c r="LK173" s="630">
        <v>0</v>
      </c>
      <c r="LL173" s="630">
        <v>0</v>
      </c>
      <c r="LM173" s="630">
        <v>0</v>
      </c>
      <c r="LN173" s="630">
        <v>0</v>
      </c>
      <c r="LO173" s="630">
        <v>0</v>
      </c>
      <c r="LP173" s="630">
        <v>0</v>
      </c>
      <c r="LQ173" s="630">
        <v>0</v>
      </c>
      <c r="LR173" s="630">
        <v>0</v>
      </c>
      <c r="LS173" s="630">
        <v>0</v>
      </c>
      <c r="LT173" s="630">
        <v>0</v>
      </c>
      <c r="LU173" s="630">
        <v>0</v>
      </c>
      <c r="LV173" s="630">
        <v>0</v>
      </c>
      <c r="LW173" s="630">
        <v>0</v>
      </c>
      <c r="LX173" s="630">
        <v>0</v>
      </c>
      <c r="LY173" s="630">
        <v>0</v>
      </c>
      <c r="LZ173" s="630">
        <v>0</v>
      </c>
      <c r="MA173" s="630">
        <v>0</v>
      </c>
      <c r="MB173" s="630">
        <v>0</v>
      </c>
      <c r="MC173" s="630">
        <v>0</v>
      </c>
      <c r="MD173" s="630">
        <v>0</v>
      </c>
      <c r="ME173" s="630">
        <v>0</v>
      </c>
      <c r="MF173" s="630">
        <v>0</v>
      </c>
      <c r="MG173" s="630">
        <v>0</v>
      </c>
      <c r="MH173" s="630">
        <v>0</v>
      </c>
      <c r="MI173" s="630">
        <v>0</v>
      </c>
      <c r="MJ173" s="630">
        <v>0</v>
      </c>
      <c r="MK173" s="630">
        <v>0</v>
      </c>
      <c r="ML173" s="630">
        <v>0</v>
      </c>
      <c r="MM173" s="630">
        <v>0</v>
      </c>
      <c r="MN173" s="630">
        <v>0</v>
      </c>
      <c r="MO173" s="630">
        <v>0</v>
      </c>
      <c r="MP173" s="630">
        <v>0</v>
      </c>
      <c r="MQ173" s="630">
        <v>0</v>
      </c>
      <c r="MR173" s="630">
        <v>0</v>
      </c>
      <c r="MS173" s="630">
        <v>0</v>
      </c>
      <c r="MT173" s="630">
        <v>0</v>
      </c>
      <c r="MU173" s="630">
        <v>0</v>
      </c>
      <c r="MV173" s="630">
        <v>0</v>
      </c>
      <c r="MW173" s="630">
        <v>0</v>
      </c>
      <c r="MX173" s="630">
        <v>0</v>
      </c>
      <c r="MY173" s="630">
        <v>0</v>
      </c>
      <c r="MZ173" s="630">
        <v>0</v>
      </c>
      <c r="NA173" s="630">
        <v>0</v>
      </c>
      <c r="NB173" s="630">
        <v>0</v>
      </c>
      <c r="NC173" s="630">
        <v>0</v>
      </c>
      <c r="ND173" s="630">
        <v>0</v>
      </c>
      <c r="NE173" s="630">
        <v>0</v>
      </c>
      <c r="NF173" s="630">
        <v>0</v>
      </c>
      <c r="NG173" s="630">
        <v>0</v>
      </c>
      <c r="NH173" s="630">
        <v>0</v>
      </c>
      <c r="NI173" s="630">
        <v>0</v>
      </c>
      <c r="NJ173" s="630">
        <v>0</v>
      </c>
      <c r="NK173" s="630">
        <v>0</v>
      </c>
      <c r="NL173" s="630">
        <v>0</v>
      </c>
      <c r="NM173" s="630">
        <v>0</v>
      </c>
      <c r="NN173" s="630">
        <v>0</v>
      </c>
      <c r="NO173" s="630">
        <v>0</v>
      </c>
      <c r="NP173" s="630">
        <v>0</v>
      </c>
      <c r="NQ173" s="630">
        <v>0</v>
      </c>
      <c r="NR173" s="630">
        <v>0</v>
      </c>
      <c r="NS173" s="630">
        <v>0</v>
      </c>
      <c r="NT173" s="630">
        <v>0</v>
      </c>
      <c r="NU173" s="630">
        <v>0</v>
      </c>
      <c r="NV173" s="630">
        <v>0</v>
      </c>
      <c r="NW173" s="630">
        <v>0</v>
      </c>
      <c r="NX173" s="630">
        <v>0</v>
      </c>
      <c r="NY173" s="630">
        <v>0</v>
      </c>
      <c r="NZ173" s="630">
        <v>0</v>
      </c>
      <c r="OA173" s="630">
        <v>0</v>
      </c>
      <c r="OB173" s="630">
        <v>0</v>
      </c>
      <c r="OC173" s="630">
        <v>0</v>
      </c>
      <c r="OD173" s="630">
        <v>0</v>
      </c>
      <c r="OE173" s="630">
        <v>0</v>
      </c>
      <c r="OF173" s="630">
        <v>0</v>
      </c>
      <c r="OG173" s="630">
        <v>0</v>
      </c>
      <c r="OH173" s="630">
        <v>0</v>
      </c>
      <c r="OI173" s="630">
        <v>0</v>
      </c>
      <c r="OJ173" s="630">
        <v>0</v>
      </c>
      <c r="OK173" s="630">
        <v>0</v>
      </c>
      <c r="OL173" s="630">
        <v>0</v>
      </c>
      <c r="OM173" s="630">
        <v>0</v>
      </c>
      <c r="ON173" s="630">
        <v>0</v>
      </c>
      <c r="OO173" s="630">
        <v>0</v>
      </c>
      <c r="OP173" s="630">
        <v>0</v>
      </c>
      <c r="OQ173" s="630">
        <v>0</v>
      </c>
      <c r="OR173" s="630">
        <v>0</v>
      </c>
      <c r="OS173" s="630">
        <v>0</v>
      </c>
      <c r="OT173" s="630">
        <v>0</v>
      </c>
      <c r="OU173" s="630">
        <v>0</v>
      </c>
      <c r="OV173" s="630">
        <v>0</v>
      </c>
      <c r="OW173" s="630">
        <v>0</v>
      </c>
      <c r="OX173" s="630">
        <v>0</v>
      </c>
      <c r="OY173" s="630">
        <v>0</v>
      </c>
      <c r="OZ173" s="630">
        <v>0</v>
      </c>
      <c r="PA173" s="630">
        <v>0</v>
      </c>
      <c r="PB173" s="630">
        <v>0</v>
      </c>
      <c r="PC173" s="630">
        <v>0</v>
      </c>
      <c r="PD173" s="630">
        <v>0</v>
      </c>
      <c r="PE173" s="630">
        <v>0</v>
      </c>
      <c r="PF173" s="630">
        <v>0</v>
      </c>
      <c r="PG173" s="630">
        <v>0</v>
      </c>
      <c r="PH173" s="630">
        <v>0</v>
      </c>
      <c r="PI173" s="630">
        <v>0</v>
      </c>
      <c r="PJ173" s="630">
        <v>0</v>
      </c>
      <c r="PK173" s="630">
        <v>0</v>
      </c>
      <c r="PL173" s="630">
        <v>0</v>
      </c>
      <c r="PM173" s="630">
        <v>0</v>
      </c>
      <c r="PN173" s="630">
        <v>0</v>
      </c>
      <c r="PO173" s="630">
        <v>0</v>
      </c>
      <c r="PP173" s="630">
        <v>0</v>
      </c>
      <c r="PQ173" s="630">
        <v>0</v>
      </c>
      <c r="PR173" s="630">
        <v>0</v>
      </c>
      <c r="PS173" s="630">
        <v>0</v>
      </c>
      <c r="PT173" s="630">
        <v>0</v>
      </c>
      <c r="PU173" s="630">
        <v>0</v>
      </c>
      <c r="PV173" s="630">
        <v>0</v>
      </c>
      <c r="PW173" s="630">
        <v>0</v>
      </c>
      <c r="PX173" s="630">
        <v>0</v>
      </c>
      <c r="PY173" s="630">
        <v>0</v>
      </c>
      <c r="PZ173" s="630">
        <v>0</v>
      </c>
      <c r="QA173" s="630">
        <v>0</v>
      </c>
      <c r="QB173" s="630">
        <v>0</v>
      </c>
      <c r="QC173" s="630">
        <v>0</v>
      </c>
      <c r="QD173" s="630">
        <v>0</v>
      </c>
      <c r="QE173" s="630">
        <v>0</v>
      </c>
      <c r="QF173" s="630">
        <v>0</v>
      </c>
      <c r="QG173" s="630">
        <v>0</v>
      </c>
      <c r="QH173" s="630">
        <v>0</v>
      </c>
      <c r="QI173" s="630">
        <v>0</v>
      </c>
      <c r="QJ173" s="630">
        <v>0</v>
      </c>
      <c r="QK173" s="630">
        <v>0</v>
      </c>
      <c r="QL173" s="630">
        <v>0</v>
      </c>
      <c r="QM173" s="630">
        <v>0</v>
      </c>
      <c r="QN173" s="630">
        <v>0</v>
      </c>
      <c r="QO173" s="630">
        <v>0</v>
      </c>
      <c r="QP173" s="630">
        <v>0</v>
      </c>
      <c r="QQ173" s="630">
        <v>0</v>
      </c>
      <c r="QR173" s="630">
        <v>0</v>
      </c>
      <c r="QS173" s="630">
        <v>0</v>
      </c>
      <c r="QT173" s="630">
        <v>0</v>
      </c>
      <c r="QU173" s="630">
        <v>0</v>
      </c>
      <c r="QV173" s="630">
        <v>0</v>
      </c>
      <c r="QW173" s="630">
        <v>0</v>
      </c>
      <c r="QX173" s="630">
        <v>0</v>
      </c>
      <c r="QY173" s="630">
        <v>0</v>
      </c>
      <c r="QZ173" s="630">
        <v>0</v>
      </c>
      <c r="RA173" s="630">
        <v>0</v>
      </c>
      <c r="RB173" s="630">
        <v>0</v>
      </c>
      <c r="RC173" s="630">
        <v>0</v>
      </c>
      <c r="RD173" s="630">
        <v>0</v>
      </c>
      <c r="RE173" s="630">
        <v>0</v>
      </c>
      <c r="RF173" s="630">
        <v>0</v>
      </c>
      <c r="RG173" s="630">
        <v>0</v>
      </c>
      <c r="RH173" s="630">
        <v>0</v>
      </c>
      <c r="RI173" s="630">
        <v>0</v>
      </c>
      <c r="RJ173" s="630">
        <v>0</v>
      </c>
      <c r="RK173" s="630">
        <v>0</v>
      </c>
      <c r="RL173" s="630">
        <v>0</v>
      </c>
      <c r="RM173" s="630">
        <v>0</v>
      </c>
      <c r="RN173" s="630">
        <v>0</v>
      </c>
      <c r="RO173" s="630">
        <v>0</v>
      </c>
      <c r="RP173" s="630">
        <v>0</v>
      </c>
      <c r="RQ173" s="630">
        <v>0</v>
      </c>
      <c r="RR173" s="630">
        <v>0</v>
      </c>
      <c r="RS173" s="630">
        <v>0</v>
      </c>
      <c r="RT173" s="630">
        <v>0</v>
      </c>
      <c r="RU173" s="630">
        <v>0</v>
      </c>
      <c r="RV173" s="630">
        <v>0</v>
      </c>
      <c r="RW173" s="630">
        <v>0</v>
      </c>
      <c r="RX173" s="630">
        <v>0</v>
      </c>
      <c r="RY173" s="630">
        <v>0</v>
      </c>
      <c r="RZ173" s="630">
        <v>0</v>
      </c>
      <c r="SA173" s="630">
        <v>0</v>
      </c>
      <c r="SB173" s="630">
        <v>0</v>
      </c>
      <c r="SC173" s="630">
        <v>0</v>
      </c>
      <c r="SD173" s="630">
        <v>0</v>
      </c>
      <c r="SE173" s="630">
        <v>0</v>
      </c>
      <c r="SF173" s="630">
        <v>0</v>
      </c>
      <c r="SG173" s="630">
        <v>0</v>
      </c>
      <c r="SH173" s="630">
        <v>0</v>
      </c>
      <c r="SI173" s="630">
        <v>0</v>
      </c>
      <c r="SJ173" s="280">
        <f t="shared" si="157"/>
        <v>0</v>
      </c>
      <c r="SK173" s="267"/>
      <c r="SL173" s="255"/>
      <c r="SM173" s="255"/>
      <c r="SN173" s="255"/>
    </row>
    <row r="174" spans="1:508" outlineLevel="3" x14ac:dyDescent="0.25">
      <c r="A174" s="255"/>
      <c r="B174" s="264"/>
      <c r="C174" s="449">
        <f>INT($C$29)+3</f>
        <v>4</v>
      </c>
      <c r="D174" s="280"/>
      <c r="E174" s="329">
        <f t="shared" si="152"/>
        <v>33</v>
      </c>
      <c r="F174" s="335"/>
      <c r="G174" s="280"/>
      <c r="H174" s="552"/>
      <c r="I174" s="564" t="s">
        <v>917</v>
      </c>
      <c r="J174" s="553"/>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80">
        <f t="shared" si="157"/>
        <v>0</v>
      </c>
      <c r="SK174" s="267"/>
      <c r="SL174" s="255"/>
      <c r="SM174" s="255"/>
      <c r="SN174" s="255"/>
    </row>
    <row r="175" spans="1:508" outlineLevel="3" x14ac:dyDescent="0.25">
      <c r="A175" s="255"/>
      <c r="B175" s="264"/>
      <c r="C175" s="449">
        <f>INT($C$29)+3</f>
        <v>4</v>
      </c>
      <c r="D175" s="280"/>
      <c r="E175" s="329">
        <f t="shared" si="152"/>
        <v>34</v>
      </c>
      <c r="F175" s="335"/>
      <c r="G175" s="280"/>
      <c r="H175" s="552"/>
      <c r="I175" s="564" t="s">
        <v>918</v>
      </c>
      <c r="J175" s="553"/>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80">
        <f t="shared" si="157"/>
        <v>0</v>
      </c>
      <c r="SK175" s="267"/>
      <c r="SL175" s="255"/>
      <c r="SM175" s="255"/>
      <c r="SN175" s="255"/>
    </row>
    <row r="176" spans="1:508" outlineLevel="3" x14ac:dyDescent="0.25">
      <c r="A176" s="255"/>
      <c r="B176" s="264"/>
      <c r="C176" s="449">
        <f t="shared" ref="C176" si="160">INT($C$29)+3</f>
        <v>4</v>
      </c>
      <c r="D176" s="280"/>
      <c r="E176" s="329">
        <f t="shared" si="152"/>
        <v>35</v>
      </c>
      <c r="F176" s="335"/>
      <c r="G176" s="280"/>
      <c r="H176" s="552"/>
      <c r="I176" s="567" t="s">
        <v>924</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57"/>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916</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57"/>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917</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57"/>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918</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57"/>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608</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57"/>
        <v>0</v>
      </c>
      <c r="SK180" s="267"/>
      <c r="SL180" s="255"/>
      <c r="SM180" s="255"/>
      <c r="SN180" s="255"/>
    </row>
    <row r="181" spans="1:508" outlineLevel="3" x14ac:dyDescent="0.25">
      <c r="A181" s="255"/>
      <c r="B181" s="264"/>
      <c r="C181" s="449">
        <f t="shared" si="156"/>
        <v>4</v>
      </c>
      <c r="D181" s="280"/>
      <c r="E181" s="329">
        <f t="shared" si="152"/>
        <v>40</v>
      </c>
      <c r="F181" s="335"/>
      <c r="G181" s="280"/>
      <c r="H181" s="552"/>
      <c r="I181" s="552" t="s">
        <v>609</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57"/>
        <v>0</v>
      </c>
      <c r="SK181" s="267"/>
      <c r="SL181" s="255"/>
      <c r="SM181" s="255"/>
      <c r="SN181" s="255"/>
    </row>
    <row r="182" spans="1:508" outlineLevel="3" x14ac:dyDescent="0.25">
      <c r="A182" s="255"/>
      <c r="B182" s="264"/>
      <c r="C182" s="449">
        <f t="shared" si="156"/>
        <v>4</v>
      </c>
      <c r="D182" s="280"/>
      <c r="E182" s="329">
        <f t="shared" si="152"/>
        <v>41</v>
      </c>
      <c r="F182" s="335"/>
      <c r="G182" s="280"/>
      <c r="H182" s="552"/>
      <c r="I182" s="552" t="s">
        <v>610</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57"/>
        <v>0</v>
      </c>
      <c r="SK182" s="267"/>
      <c r="SL182" s="255"/>
      <c r="SM182" s="255"/>
      <c r="SN182" s="255"/>
    </row>
    <row r="183" spans="1:508" outlineLevel="3" x14ac:dyDescent="0.25">
      <c r="A183" s="255"/>
      <c r="B183" s="264"/>
      <c r="C183" s="449">
        <f t="shared" si="156"/>
        <v>4</v>
      </c>
      <c r="D183" s="280"/>
      <c r="E183" s="329">
        <f t="shared" si="152"/>
        <v>42</v>
      </c>
      <c r="F183" s="335"/>
      <c r="G183" s="280"/>
      <c r="H183" s="556"/>
      <c r="I183" s="556" t="s">
        <v>741</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57"/>
        <v>0</v>
      </c>
      <c r="SK183" s="267"/>
      <c r="SL183" s="255"/>
      <c r="SM183" s="255"/>
      <c r="SN183" s="255"/>
    </row>
    <row r="184" spans="1:508" outlineLevel="2" x14ac:dyDescent="0.25">
      <c r="A184" s="255"/>
      <c r="B184" s="264"/>
      <c r="C184" s="449">
        <f>INT($C$29)+3</f>
        <v>4</v>
      </c>
      <c r="D184" s="280"/>
      <c r="E184" s="329">
        <f t="shared" si="152"/>
        <v>43</v>
      </c>
      <c r="F184" s="335"/>
      <c r="G184" s="280"/>
      <c r="H184" s="558"/>
      <c r="I184" s="558" t="s">
        <v>742</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57"/>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743</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57"/>
        <v>0</v>
      </c>
      <c r="SK185" s="267"/>
      <c r="SL185" s="255"/>
      <c r="SM185" s="255"/>
      <c r="SN185" s="255"/>
    </row>
    <row r="186" spans="1:508" outlineLevel="3" x14ac:dyDescent="0.25">
      <c r="A186" s="255"/>
      <c r="B186" s="264"/>
      <c r="C186" s="449">
        <f t="shared" si="156"/>
        <v>4</v>
      </c>
      <c r="D186" s="280"/>
      <c r="E186" s="329">
        <f t="shared" si="152"/>
        <v>45</v>
      </c>
      <c r="F186" s="335"/>
      <c r="G186" s="280"/>
      <c r="H186" s="509"/>
      <c r="I186" s="509" t="s">
        <v>744</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57"/>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745</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57"/>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746</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57"/>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747</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57"/>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912</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913</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915</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161">INT($C$29)+3</f>
        <v>4</v>
      </c>
      <c r="D193" s="280"/>
      <c r="E193" s="329">
        <f t="shared" si="152"/>
        <v>52</v>
      </c>
      <c r="F193" s="335"/>
      <c r="G193" s="280"/>
      <c r="H193" s="552"/>
      <c r="I193" s="567" t="s">
        <v>914</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161"/>
        <v>4</v>
      </c>
      <c r="D194" s="280"/>
      <c r="E194" s="329">
        <f t="shared" si="152"/>
        <v>53</v>
      </c>
      <c r="F194" s="335"/>
      <c r="G194" s="280"/>
      <c r="H194" s="552"/>
      <c r="I194" s="564" t="s">
        <v>916</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161"/>
        <v>4</v>
      </c>
      <c r="D195" s="280"/>
      <c r="E195" s="329">
        <f t="shared" si="152"/>
        <v>54</v>
      </c>
      <c r="F195" s="335"/>
      <c r="G195" s="280"/>
      <c r="H195" s="552"/>
      <c r="I195" s="564" t="s">
        <v>919</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161"/>
        <v>4</v>
      </c>
      <c r="D196" s="280"/>
      <c r="E196" s="329">
        <f t="shared" si="152"/>
        <v>55</v>
      </c>
      <c r="F196" s="335"/>
      <c r="G196" s="280"/>
      <c r="H196" s="552"/>
      <c r="I196" s="567" t="s">
        <v>920</v>
      </c>
      <c r="J196" s="553"/>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80">
        <f t="shared" si="151"/>
        <v>0</v>
      </c>
      <c r="SK196" s="267"/>
      <c r="SL196" s="255"/>
      <c r="SM196" s="255"/>
      <c r="SN196" s="255"/>
    </row>
    <row r="197" spans="1:508" outlineLevel="3" x14ac:dyDescent="0.25">
      <c r="A197" s="255"/>
      <c r="B197" s="264"/>
      <c r="C197" s="449">
        <f>INT($C$29)+3</f>
        <v>4</v>
      </c>
      <c r="D197" s="280"/>
      <c r="E197" s="329">
        <f t="shared" si="152"/>
        <v>56</v>
      </c>
      <c r="F197" s="335"/>
      <c r="G197" s="280"/>
      <c r="H197" s="552"/>
      <c r="I197" s="564" t="s">
        <v>916</v>
      </c>
      <c r="J197" s="553"/>
      <c r="K197" s="630">
        <v>0</v>
      </c>
      <c r="L197" s="630">
        <v>0</v>
      </c>
      <c r="M197" s="630">
        <v>0</v>
      </c>
      <c r="N197" s="630">
        <v>0</v>
      </c>
      <c r="O197" s="630">
        <v>0</v>
      </c>
      <c r="P197" s="630">
        <v>0</v>
      </c>
      <c r="Q197" s="630">
        <v>0</v>
      </c>
      <c r="R197" s="630">
        <v>0</v>
      </c>
      <c r="S197" s="630">
        <v>0</v>
      </c>
      <c r="T197" s="630">
        <v>0</v>
      </c>
      <c r="U197" s="630">
        <v>0</v>
      </c>
      <c r="V197" s="630">
        <v>0</v>
      </c>
      <c r="W197" s="630">
        <v>0</v>
      </c>
      <c r="X197" s="630">
        <v>0</v>
      </c>
      <c r="Y197" s="630">
        <v>0</v>
      </c>
      <c r="Z197" s="630">
        <v>0</v>
      </c>
      <c r="AA197" s="630">
        <v>0</v>
      </c>
      <c r="AB197" s="630">
        <v>0</v>
      </c>
      <c r="AC197" s="630">
        <v>0</v>
      </c>
      <c r="AD197" s="630">
        <v>0</v>
      </c>
      <c r="AE197" s="630">
        <v>0</v>
      </c>
      <c r="AF197" s="630">
        <v>0</v>
      </c>
      <c r="AG197" s="630">
        <v>0</v>
      </c>
      <c r="AH197" s="630">
        <v>0</v>
      </c>
      <c r="AI197" s="630">
        <v>0</v>
      </c>
      <c r="AJ197" s="630">
        <v>0</v>
      </c>
      <c r="AK197" s="630">
        <v>0</v>
      </c>
      <c r="AL197" s="630">
        <v>0</v>
      </c>
      <c r="AM197" s="630">
        <v>0</v>
      </c>
      <c r="AN197" s="630">
        <v>0</v>
      </c>
      <c r="AO197" s="630">
        <v>0</v>
      </c>
      <c r="AP197" s="630">
        <v>0</v>
      </c>
      <c r="AQ197" s="630">
        <v>0</v>
      </c>
      <c r="AR197" s="630">
        <v>0</v>
      </c>
      <c r="AS197" s="630">
        <v>0</v>
      </c>
      <c r="AT197" s="630">
        <v>0</v>
      </c>
      <c r="AU197" s="630">
        <v>0</v>
      </c>
      <c r="AV197" s="630">
        <v>0</v>
      </c>
      <c r="AW197" s="630">
        <v>0</v>
      </c>
      <c r="AX197" s="630">
        <v>0</v>
      </c>
      <c r="AY197" s="630">
        <v>0</v>
      </c>
      <c r="AZ197" s="630">
        <v>0</v>
      </c>
      <c r="BA197" s="630">
        <v>0</v>
      </c>
      <c r="BB197" s="630">
        <v>0</v>
      </c>
      <c r="BC197" s="630">
        <v>0</v>
      </c>
      <c r="BD197" s="630">
        <v>0</v>
      </c>
      <c r="BE197" s="630">
        <v>0</v>
      </c>
      <c r="BF197" s="630">
        <v>0</v>
      </c>
      <c r="BG197" s="630">
        <v>0</v>
      </c>
      <c r="BH197" s="630">
        <v>0</v>
      </c>
      <c r="BI197" s="630">
        <v>0</v>
      </c>
      <c r="BJ197" s="630">
        <v>0</v>
      </c>
      <c r="BK197" s="630">
        <v>0</v>
      </c>
      <c r="BL197" s="630">
        <v>0</v>
      </c>
      <c r="BM197" s="630">
        <v>0</v>
      </c>
      <c r="BN197" s="630">
        <v>0</v>
      </c>
      <c r="BO197" s="630">
        <v>0</v>
      </c>
      <c r="BP197" s="630">
        <v>0</v>
      </c>
      <c r="BQ197" s="630">
        <v>0</v>
      </c>
      <c r="BR197" s="630">
        <v>0</v>
      </c>
      <c r="BS197" s="630">
        <v>0</v>
      </c>
      <c r="BT197" s="630">
        <v>0</v>
      </c>
      <c r="BU197" s="630">
        <v>0</v>
      </c>
      <c r="BV197" s="630">
        <v>0</v>
      </c>
      <c r="BW197" s="630">
        <v>0</v>
      </c>
      <c r="BX197" s="630">
        <v>0</v>
      </c>
      <c r="BY197" s="630">
        <v>0</v>
      </c>
      <c r="BZ197" s="630">
        <v>0</v>
      </c>
      <c r="CA197" s="630">
        <v>0</v>
      </c>
      <c r="CB197" s="630">
        <v>0</v>
      </c>
      <c r="CC197" s="630">
        <v>0</v>
      </c>
      <c r="CD197" s="630">
        <v>0</v>
      </c>
      <c r="CE197" s="630">
        <v>0</v>
      </c>
      <c r="CF197" s="630">
        <v>0</v>
      </c>
      <c r="CG197" s="630">
        <v>0</v>
      </c>
      <c r="CH197" s="630">
        <v>0</v>
      </c>
      <c r="CI197" s="630">
        <v>0</v>
      </c>
      <c r="CJ197" s="630">
        <v>0</v>
      </c>
      <c r="CK197" s="630">
        <v>0</v>
      </c>
      <c r="CL197" s="630">
        <v>0</v>
      </c>
      <c r="CM197" s="630">
        <v>0</v>
      </c>
      <c r="CN197" s="630">
        <v>0</v>
      </c>
      <c r="CO197" s="630">
        <v>0</v>
      </c>
      <c r="CP197" s="630">
        <v>0</v>
      </c>
      <c r="CQ197" s="630">
        <v>0</v>
      </c>
      <c r="CR197" s="630">
        <v>0</v>
      </c>
      <c r="CS197" s="630">
        <v>0</v>
      </c>
      <c r="CT197" s="630">
        <v>0</v>
      </c>
      <c r="CU197" s="630">
        <v>0</v>
      </c>
      <c r="CV197" s="630">
        <v>0</v>
      </c>
      <c r="CW197" s="630">
        <v>0</v>
      </c>
      <c r="CX197" s="630">
        <v>0</v>
      </c>
      <c r="CY197" s="630">
        <v>0</v>
      </c>
      <c r="CZ197" s="630">
        <v>0</v>
      </c>
      <c r="DA197" s="630">
        <v>0</v>
      </c>
      <c r="DB197" s="630">
        <v>0</v>
      </c>
      <c r="DC197" s="630">
        <v>0</v>
      </c>
      <c r="DD197" s="630">
        <v>0</v>
      </c>
      <c r="DE197" s="630">
        <v>0</v>
      </c>
      <c r="DF197" s="630">
        <v>0</v>
      </c>
      <c r="DG197" s="630">
        <v>0</v>
      </c>
      <c r="DH197" s="630">
        <v>0</v>
      </c>
      <c r="DI197" s="630">
        <v>0</v>
      </c>
      <c r="DJ197" s="630">
        <v>0</v>
      </c>
      <c r="DK197" s="630">
        <v>0</v>
      </c>
      <c r="DL197" s="630">
        <v>0</v>
      </c>
      <c r="DM197" s="630">
        <v>0</v>
      </c>
      <c r="DN197" s="630">
        <v>0</v>
      </c>
      <c r="DO197" s="630">
        <v>0</v>
      </c>
      <c r="DP197" s="630">
        <v>0</v>
      </c>
      <c r="DQ197" s="630">
        <v>0</v>
      </c>
      <c r="DR197" s="630">
        <v>0</v>
      </c>
      <c r="DS197" s="630">
        <v>0</v>
      </c>
      <c r="DT197" s="630">
        <v>0</v>
      </c>
      <c r="DU197" s="630">
        <v>0</v>
      </c>
      <c r="DV197" s="630">
        <v>0</v>
      </c>
      <c r="DW197" s="630">
        <v>0</v>
      </c>
      <c r="DX197" s="630">
        <v>0</v>
      </c>
      <c r="DY197" s="630">
        <v>0</v>
      </c>
      <c r="DZ197" s="630">
        <v>0</v>
      </c>
      <c r="EA197" s="630">
        <v>0</v>
      </c>
      <c r="EB197" s="630">
        <v>0</v>
      </c>
      <c r="EC197" s="630">
        <v>0</v>
      </c>
      <c r="ED197" s="630">
        <v>0</v>
      </c>
      <c r="EE197" s="630">
        <v>0</v>
      </c>
      <c r="EF197" s="630">
        <v>0</v>
      </c>
      <c r="EG197" s="630">
        <v>0</v>
      </c>
      <c r="EH197" s="630">
        <v>0</v>
      </c>
      <c r="EI197" s="630">
        <v>0</v>
      </c>
      <c r="EJ197" s="630">
        <v>0</v>
      </c>
      <c r="EK197" s="630">
        <v>0</v>
      </c>
      <c r="EL197" s="630">
        <v>0</v>
      </c>
      <c r="EM197" s="630">
        <v>0</v>
      </c>
      <c r="EN197" s="630">
        <v>0</v>
      </c>
      <c r="EO197" s="630">
        <v>0</v>
      </c>
      <c r="EP197" s="630">
        <v>0</v>
      </c>
      <c r="EQ197" s="630">
        <v>0</v>
      </c>
      <c r="ER197" s="630">
        <v>0</v>
      </c>
      <c r="ES197" s="630">
        <v>0</v>
      </c>
      <c r="ET197" s="630">
        <v>0</v>
      </c>
      <c r="EU197" s="630">
        <v>0</v>
      </c>
      <c r="EV197" s="630">
        <v>0</v>
      </c>
      <c r="EW197" s="630">
        <v>0</v>
      </c>
      <c r="EX197" s="630">
        <v>0</v>
      </c>
      <c r="EY197" s="630">
        <v>0</v>
      </c>
      <c r="EZ197" s="630">
        <v>0</v>
      </c>
      <c r="FA197" s="630">
        <v>0</v>
      </c>
      <c r="FB197" s="630">
        <v>0</v>
      </c>
      <c r="FC197" s="630">
        <v>0</v>
      </c>
      <c r="FD197" s="630">
        <v>0</v>
      </c>
      <c r="FE197" s="630">
        <v>0</v>
      </c>
      <c r="FF197" s="630">
        <v>0</v>
      </c>
      <c r="FG197" s="630">
        <v>0</v>
      </c>
      <c r="FH197" s="630">
        <v>0</v>
      </c>
      <c r="FI197" s="630">
        <v>0</v>
      </c>
      <c r="FJ197" s="630">
        <v>0</v>
      </c>
      <c r="FK197" s="630">
        <v>0</v>
      </c>
      <c r="FL197" s="630">
        <v>0</v>
      </c>
      <c r="FM197" s="630">
        <v>0</v>
      </c>
      <c r="FN197" s="630">
        <v>0</v>
      </c>
      <c r="FO197" s="630">
        <v>0</v>
      </c>
      <c r="FP197" s="630">
        <v>0</v>
      </c>
      <c r="FQ197" s="630">
        <v>0</v>
      </c>
      <c r="FR197" s="630">
        <v>0</v>
      </c>
      <c r="FS197" s="630">
        <v>0</v>
      </c>
      <c r="FT197" s="630">
        <v>0</v>
      </c>
      <c r="FU197" s="630">
        <v>0</v>
      </c>
      <c r="FV197" s="630">
        <v>0</v>
      </c>
      <c r="FW197" s="630">
        <v>0</v>
      </c>
      <c r="FX197" s="630">
        <v>0</v>
      </c>
      <c r="FY197" s="630">
        <v>0</v>
      </c>
      <c r="FZ197" s="630">
        <v>0</v>
      </c>
      <c r="GA197" s="630">
        <v>0</v>
      </c>
      <c r="GB197" s="630">
        <v>0</v>
      </c>
      <c r="GC197" s="630">
        <v>0</v>
      </c>
      <c r="GD197" s="630">
        <v>0</v>
      </c>
      <c r="GE197" s="630">
        <v>0</v>
      </c>
      <c r="GF197" s="630">
        <v>0</v>
      </c>
      <c r="GG197" s="630">
        <v>0</v>
      </c>
      <c r="GH197" s="630">
        <v>0</v>
      </c>
      <c r="GI197" s="630">
        <v>0</v>
      </c>
      <c r="GJ197" s="630">
        <v>0</v>
      </c>
      <c r="GK197" s="630">
        <v>0</v>
      </c>
      <c r="GL197" s="630">
        <v>0</v>
      </c>
      <c r="GM197" s="630">
        <v>0</v>
      </c>
      <c r="GN197" s="630">
        <v>0</v>
      </c>
      <c r="GO197" s="630">
        <v>0</v>
      </c>
      <c r="GP197" s="630">
        <v>0</v>
      </c>
      <c r="GQ197" s="630">
        <v>0</v>
      </c>
      <c r="GR197" s="630">
        <v>0</v>
      </c>
      <c r="GS197" s="630">
        <v>0</v>
      </c>
      <c r="GT197" s="630">
        <v>0</v>
      </c>
      <c r="GU197" s="630">
        <v>0</v>
      </c>
      <c r="GV197" s="630">
        <v>0</v>
      </c>
      <c r="GW197" s="630">
        <v>0</v>
      </c>
      <c r="GX197" s="630">
        <v>0</v>
      </c>
      <c r="GY197" s="630">
        <v>0</v>
      </c>
      <c r="GZ197" s="630">
        <v>0</v>
      </c>
      <c r="HA197" s="630">
        <v>0</v>
      </c>
      <c r="HB197" s="630">
        <v>0</v>
      </c>
      <c r="HC197" s="630">
        <v>0</v>
      </c>
      <c r="HD197" s="630">
        <v>0</v>
      </c>
      <c r="HE197" s="630">
        <v>0</v>
      </c>
      <c r="HF197" s="630">
        <v>0</v>
      </c>
      <c r="HG197" s="630">
        <v>0</v>
      </c>
      <c r="HH197" s="630">
        <v>0</v>
      </c>
      <c r="HI197" s="630">
        <v>0</v>
      </c>
      <c r="HJ197" s="630">
        <v>0</v>
      </c>
      <c r="HK197" s="630">
        <v>0</v>
      </c>
      <c r="HL197" s="630">
        <v>0</v>
      </c>
      <c r="HM197" s="630">
        <v>0</v>
      </c>
      <c r="HN197" s="630">
        <v>0</v>
      </c>
      <c r="HO197" s="630">
        <v>0</v>
      </c>
      <c r="HP197" s="630">
        <v>0</v>
      </c>
      <c r="HQ197" s="630">
        <v>0</v>
      </c>
      <c r="HR197" s="630">
        <v>0</v>
      </c>
      <c r="HS197" s="630">
        <v>0</v>
      </c>
      <c r="HT197" s="630">
        <v>0</v>
      </c>
      <c r="HU197" s="630">
        <v>0</v>
      </c>
      <c r="HV197" s="630">
        <v>0</v>
      </c>
      <c r="HW197" s="630">
        <v>0</v>
      </c>
      <c r="HX197" s="630">
        <v>0</v>
      </c>
      <c r="HY197" s="630">
        <v>0</v>
      </c>
      <c r="HZ197" s="630">
        <v>0</v>
      </c>
      <c r="IA197" s="630">
        <v>0</v>
      </c>
      <c r="IB197" s="630">
        <v>0</v>
      </c>
      <c r="IC197" s="630">
        <v>0</v>
      </c>
      <c r="ID197" s="630">
        <v>0</v>
      </c>
      <c r="IE197" s="630">
        <v>0</v>
      </c>
      <c r="IF197" s="630">
        <v>0</v>
      </c>
      <c r="IG197" s="630">
        <v>0</v>
      </c>
      <c r="IH197" s="630">
        <v>0</v>
      </c>
      <c r="II197" s="630">
        <v>0</v>
      </c>
      <c r="IJ197" s="630">
        <v>0</v>
      </c>
      <c r="IK197" s="630">
        <v>0</v>
      </c>
      <c r="IL197" s="630">
        <v>0</v>
      </c>
      <c r="IM197" s="630">
        <v>0</v>
      </c>
      <c r="IN197" s="630">
        <v>0</v>
      </c>
      <c r="IO197" s="630">
        <v>0</v>
      </c>
      <c r="IP197" s="630">
        <v>0</v>
      </c>
      <c r="IQ197" s="630">
        <v>0</v>
      </c>
      <c r="IR197" s="630">
        <v>0</v>
      </c>
      <c r="IS197" s="630">
        <v>0</v>
      </c>
      <c r="IT197" s="630">
        <v>0</v>
      </c>
      <c r="IU197" s="630">
        <v>0</v>
      </c>
      <c r="IV197" s="630">
        <v>0</v>
      </c>
      <c r="IW197" s="630">
        <v>0</v>
      </c>
      <c r="IX197" s="630">
        <v>0</v>
      </c>
      <c r="IY197" s="630">
        <v>0</v>
      </c>
      <c r="IZ197" s="630">
        <v>0</v>
      </c>
      <c r="JA197" s="630">
        <v>0</v>
      </c>
      <c r="JB197" s="630">
        <v>0</v>
      </c>
      <c r="JC197" s="630">
        <v>0</v>
      </c>
      <c r="JD197" s="630">
        <v>0</v>
      </c>
      <c r="JE197" s="630">
        <v>0</v>
      </c>
      <c r="JF197" s="630">
        <v>0</v>
      </c>
      <c r="JG197" s="630">
        <v>0</v>
      </c>
      <c r="JH197" s="630">
        <v>0</v>
      </c>
      <c r="JI197" s="630">
        <v>0</v>
      </c>
      <c r="JJ197" s="630">
        <v>0</v>
      </c>
      <c r="JK197" s="630">
        <v>0</v>
      </c>
      <c r="JL197" s="630">
        <v>0</v>
      </c>
      <c r="JM197" s="630">
        <v>0</v>
      </c>
      <c r="JN197" s="630">
        <v>0</v>
      </c>
      <c r="JO197" s="630">
        <v>0</v>
      </c>
      <c r="JP197" s="630">
        <v>0</v>
      </c>
      <c r="JQ197" s="630">
        <v>0</v>
      </c>
      <c r="JR197" s="630">
        <v>0</v>
      </c>
      <c r="JS197" s="630">
        <v>0</v>
      </c>
      <c r="JT197" s="630">
        <v>0</v>
      </c>
      <c r="JU197" s="630">
        <v>0</v>
      </c>
      <c r="JV197" s="630">
        <v>0</v>
      </c>
      <c r="JW197" s="630">
        <v>0</v>
      </c>
      <c r="JX197" s="630">
        <v>0</v>
      </c>
      <c r="JY197" s="630">
        <v>0</v>
      </c>
      <c r="JZ197" s="630">
        <v>0</v>
      </c>
      <c r="KA197" s="630">
        <v>0</v>
      </c>
      <c r="KB197" s="630">
        <v>0</v>
      </c>
      <c r="KC197" s="630">
        <v>0</v>
      </c>
      <c r="KD197" s="630">
        <v>0</v>
      </c>
      <c r="KE197" s="630">
        <v>0</v>
      </c>
      <c r="KF197" s="630">
        <v>0</v>
      </c>
      <c r="KG197" s="630">
        <v>0</v>
      </c>
      <c r="KH197" s="630">
        <v>0</v>
      </c>
      <c r="KI197" s="630">
        <v>0</v>
      </c>
      <c r="KJ197" s="630">
        <v>0</v>
      </c>
      <c r="KK197" s="630">
        <v>0</v>
      </c>
      <c r="KL197" s="630">
        <v>0</v>
      </c>
      <c r="KM197" s="630">
        <v>0</v>
      </c>
      <c r="KN197" s="630">
        <v>0</v>
      </c>
      <c r="KO197" s="630">
        <v>0</v>
      </c>
      <c r="KP197" s="630">
        <v>0</v>
      </c>
      <c r="KQ197" s="630">
        <v>0</v>
      </c>
      <c r="KR197" s="630">
        <v>0</v>
      </c>
      <c r="KS197" s="630">
        <v>0</v>
      </c>
      <c r="KT197" s="630">
        <v>0</v>
      </c>
      <c r="KU197" s="630">
        <v>0</v>
      </c>
      <c r="KV197" s="630">
        <v>0</v>
      </c>
      <c r="KW197" s="630">
        <v>0</v>
      </c>
      <c r="KX197" s="630">
        <v>0</v>
      </c>
      <c r="KY197" s="630">
        <v>0</v>
      </c>
      <c r="KZ197" s="630">
        <v>0</v>
      </c>
      <c r="LA197" s="630">
        <v>0</v>
      </c>
      <c r="LB197" s="630">
        <v>0</v>
      </c>
      <c r="LC197" s="630">
        <v>0</v>
      </c>
      <c r="LD197" s="630">
        <v>0</v>
      </c>
      <c r="LE197" s="630">
        <v>0</v>
      </c>
      <c r="LF197" s="630">
        <v>0</v>
      </c>
      <c r="LG197" s="630">
        <v>0</v>
      </c>
      <c r="LH197" s="630">
        <v>0</v>
      </c>
      <c r="LI197" s="630">
        <v>0</v>
      </c>
      <c r="LJ197" s="630">
        <v>0</v>
      </c>
      <c r="LK197" s="630">
        <v>0</v>
      </c>
      <c r="LL197" s="630">
        <v>0</v>
      </c>
      <c r="LM197" s="630">
        <v>0</v>
      </c>
      <c r="LN197" s="630">
        <v>0</v>
      </c>
      <c r="LO197" s="630">
        <v>0</v>
      </c>
      <c r="LP197" s="630">
        <v>0</v>
      </c>
      <c r="LQ197" s="630">
        <v>0</v>
      </c>
      <c r="LR197" s="630">
        <v>0</v>
      </c>
      <c r="LS197" s="630">
        <v>0</v>
      </c>
      <c r="LT197" s="630">
        <v>0</v>
      </c>
      <c r="LU197" s="630">
        <v>0</v>
      </c>
      <c r="LV197" s="630">
        <v>0</v>
      </c>
      <c r="LW197" s="630">
        <v>0</v>
      </c>
      <c r="LX197" s="630">
        <v>0</v>
      </c>
      <c r="LY197" s="630">
        <v>0</v>
      </c>
      <c r="LZ197" s="630">
        <v>0</v>
      </c>
      <c r="MA197" s="630">
        <v>0</v>
      </c>
      <c r="MB197" s="630">
        <v>0</v>
      </c>
      <c r="MC197" s="630">
        <v>0</v>
      </c>
      <c r="MD197" s="630">
        <v>0</v>
      </c>
      <c r="ME197" s="630">
        <v>0</v>
      </c>
      <c r="MF197" s="630">
        <v>0</v>
      </c>
      <c r="MG197" s="630">
        <v>0</v>
      </c>
      <c r="MH197" s="630">
        <v>0</v>
      </c>
      <c r="MI197" s="630">
        <v>0</v>
      </c>
      <c r="MJ197" s="630">
        <v>0</v>
      </c>
      <c r="MK197" s="630">
        <v>0</v>
      </c>
      <c r="ML197" s="630">
        <v>0</v>
      </c>
      <c r="MM197" s="630">
        <v>0</v>
      </c>
      <c r="MN197" s="630">
        <v>0</v>
      </c>
      <c r="MO197" s="630">
        <v>0</v>
      </c>
      <c r="MP197" s="630">
        <v>0</v>
      </c>
      <c r="MQ197" s="630">
        <v>0</v>
      </c>
      <c r="MR197" s="630">
        <v>0</v>
      </c>
      <c r="MS197" s="630">
        <v>0</v>
      </c>
      <c r="MT197" s="630">
        <v>0</v>
      </c>
      <c r="MU197" s="630">
        <v>0</v>
      </c>
      <c r="MV197" s="630">
        <v>0</v>
      </c>
      <c r="MW197" s="630">
        <v>0</v>
      </c>
      <c r="MX197" s="630">
        <v>0</v>
      </c>
      <c r="MY197" s="630">
        <v>0</v>
      </c>
      <c r="MZ197" s="630">
        <v>0</v>
      </c>
      <c r="NA197" s="630">
        <v>0</v>
      </c>
      <c r="NB197" s="630">
        <v>0</v>
      </c>
      <c r="NC197" s="630">
        <v>0</v>
      </c>
      <c r="ND197" s="630">
        <v>0</v>
      </c>
      <c r="NE197" s="630">
        <v>0</v>
      </c>
      <c r="NF197" s="630">
        <v>0</v>
      </c>
      <c r="NG197" s="630">
        <v>0</v>
      </c>
      <c r="NH197" s="630">
        <v>0</v>
      </c>
      <c r="NI197" s="630">
        <v>0</v>
      </c>
      <c r="NJ197" s="630">
        <v>0</v>
      </c>
      <c r="NK197" s="630">
        <v>0</v>
      </c>
      <c r="NL197" s="630">
        <v>0</v>
      </c>
      <c r="NM197" s="630">
        <v>0</v>
      </c>
      <c r="NN197" s="630">
        <v>0</v>
      </c>
      <c r="NO197" s="630">
        <v>0</v>
      </c>
      <c r="NP197" s="630">
        <v>0</v>
      </c>
      <c r="NQ197" s="630">
        <v>0</v>
      </c>
      <c r="NR197" s="630">
        <v>0</v>
      </c>
      <c r="NS197" s="630">
        <v>0</v>
      </c>
      <c r="NT197" s="630">
        <v>0</v>
      </c>
      <c r="NU197" s="630">
        <v>0</v>
      </c>
      <c r="NV197" s="630">
        <v>0</v>
      </c>
      <c r="NW197" s="630">
        <v>0</v>
      </c>
      <c r="NX197" s="630">
        <v>0</v>
      </c>
      <c r="NY197" s="630">
        <v>0</v>
      </c>
      <c r="NZ197" s="630">
        <v>0</v>
      </c>
      <c r="OA197" s="630">
        <v>0</v>
      </c>
      <c r="OB197" s="630">
        <v>0</v>
      </c>
      <c r="OC197" s="630">
        <v>0</v>
      </c>
      <c r="OD197" s="630">
        <v>0</v>
      </c>
      <c r="OE197" s="630">
        <v>0</v>
      </c>
      <c r="OF197" s="630">
        <v>0</v>
      </c>
      <c r="OG197" s="630">
        <v>0</v>
      </c>
      <c r="OH197" s="630">
        <v>0</v>
      </c>
      <c r="OI197" s="630">
        <v>0</v>
      </c>
      <c r="OJ197" s="630">
        <v>0</v>
      </c>
      <c r="OK197" s="630">
        <v>0</v>
      </c>
      <c r="OL197" s="630">
        <v>0</v>
      </c>
      <c r="OM197" s="630">
        <v>0</v>
      </c>
      <c r="ON197" s="630">
        <v>0</v>
      </c>
      <c r="OO197" s="630">
        <v>0</v>
      </c>
      <c r="OP197" s="630">
        <v>0</v>
      </c>
      <c r="OQ197" s="630">
        <v>0</v>
      </c>
      <c r="OR197" s="630">
        <v>0</v>
      </c>
      <c r="OS197" s="630">
        <v>0</v>
      </c>
      <c r="OT197" s="630">
        <v>0</v>
      </c>
      <c r="OU197" s="630">
        <v>0</v>
      </c>
      <c r="OV197" s="630">
        <v>0</v>
      </c>
      <c r="OW197" s="630">
        <v>0</v>
      </c>
      <c r="OX197" s="630">
        <v>0</v>
      </c>
      <c r="OY197" s="630">
        <v>0</v>
      </c>
      <c r="OZ197" s="630">
        <v>0</v>
      </c>
      <c r="PA197" s="630">
        <v>0</v>
      </c>
      <c r="PB197" s="630">
        <v>0</v>
      </c>
      <c r="PC197" s="630">
        <v>0</v>
      </c>
      <c r="PD197" s="630">
        <v>0</v>
      </c>
      <c r="PE197" s="630">
        <v>0</v>
      </c>
      <c r="PF197" s="630">
        <v>0</v>
      </c>
      <c r="PG197" s="630">
        <v>0</v>
      </c>
      <c r="PH197" s="630">
        <v>0</v>
      </c>
      <c r="PI197" s="630">
        <v>0</v>
      </c>
      <c r="PJ197" s="630">
        <v>0</v>
      </c>
      <c r="PK197" s="630">
        <v>0</v>
      </c>
      <c r="PL197" s="630">
        <v>0</v>
      </c>
      <c r="PM197" s="630">
        <v>0</v>
      </c>
      <c r="PN197" s="630">
        <v>0</v>
      </c>
      <c r="PO197" s="630">
        <v>0</v>
      </c>
      <c r="PP197" s="630">
        <v>0</v>
      </c>
      <c r="PQ197" s="630">
        <v>0</v>
      </c>
      <c r="PR197" s="630">
        <v>0</v>
      </c>
      <c r="PS197" s="630">
        <v>0</v>
      </c>
      <c r="PT197" s="630">
        <v>0</v>
      </c>
      <c r="PU197" s="630">
        <v>0</v>
      </c>
      <c r="PV197" s="630">
        <v>0</v>
      </c>
      <c r="PW197" s="630">
        <v>0</v>
      </c>
      <c r="PX197" s="630">
        <v>0</v>
      </c>
      <c r="PY197" s="630">
        <v>0</v>
      </c>
      <c r="PZ197" s="630">
        <v>0</v>
      </c>
      <c r="QA197" s="630">
        <v>0</v>
      </c>
      <c r="QB197" s="630">
        <v>0</v>
      </c>
      <c r="QC197" s="630">
        <v>0</v>
      </c>
      <c r="QD197" s="630">
        <v>0</v>
      </c>
      <c r="QE197" s="630">
        <v>0</v>
      </c>
      <c r="QF197" s="630">
        <v>0</v>
      </c>
      <c r="QG197" s="630">
        <v>0</v>
      </c>
      <c r="QH197" s="630">
        <v>0</v>
      </c>
      <c r="QI197" s="630">
        <v>0</v>
      </c>
      <c r="QJ197" s="630">
        <v>0</v>
      </c>
      <c r="QK197" s="630">
        <v>0</v>
      </c>
      <c r="QL197" s="630">
        <v>0</v>
      </c>
      <c r="QM197" s="630">
        <v>0</v>
      </c>
      <c r="QN197" s="630">
        <v>0</v>
      </c>
      <c r="QO197" s="630">
        <v>0</v>
      </c>
      <c r="QP197" s="630">
        <v>0</v>
      </c>
      <c r="QQ197" s="630">
        <v>0</v>
      </c>
      <c r="QR197" s="630">
        <v>0</v>
      </c>
      <c r="QS197" s="630">
        <v>0</v>
      </c>
      <c r="QT197" s="630">
        <v>0</v>
      </c>
      <c r="QU197" s="630">
        <v>0</v>
      </c>
      <c r="QV197" s="630">
        <v>0</v>
      </c>
      <c r="QW197" s="630">
        <v>0</v>
      </c>
      <c r="QX197" s="630">
        <v>0</v>
      </c>
      <c r="QY197" s="630">
        <v>0</v>
      </c>
      <c r="QZ197" s="630">
        <v>0</v>
      </c>
      <c r="RA197" s="630">
        <v>0</v>
      </c>
      <c r="RB197" s="630">
        <v>0</v>
      </c>
      <c r="RC197" s="630">
        <v>0</v>
      </c>
      <c r="RD197" s="630">
        <v>0</v>
      </c>
      <c r="RE197" s="630">
        <v>0</v>
      </c>
      <c r="RF197" s="630">
        <v>0</v>
      </c>
      <c r="RG197" s="630">
        <v>0</v>
      </c>
      <c r="RH197" s="630">
        <v>0</v>
      </c>
      <c r="RI197" s="630">
        <v>0</v>
      </c>
      <c r="RJ197" s="630">
        <v>0</v>
      </c>
      <c r="RK197" s="630">
        <v>0</v>
      </c>
      <c r="RL197" s="630">
        <v>0</v>
      </c>
      <c r="RM197" s="630">
        <v>0</v>
      </c>
      <c r="RN197" s="630">
        <v>0</v>
      </c>
      <c r="RO197" s="630">
        <v>0</v>
      </c>
      <c r="RP197" s="630">
        <v>0</v>
      </c>
      <c r="RQ197" s="630">
        <v>0</v>
      </c>
      <c r="RR197" s="630">
        <v>0</v>
      </c>
      <c r="RS197" s="630">
        <v>0</v>
      </c>
      <c r="RT197" s="630">
        <v>0</v>
      </c>
      <c r="RU197" s="630">
        <v>0</v>
      </c>
      <c r="RV197" s="630">
        <v>0</v>
      </c>
      <c r="RW197" s="630">
        <v>0</v>
      </c>
      <c r="RX197" s="630">
        <v>0</v>
      </c>
      <c r="RY197" s="630">
        <v>0</v>
      </c>
      <c r="RZ197" s="630">
        <v>0</v>
      </c>
      <c r="SA197" s="630">
        <v>0</v>
      </c>
      <c r="SB197" s="630">
        <v>0</v>
      </c>
      <c r="SC197" s="630">
        <v>0</v>
      </c>
      <c r="SD197" s="630">
        <v>0</v>
      </c>
      <c r="SE197" s="630">
        <v>0</v>
      </c>
      <c r="SF197" s="630">
        <v>0</v>
      </c>
      <c r="SG197" s="630">
        <v>0</v>
      </c>
      <c r="SH197" s="630">
        <v>0</v>
      </c>
      <c r="SI197" s="630">
        <v>0</v>
      </c>
      <c r="SJ197" s="280">
        <f t="shared" si="151"/>
        <v>0</v>
      </c>
      <c r="SK197" s="267"/>
      <c r="SL197" s="255"/>
      <c r="SM197" s="255"/>
      <c r="SN197" s="255"/>
    </row>
    <row r="198" spans="1:508" outlineLevel="3" x14ac:dyDescent="0.25">
      <c r="A198" s="255"/>
      <c r="B198" s="264"/>
      <c r="C198" s="449">
        <f>INT($C$29)+3</f>
        <v>4</v>
      </c>
      <c r="D198" s="280"/>
      <c r="E198" s="329">
        <f t="shared" si="152"/>
        <v>57</v>
      </c>
      <c r="F198" s="335"/>
      <c r="G198" s="280"/>
      <c r="H198" s="552"/>
      <c r="I198" s="564" t="s">
        <v>917</v>
      </c>
      <c r="J198" s="553"/>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80">
        <f t="shared" si="151"/>
        <v>0</v>
      </c>
      <c r="SK198" s="267"/>
      <c r="SL198" s="255"/>
      <c r="SM198" s="255"/>
      <c r="SN198" s="255"/>
    </row>
    <row r="199" spans="1:508" outlineLevel="3" x14ac:dyDescent="0.25">
      <c r="A199" s="255"/>
      <c r="B199" s="264"/>
      <c r="C199" s="449">
        <f>INT($C$29)+3</f>
        <v>4</v>
      </c>
      <c r="D199" s="280"/>
      <c r="E199" s="329">
        <f t="shared" si="152"/>
        <v>58</v>
      </c>
      <c r="F199" s="335"/>
      <c r="G199" s="280"/>
      <c r="H199" s="552"/>
      <c r="I199" s="564" t="s">
        <v>918</v>
      </c>
      <c r="J199" s="553"/>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80">
        <f t="shared" si="151"/>
        <v>0</v>
      </c>
      <c r="SK199" s="267"/>
      <c r="SL199" s="255"/>
      <c r="SM199" s="255"/>
      <c r="SN199" s="255"/>
    </row>
    <row r="200" spans="1:508" outlineLevel="3" x14ac:dyDescent="0.25">
      <c r="A200" s="255"/>
      <c r="B200" s="264"/>
      <c r="C200" s="449">
        <f t="shared" ref="C200" si="162">INT($C$29)+3</f>
        <v>4</v>
      </c>
      <c r="D200" s="280"/>
      <c r="E200" s="329">
        <f t="shared" si="152"/>
        <v>59</v>
      </c>
      <c r="F200" s="335"/>
      <c r="G200" s="280"/>
      <c r="H200" s="552"/>
      <c r="I200" s="567" t="s">
        <v>924</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916</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917</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918</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608</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56"/>
        <v>4</v>
      </c>
      <c r="D205" s="280"/>
      <c r="E205" s="329">
        <f t="shared" si="152"/>
        <v>64</v>
      </c>
      <c r="F205" s="335"/>
      <c r="G205" s="280"/>
      <c r="H205" s="552"/>
      <c r="I205" s="552" t="s">
        <v>609</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56"/>
        <v>4</v>
      </c>
      <c r="D206" s="280"/>
      <c r="E206" s="329">
        <f t="shared" si="152"/>
        <v>65</v>
      </c>
      <c r="F206" s="335"/>
      <c r="G206" s="280"/>
      <c r="H206" s="552"/>
      <c r="I206" s="552" t="s">
        <v>610</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56"/>
        <v>4</v>
      </c>
      <c r="D207" s="280"/>
      <c r="E207" s="329">
        <f t="shared" ref="E207:E270" si="163">E206+1</f>
        <v>66</v>
      </c>
      <c r="F207" s="335"/>
      <c r="G207" s="280"/>
      <c r="H207" s="556"/>
      <c r="I207" s="556" t="s">
        <v>741</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63"/>
        <v>67</v>
      </c>
      <c r="F208" s="335"/>
      <c r="G208" s="280"/>
      <c r="H208" s="558"/>
      <c r="I208" s="558" t="s">
        <v>742</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63"/>
        <v>68</v>
      </c>
      <c r="F209" s="335"/>
      <c r="G209" s="280"/>
      <c r="H209" s="466"/>
      <c r="I209" s="466" t="s">
        <v>743</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56"/>
        <v>4</v>
      </c>
      <c r="D210" s="280"/>
      <c r="E210" s="329">
        <f t="shared" si="163"/>
        <v>69</v>
      </c>
      <c r="F210" s="335"/>
      <c r="G210" s="280"/>
      <c r="H210" s="509"/>
      <c r="I210" s="509" t="s">
        <v>744</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63"/>
        <v>70</v>
      </c>
      <c r="F211" s="335"/>
      <c r="G211" s="280"/>
      <c r="H211" s="510"/>
      <c r="I211" s="510" t="s">
        <v>745</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63"/>
        <v>71</v>
      </c>
      <c r="F212" s="335"/>
      <c r="G212" s="280"/>
      <c r="H212" s="351"/>
      <c r="I212" s="351" t="s">
        <v>746</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63"/>
        <v>72</v>
      </c>
      <c r="F213" s="335"/>
      <c r="G213" s="280"/>
      <c r="H213" s="558"/>
      <c r="I213" s="558" t="s">
        <v>747</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63"/>
        <v>73</v>
      </c>
      <c r="F214" s="335"/>
      <c r="G214" s="280"/>
      <c r="H214" s="550" t="str">
        <f>Sheep!$H$251&amp;" Merino BBT"</f>
        <v>Aut Merino BBT</v>
      </c>
      <c r="I214" s="550" t="s">
        <v>912</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64">SI214</f>
        <v>0</v>
      </c>
      <c r="SK214" s="267"/>
      <c r="SL214" s="255"/>
      <c r="SM214" s="255"/>
      <c r="SN214" s="255"/>
    </row>
    <row r="215" spans="1:508" outlineLevel="3" x14ac:dyDescent="0.25">
      <c r="A215" s="255"/>
      <c r="B215" s="264"/>
      <c r="C215" s="449">
        <f>INT($C$29)+3</f>
        <v>4</v>
      </c>
      <c r="D215" s="280"/>
      <c r="E215" s="329">
        <f t="shared" si="163"/>
        <v>74</v>
      </c>
      <c r="F215" s="335"/>
      <c r="G215" s="280"/>
      <c r="H215" s="552"/>
      <c r="I215" s="567" t="s">
        <v>913</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64"/>
        <v>-2.8920445740680645</v>
      </c>
      <c r="SK215" s="267"/>
      <c r="SL215" s="255"/>
      <c r="SM215" s="255"/>
      <c r="SN215" s="255"/>
    </row>
    <row r="216" spans="1:508" outlineLevel="3" x14ac:dyDescent="0.25">
      <c r="A216" s="255"/>
      <c r="B216" s="264"/>
      <c r="C216" s="449">
        <f>INT($C$29)+3</f>
        <v>4</v>
      </c>
      <c r="D216" s="280"/>
      <c r="E216" s="329">
        <f t="shared" si="163"/>
        <v>75</v>
      </c>
      <c r="F216" s="335"/>
      <c r="G216" s="280"/>
      <c r="H216" s="552"/>
      <c r="I216" s="564" t="s">
        <v>915</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64"/>
        <v>0.58341496502326429</v>
      </c>
      <c r="SK216" s="267"/>
      <c r="SL216" s="255"/>
      <c r="SM216" s="255"/>
      <c r="SN216" s="255"/>
    </row>
    <row r="217" spans="1:508" outlineLevel="3" x14ac:dyDescent="0.25">
      <c r="A217" s="255"/>
      <c r="B217" s="264"/>
      <c r="C217" s="449">
        <f t="shared" ref="C217:C220" si="165">INT($C$29)+3</f>
        <v>4</v>
      </c>
      <c r="D217" s="280"/>
      <c r="E217" s="329">
        <f t="shared" si="163"/>
        <v>76</v>
      </c>
      <c r="F217" s="335"/>
      <c r="G217" s="280"/>
      <c r="H217" s="552"/>
      <c r="I217" s="567" t="s">
        <v>914</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64"/>
        <v>0.58207749016883703</v>
      </c>
      <c r="SK217" s="267"/>
      <c r="SL217" s="255"/>
      <c r="SM217" s="255"/>
      <c r="SN217" s="255"/>
    </row>
    <row r="218" spans="1:508" outlineLevel="3" x14ac:dyDescent="0.25">
      <c r="A218" s="255"/>
      <c r="B218" s="264"/>
      <c r="C218" s="449">
        <f t="shared" si="165"/>
        <v>4</v>
      </c>
      <c r="D218" s="280"/>
      <c r="E218" s="329">
        <f t="shared" si="163"/>
        <v>77</v>
      </c>
      <c r="F218" s="335"/>
      <c r="G218" s="280"/>
      <c r="H218" s="552"/>
      <c r="I218" s="564" t="s">
        <v>916</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64"/>
        <v>1.6452169305294078</v>
      </c>
      <c r="SK218" s="267"/>
      <c r="SL218" s="255"/>
      <c r="SM218" s="255"/>
      <c r="SN218" s="255"/>
    </row>
    <row r="219" spans="1:508" outlineLevel="3" x14ac:dyDescent="0.25">
      <c r="A219" s="255"/>
      <c r="B219" s="264"/>
      <c r="C219" s="449">
        <f t="shared" si="165"/>
        <v>4</v>
      </c>
      <c r="D219" s="280"/>
      <c r="E219" s="329">
        <f t="shared" si="163"/>
        <v>78</v>
      </c>
      <c r="F219" s="335"/>
      <c r="G219" s="280"/>
      <c r="H219" s="552"/>
      <c r="I219" s="564" t="s">
        <v>919</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64"/>
        <v>0.99489632751647683</v>
      </c>
      <c r="SK219" s="267"/>
      <c r="SL219" s="255"/>
      <c r="SM219" s="255"/>
      <c r="SN219" s="255"/>
    </row>
    <row r="220" spans="1:508" outlineLevel="3" x14ac:dyDescent="0.25">
      <c r="A220" s="255"/>
      <c r="B220" s="264"/>
      <c r="C220" s="449">
        <f t="shared" si="165"/>
        <v>4</v>
      </c>
      <c r="D220" s="280"/>
      <c r="E220" s="329">
        <f t="shared" si="163"/>
        <v>79</v>
      </c>
      <c r="F220" s="335"/>
      <c r="G220" s="280"/>
      <c r="H220" s="552"/>
      <c r="I220" s="567" t="s">
        <v>920</v>
      </c>
      <c r="J220" s="553"/>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80">
        <f t="shared" si="164"/>
        <v>0</v>
      </c>
      <c r="SK220" s="267"/>
      <c r="SL220" s="255"/>
      <c r="SM220" s="255"/>
      <c r="SN220" s="255"/>
    </row>
    <row r="221" spans="1:508" outlineLevel="3" x14ac:dyDescent="0.25">
      <c r="A221" s="255"/>
      <c r="B221" s="264"/>
      <c r="C221" s="449">
        <f>INT($C$29)+3</f>
        <v>4</v>
      </c>
      <c r="D221" s="280"/>
      <c r="E221" s="329">
        <f t="shared" si="163"/>
        <v>80</v>
      </c>
      <c r="F221" s="335"/>
      <c r="G221" s="280"/>
      <c r="H221" s="552"/>
      <c r="I221" s="564" t="s">
        <v>916</v>
      </c>
      <c r="J221" s="553"/>
      <c r="K221" s="630">
        <v>0</v>
      </c>
      <c r="L221" s="630">
        <v>0</v>
      </c>
      <c r="M221" s="630">
        <v>0</v>
      </c>
      <c r="N221" s="630">
        <v>0</v>
      </c>
      <c r="O221" s="630">
        <v>0</v>
      </c>
      <c r="P221" s="630">
        <v>0</v>
      </c>
      <c r="Q221" s="630">
        <v>0</v>
      </c>
      <c r="R221" s="630">
        <v>0</v>
      </c>
      <c r="S221" s="630">
        <v>0</v>
      </c>
      <c r="T221" s="630">
        <v>0</v>
      </c>
      <c r="U221" s="630">
        <v>0</v>
      </c>
      <c r="V221" s="630">
        <v>0</v>
      </c>
      <c r="W221" s="630">
        <v>0</v>
      </c>
      <c r="X221" s="630">
        <v>0</v>
      </c>
      <c r="Y221" s="630">
        <v>0</v>
      </c>
      <c r="Z221" s="630">
        <v>0</v>
      </c>
      <c r="AA221" s="630">
        <v>0</v>
      </c>
      <c r="AB221" s="630">
        <v>0</v>
      </c>
      <c r="AC221" s="630">
        <v>0</v>
      </c>
      <c r="AD221" s="630">
        <v>0</v>
      </c>
      <c r="AE221" s="630">
        <v>0</v>
      </c>
      <c r="AF221" s="630">
        <v>0</v>
      </c>
      <c r="AG221" s="630">
        <v>0</v>
      </c>
      <c r="AH221" s="630">
        <v>0</v>
      </c>
      <c r="AI221" s="630">
        <v>0</v>
      </c>
      <c r="AJ221" s="630">
        <v>0</v>
      </c>
      <c r="AK221" s="630">
        <v>0</v>
      </c>
      <c r="AL221" s="630">
        <v>0</v>
      </c>
      <c r="AM221" s="630">
        <v>0</v>
      </c>
      <c r="AN221" s="630">
        <v>0</v>
      </c>
      <c r="AO221" s="630">
        <v>0</v>
      </c>
      <c r="AP221" s="630">
        <v>0</v>
      </c>
      <c r="AQ221" s="630">
        <v>0</v>
      </c>
      <c r="AR221" s="630">
        <v>0</v>
      </c>
      <c r="AS221" s="630">
        <v>0</v>
      </c>
      <c r="AT221" s="630">
        <v>0</v>
      </c>
      <c r="AU221" s="630">
        <v>0</v>
      </c>
      <c r="AV221" s="630">
        <v>0</v>
      </c>
      <c r="AW221" s="630">
        <v>0</v>
      </c>
      <c r="AX221" s="630">
        <v>0</v>
      </c>
      <c r="AY221" s="630">
        <v>0</v>
      </c>
      <c r="AZ221" s="630">
        <v>0</v>
      </c>
      <c r="BA221" s="630">
        <v>0</v>
      </c>
      <c r="BB221" s="630">
        <v>0</v>
      </c>
      <c r="BC221" s="630">
        <v>0</v>
      </c>
      <c r="BD221" s="630">
        <v>0</v>
      </c>
      <c r="BE221" s="630">
        <v>0</v>
      </c>
      <c r="BF221" s="630">
        <v>0</v>
      </c>
      <c r="BG221" s="630">
        <v>0</v>
      </c>
      <c r="BH221" s="630">
        <v>0</v>
      </c>
      <c r="BI221" s="630">
        <v>0</v>
      </c>
      <c r="BJ221" s="630">
        <v>0</v>
      </c>
      <c r="BK221" s="630">
        <v>0</v>
      </c>
      <c r="BL221" s="630">
        <v>0</v>
      </c>
      <c r="BM221" s="630">
        <v>0</v>
      </c>
      <c r="BN221" s="630">
        <v>0</v>
      </c>
      <c r="BO221" s="630">
        <v>0</v>
      </c>
      <c r="BP221" s="630">
        <v>0</v>
      </c>
      <c r="BQ221" s="630">
        <v>0</v>
      </c>
      <c r="BR221" s="630">
        <v>0</v>
      </c>
      <c r="BS221" s="630">
        <v>0</v>
      </c>
      <c r="BT221" s="630">
        <v>0</v>
      </c>
      <c r="BU221" s="630">
        <v>0</v>
      </c>
      <c r="BV221" s="630">
        <v>0</v>
      </c>
      <c r="BW221" s="630">
        <v>0</v>
      </c>
      <c r="BX221" s="630">
        <v>0</v>
      </c>
      <c r="BY221" s="630">
        <v>0</v>
      </c>
      <c r="BZ221" s="630">
        <v>0</v>
      </c>
      <c r="CA221" s="630">
        <v>0</v>
      </c>
      <c r="CB221" s="630">
        <v>0</v>
      </c>
      <c r="CC221" s="630">
        <v>0</v>
      </c>
      <c r="CD221" s="630">
        <v>0</v>
      </c>
      <c r="CE221" s="630">
        <v>0</v>
      </c>
      <c r="CF221" s="630">
        <v>0</v>
      </c>
      <c r="CG221" s="630">
        <v>0</v>
      </c>
      <c r="CH221" s="630">
        <v>0</v>
      </c>
      <c r="CI221" s="630">
        <v>0</v>
      </c>
      <c r="CJ221" s="630">
        <v>0</v>
      </c>
      <c r="CK221" s="630">
        <v>0</v>
      </c>
      <c r="CL221" s="630">
        <v>0</v>
      </c>
      <c r="CM221" s="630">
        <v>0</v>
      </c>
      <c r="CN221" s="630">
        <v>0</v>
      </c>
      <c r="CO221" s="630">
        <v>0</v>
      </c>
      <c r="CP221" s="630">
        <v>0</v>
      </c>
      <c r="CQ221" s="630">
        <v>0</v>
      </c>
      <c r="CR221" s="630">
        <v>0</v>
      </c>
      <c r="CS221" s="630">
        <v>0</v>
      </c>
      <c r="CT221" s="630">
        <v>0</v>
      </c>
      <c r="CU221" s="630">
        <v>0</v>
      </c>
      <c r="CV221" s="630">
        <v>0</v>
      </c>
      <c r="CW221" s="630">
        <v>0</v>
      </c>
      <c r="CX221" s="630">
        <v>0</v>
      </c>
      <c r="CY221" s="630">
        <v>0</v>
      </c>
      <c r="CZ221" s="630">
        <v>0</v>
      </c>
      <c r="DA221" s="630">
        <v>0</v>
      </c>
      <c r="DB221" s="630">
        <v>0</v>
      </c>
      <c r="DC221" s="630">
        <v>0</v>
      </c>
      <c r="DD221" s="630">
        <v>0</v>
      </c>
      <c r="DE221" s="630">
        <v>0</v>
      </c>
      <c r="DF221" s="630">
        <v>0</v>
      </c>
      <c r="DG221" s="630">
        <v>0</v>
      </c>
      <c r="DH221" s="630">
        <v>0</v>
      </c>
      <c r="DI221" s="630">
        <v>0</v>
      </c>
      <c r="DJ221" s="630">
        <v>0</v>
      </c>
      <c r="DK221" s="630">
        <v>0</v>
      </c>
      <c r="DL221" s="630">
        <v>0</v>
      </c>
      <c r="DM221" s="630">
        <v>0</v>
      </c>
      <c r="DN221" s="630">
        <v>0</v>
      </c>
      <c r="DO221" s="630">
        <v>0</v>
      </c>
      <c r="DP221" s="630">
        <v>0</v>
      </c>
      <c r="DQ221" s="630">
        <v>0</v>
      </c>
      <c r="DR221" s="630">
        <v>0</v>
      </c>
      <c r="DS221" s="630">
        <v>0</v>
      </c>
      <c r="DT221" s="630">
        <v>0</v>
      </c>
      <c r="DU221" s="630">
        <v>0</v>
      </c>
      <c r="DV221" s="630">
        <v>0</v>
      </c>
      <c r="DW221" s="630">
        <v>0</v>
      </c>
      <c r="DX221" s="630">
        <v>0</v>
      </c>
      <c r="DY221" s="630">
        <v>0</v>
      </c>
      <c r="DZ221" s="630">
        <v>0</v>
      </c>
      <c r="EA221" s="630">
        <v>0</v>
      </c>
      <c r="EB221" s="630">
        <v>0</v>
      </c>
      <c r="EC221" s="630">
        <v>0</v>
      </c>
      <c r="ED221" s="630">
        <v>0</v>
      </c>
      <c r="EE221" s="630">
        <v>0</v>
      </c>
      <c r="EF221" s="630">
        <v>0</v>
      </c>
      <c r="EG221" s="630">
        <v>0</v>
      </c>
      <c r="EH221" s="630">
        <v>0</v>
      </c>
      <c r="EI221" s="630">
        <v>0</v>
      </c>
      <c r="EJ221" s="630">
        <v>0</v>
      </c>
      <c r="EK221" s="630">
        <v>0</v>
      </c>
      <c r="EL221" s="630">
        <v>0</v>
      </c>
      <c r="EM221" s="630">
        <v>0</v>
      </c>
      <c r="EN221" s="630">
        <v>0</v>
      </c>
      <c r="EO221" s="630">
        <v>0</v>
      </c>
      <c r="EP221" s="630">
        <v>0</v>
      </c>
      <c r="EQ221" s="630">
        <v>0</v>
      </c>
      <c r="ER221" s="630">
        <v>0</v>
      </c>
      <c r="ES221" s="630">
        <v>0</v>
      </c>
      <c r="ET221" s="630">
        <v>0</v>
      </c>
      <c r="EU221" s="630">
        <v>0</v>
      </c>
      <c r="EV221" s="630">
        <v>0</v>
      </c>
      <c r="EW221" s="630">
        <v>0</v>
      </c>
      <c r="EX221" s="630">
        <v>0</v>
      </c>
      <c r="EY221" s="630">
        <v>0</v>
      </c>
      <c r="EZ221" s="630">
        <v>0</v>
      </c>
      <c r="FA221" s="630">
        <v>0</v>
      </c>
      <c r="FB221" s="630">
        <v>0</v>
      </c>
      <c r="FC221" s="630">
        <v>0</v>
      </c>
      <c r="FD221" s="630">
        <v>0</v>
      </c>
      <c r="FE221" s="630">
        <v>0</v>
      </c>
      <c r="FF221" s="630">
        <v>0</v>
      </c>
      <c r="FG221" s="630">
        <v>0</v>
      </c>
      <c r="FH221" s="630">
        <v>0</v>
      </c>
      <c r="FI221" s="630">
        <v>0</v>
      </c>
      <c r="FJ221" s="630">
        <v>0</v>
      </c>
      <c r="FK221" s="630">
        <v>0</v>
      </c>
      <c r="FL221" s="630">
        <v>0</v>
      </c>
      <c r="FM221" s="630">
        <v>0</v>
      </c>
      <c r="FN221" s="630">
        <v>0</v>
      </c>
      <c r="FO221" s="630">
        <v>0</v>
      </c>
      <c r="FP221" s="630">
        <v>0</v>
      </c>
      <c r="FQ221" s="630">
        <v>0</v>
      </c>
      <c r="FR221" s="630">
        <v>0</v>
      </c>
      <c r="FS221" s="630">
        <v>0</v>
      </c>
      <c r="FT221" s="630">
        <v>0</v>
      </c>
      <c r="FU221" s="630">
        <v>0</v>
      </c>
      <c r="FV221" s="630">
        <v>0</v>
      </c>
      <c r="FW221" s="630">
        <v>0</v>
      </c>
      <c r="FX221" s="630">
        <v>0</v>
      </c>
      <c r="FY221" s="630">
        <v>0</v>
      </c>
      <c r="FZ221" s="630">
        <v>0</v>
      </c>
      <c r="GA221" s="630">
        <v>0</v>
      </c>
      <c r="GB221" s="630">
        <v>0</v>
      </c>
      <c r="GC221" s="630">
        <v>0</v>
      </c>
      <c r="GD221" s="630">
        <v>0</v>
      </c>
      <c r="GE221" s="630">
        <v>0</v>
      </c>
      <c r="GF221" s="630">
        <v>0</v>
      </c>
      <c r="GG221" s="630">
        <v>0</v>
      </c>
      <c r="GH221" s="630">
        <v>0</v>
      </c>
      <c r="GI221" s="630">
        <v>0</v>
      </c>
      <c r="GJ221" s="630">
        <v>0</v>
      </c>
      <c r="GK221" s="630">
        <v>0</v>
      </c>
      <c r="GL221" s="630">
        <v>0</v>
      </c>
      <c r="GM221" s="630">
        <v>0</v>
      </c>
      <c r="GN221" s="630">
        <v>0</v>
      </c>
      <c r="GO221" s="630">
        <v>0</v>
      </c>
      <c r="GP221" s="630">
        <v>0</v>
      </c>
      <c r="GQ221" s="630">
        <v>0</v>
      </c>
      <c r="GR221" s="630">
        <v>0</v>
      </c>
      <c r="GS221" s="630">
        <v>0</v>
      </c>
      <c r="GT221" s="630">
        <v>0</v>
      </c>
      <c r="GU221" s="630">
        <v>0</v>
      </c>
      <c r="GV221" s="630">
        <v>0</v>
      </c>
      <c r="GW221" s="630">
        <v>0</v>
      </c>
      <c r="GX221" s="630">
        <v>0</v>
      </c>
      <c r="GY221" s="630">
        <v>0</v>
      </c>
      <c r="GZ221" s="630">
        <v>0</v>
      </c>
      <c r="HA221" s="630">
        <v>0</v>
      </c>
      <c r="HB221" s="630">
        <v>0</v>
      </c>
      <c r="HC221" s="630">
        <v>0</v>
      </c>
      <c r="HD221" s="630">
        <v>0</v>
      </c>
      <c r="HE221" s="630">
        <v>0</v>
      </c>
      <c r="HF221" s="630">
        <v>0</v>
      </c>
      <c r="HG221" s="630">
        <v>0</v>
      </c>
      <c r="HH221" s="630">
        <v>0</v>
      </c>
      <c r="HI221" s="630">
        <v>0</v>
      </c>
      <c r="HJ221" s="630">
        <v>0</v>
      </c>
      <c r="HK221" s="630">
        <v>0</v>
      </c>
      <c r="HL221" s="630">
        <v>0</v>
      </c>
      <c r="HM221" s="630">
        <v>0</v>
      </c>
      <c r="HN221" s="630">
        <v>0</v>
      </c>
      <c r="HO221" s="630">
        <v>0</v>
      </c>
      <c r="HP221" s="630">
        <v>0</v>
      </c>
      <c r="HQ221" s="630">
        <v>0</v>
      </c>
      <c r="HR221" s="630">
        <v>0</v>
      </c>
      <c r="HS221" s="630">
        <v>0</v>
      </c>
      <c r="HT221" s="630">
        <v>0</v>
      </c>
      <c r="HU221" s="630">
        <v>0</v>
      </c>
      <c r="HV221" s="630">
        <v>0</v>
      </c>
      <c r="HW221" s="630">
        <v>0</v>
      </c>
      <c r="HX221" s="630">
        <v>0</v>
      </c>
      <c r="HY221" s="630">
        <v>0</v>
      </c>
      <c r="HZ221" s="630">
        <v>0</v>
      </c>
      <c r="IA221" s="630">
        <v>0</v>
      </c>
      <c r="IB221" s="630">
        <v>0</v>
      </c>
      <c r="IC221" s="630">
        <v>0</v>
      </c>
      <c r="ID221" s="630">
        <v>0</v>
      </c>
      <c r="IE221" s="630">
        <v>0</v>
      </c>
      <c r="IF221" s="630">
        <v>0</v>
      </c>
      <c r="IG221" s="630">
        <v>0</v>
      </c>
      <c r="IH221" s="630">
        <v>0</v>
      </c>
      <c r="II221" s="630">
        <v>0</v>
      </c>
      <c r="IJ221" s="630">
        <v>0</v>
      </c>
      <c r="IK221" s="630">
        <v>0</v>
      </c>
      <c r="IL221" s="630">
        <v>0</v>
      </c>
      <c r="IM221" s="630">
        <v>0</v>
      </c>
      <c r="IN221" s="630">
        <v>0</v>
      </c>
      <c r="IO221" s="630">
        <v>0</v>
      </c>
      <c r="IP221" s="630">
        <v>0</v>
      </c>
      <c r="IQ221" s="630">
        <v>0</v>
      </c>
      <c r="IR221" s="630">
        <v>0</v>
      </c>
      <c r="IS221" s="630">
        <v>0</v>
      </c>
      <c r="IT221" s="630">
        <v>0</v>
      </c>
      <c r="IU221" s="630">
        <v>0</v>
      </c>
      <c r="IV221" s="630">
        <v>0</v>
      </c>
      <c r="IW221" s="630">
        <v>0</v>
      </c>
      <c r="IX221" s="630">
        <v>0</v>
      </c>
      <c r="IY221" s="630">
        <v>0</v>
      </c>
      <c r="IZ221" s="630">
        <v>0</v>
      </c>
      <c r="JA221" s="630">
        <v>0</v>
      </c>
      <c r="JB221" s="630">
        <v>0</v>
      </c>
      <c r="JC221" s="630">
        <v>0</v>
      </c>
      <c r="JD221" s="630">
        <v>0</v>
      </c>
      <c r="JE221" s="630">
        <v>0</v>
      </c>
      <c r="JF221" s="630">
        <v>0</v>
      </c>
      <c r="JG221" s="630">
        <v>0</v>
      </c>
      <c r="JH221" s="630">
        <v>0</v>
      </c>
      <c r="JI221" s="630">
        <v>0</v>
      </c>
      <c r="JJ221" s="630">
        <v>0</v>
      </c>
      <c r="JK221" s="630">
        <v>0</v>
      </c>
      <c r="JL221" s="630">
        <v>0</v>
      </c>
      <c r="JM221" s="630">
        <v>0</v>
      </c>
      <c r="JN221" s="630">
        <v>0</v>
      </c>
      <c r="JO221" s="630">
        <v>0</v>
      </c>
      <c r="JP221" s="630">
        <v>0</v>
      </c>
      <c r="JQ221" s="630">
        <v>0</v>
      </c>
      <c r="JR221" s="630">
        <v>0</v>
      </c>
      <c r="JS221" s="630">
        <v>0</v>
      </c>
      <c r="JT221" s="630">
        <v>0</v>
      </c>
      <c r="JU221" s="630">
        <v>0</v>
      </c>
      <c r="JV221" s="630">
        <v>0</v>
      </c>
      <c r="JW221" s="630">
        <v>0</v>
      </c>
      <c r="JX221" s="630">
        <v>0</v>
      </c>
      <c r="JY221" s="630">
        <v>0</v>
      </c>
      <c r="JZ221" s="630">
        <v>0</v>
      </c>
      <c r="KA221" s="630">
        <v>0</v>
      </c>
      <c r="KB221" s="630">
        <v>0</v>
      </c>
      <c r="KC221" s="630">
        <v>0</v>
      </c>
      <c r="KD221" s="630">
        <v>0</v>
      </c>
      <c r="KE221" s="630">
        <v>0</v>
      </c>
      <c r="KF221" s="630">
        <v>0</v>
      </c>
      <c r="KG221" s="630">
        <v>0</v>
      </c>
      <c r="KH221" s="630">
        <v>0</v>
      </c>
      <c r="KI221" s="630">
        <v>0</v>
      </c>
      <c r="KJ221" s="630">
        <v>0</v>
      </c>
      <c r="KK221" s="630">
        <v>0</v>
      </c>
      <c r="KL221" s="630">
        <v>0</v>
      </c>
      <c r="KM221" s="630">
        <v>0</v>
      </c>
      <c r="KN221" s="630">
        <v>0</v>
      </c>
      <c r="KO221" s="630">
        <v>0</v>
      </c>
      <c r="KP221" s="630">
        <v>0</v>
      </c>
      <c r="KQ221" s="630">
        <v>0</v>
      </c>
      <c r="KR221" s="630">
        <v>0</v>
      </c>
      <c r="KS221" s="630">
        <v>0</v>
      </c>
      <c r="KT221" s="630">
        <v>0</v>
      </c>
      <c r="KU221" s="630">
        <v>0</v>
      </c>
      <c r="KV221" s="630">
        <v>0</v>
      </c>
      <c r="KW221" s="630">
        <v>0</v>
      </c>
      <c r="KX221" s="630">
        <v>0</v>
      </c>
      <c r="KY221" s="630">
        <v>0</v>
      </c>
      <c r="KZ221" s="630">
        <v>0</v>
      </c>
      <c r="LA221" s="630">
        <v>0</v>
      </c>
      <c r="LB221" s="630">
        <v>0</v>
      </c>
      <c r="LC221" s="630">
        <v>0</v>
      </c>
      <c r="LD221" s="630">
        <v>0</v>
      </c>
      <c r="LE221" s="630">
        <v>0</v>
      </c>
      <c r="LF221" s="630">
        <v>0</v>
      </c>
      <c r="LG221" s="630">
        <v>0</v>
      </c>
      <c r="LH221" s="630">
        <v>0</v>
      </c>
      <c r="LI221" s="630">
        <v>0</v>
      </c>
      <c r="LJ221" s="630">
        <v>0</v>
      </c>
      <c r="LK221" s="630">
        <v>0</v>
      </c>
      <c r="LL221" s="630">
        <v>0</v>
      </c>
      <c r="LM221" s="630">
        <v>0</v>
      </c>
      <c r="LN221" s="630">
        <v>0</v>
      </c>
      <c r="LO221" s="630">
        <v>0</v>
      </c>
      <c r="LP221" s="630">
        <v>0</v>
      </c>
      <c r="LQ221" s="630">
        <v>0</v>
      </c>
      <c r="LR221" s="630">
        <v>0</v>
      </c>
      <c r="LS221" s="630">
        <v>0</v>
      </c>
      <c r="LT221" s="630">
        <v>0</v>
      </c>
      <c r="LU221" s="630">
        <v>0</v>
      </c>
      <c r="LV221" s="630">
        <v>0</v>
      </c>
      <c r="LW221" s="630">
        <v>0</v>
      </c>
      <c r="LX221" s="630">
        <v>0</v>
      </c>
      <c r="LY221" s="630">
        <v>0</v>
      </c>
      <c r="LZ221" s="630">
        <v>0</v>
      </c>
      <c r="MA221" s="630">
        <v>0</v>
      </c>
      <c r="MB221" s="630">
        <v>0</v>
      </c>
      <c r="MC221" s="630">
        <v>0</v>
      </c>
      <c r="MD221" s="630">
        <v>0</v>
      </c>
      <c r="ME221" s="630">
        <v>0</v>
      </c>
      <c r="MF221" s="630">
        <v>0</v>
      </c>
      <c r="MG221" s="630">
        <v>0</v>
      </c>
      <c r="MH221" s="630">
        <v>0</v>
      </c>
      <c r="MI221" s="630">
        <v>0</v>
      </c>
      <c r="MJ221" s="630">
        <v>0</v>
      </c>
      <c r="MK221" s="630">
        <v>0</v>
      </c>
      <c r="ML221" s="630">
        <v>0</v>
      </c>
      <c r="MM221" s="630">
        <v>0</v>
      </c>
      <c r="MN221" s="630">
        <v>0</v>
      </c>
      <c r="MO221" s="630">
        <v>0</v>
      </c>
      <c r="MP221" s="630">
        <v>0</v>
      </c>
      <c r="MQ221" s="630">
        <v>0</v>
      </c>
      <c r="MR221" s="630">
        <v>0</v>
      </c>
      <c r="MS221" s="630">
        <v>0</v>
      </c>
      <c r="MT221" s="630">
        <v>0</v>
      </c>
      <c r="MU221" s="630">
        <v>0</v>
      </c>
      <c r="MV221" s="630">
        <v>0</v>
      </c>
      <c r="MW221" s="630">
        <v>0</v>
      </c>
      <c r="MX221" s="630">
        <v>0</v>
      </c>
      <c r="MY221" s="630">
        <v>0</v>
      </c>
      <c r="MZ221" s="630">
        <v>0</v>
      </c>
      <c r="NA221" s="630">
        <v>0</v>
      </c>
      <c r="NB221" s="630">
        <v>0</v>
      </c>
      <c r="NC221" s="630">
        <v>0</v>
      </c>
      <c r="ND221" s="630">
        <v>0</v>
      </c>
      <c r="NE221" s="630">
        <v>0</v>
      </c>
      <c r="NF221" s="630">
        <v>0</v>
      </c>
      <c r="NG221" s="630">
        <v>0</v>
      </c>
      <c r="NH221" s="630">
        <v>0</v>
      </c>
      <c r="NI221" s="630">
        <v>0</v>
      </c>
      <c r="NJ221" s="630">
        <v>0</v>
      </c>
      <c r="NK221" s="630">
        <v>0</v>
      </c>
      <c r="NL221" s="630">
        <v>0</v>
      </c>
      <c r="NM221" s="630">
        <v>0</v>
      </c>
      <c r="NN221" s="630">
        <v>0</v>
      </c>
      <c r="NO221" s="630">
        <v>0</v>
      </c>
      <c r="NP221" s="630">
        <v>0</v>
      </c>
      <c r="NQ221" s="630">
        <v>0</v>
      </c>
      <c r="NR221" s="630">
        <v>0</v>
      </c>
      <c r="NS221" s="630">
        <v>0</v>
      </c>
      <c r="NT221" s="630">
        <v>0</v>
      </c>
      <c r="NU221" s="630">
        <v>0</v>
      </c>
      <c r="NV221" s="630">
        <v>0</v>
      </c>
      <c r="NW221" s="630">
        <v>0</v>
      </c>
      <c r="NX221" s="630">
        <v>0</v>
      </c>
      <c r="NY221" s="630">
        <v>0</v>
      </c>
      <c r="NZ221" s="630">
        <v>0</v>
      </c>
      <c r="OA221" s="630">
        <v>0</v>
      </c>
      <c r="OB221" s="630">
        <v>0</v>
      </c>
      <c r="OC221" s="630">
        <v>0</v>
      </c>
      <c r="OD221" s="630">
        <v>0</v>
      </c>
      <c r="OE221" s="630">
        <v>0</v>
      </c>
      <c r="OF221" s="630">
        <v>0</v>
      </c>
      <c r="OG221" s="630">
        <v>0</v>
      </c>
      <c r="OH221" s="630">
        <v>0</v>
      </c>
      <c r="OI221" s="630">
        <v>0</v>
      </c>
      <c r="OJ221" s="630">
        <v>0</v>
      </c>
      <c r="OK221" s="630">
        <v>0</v>
      </c>
      <c r="OL221" s="630">
        <v>0</v>
      </c>
      <c r="OM221" s="630">
        <v>0</v>
      </c>
      <c r="ON221" s="630">
        <v>0</v>
      </c>
      <c r="OO221" s="630">
        <v>0</v>
      </c>
      <c r="OP221" s="630">
        <v>0</v>
      </c>
      <c r="OQ221" s="630">
        <v>0</v>
      </c>
      <c r="OR221" s="630">
        <v>0</v>
      </c>
      <c r="OS221" s="630">
        <v>0</v>
      </c>
      <c r="OT221" s="630">
        <v>0</v>
      </c>
      <c r="OU221" s="630">
        <v>0</v>
      </c>
      <c r="OV221" s="630">
        <v>0</v>
      </c>
      <c r="OW221" s="630">
        <v>0</v>
      </c>
      <c r="OX221" s="630">
        <v>0</v>
      </c>
      <c r="OY221" s="630">
        <v>0</v>
      </c>
      <c r="OZ221" s="630">
        <v>0</v>
      </c>
      <c r="PA221" s="630">
        <v>0</v>
      </c>
      <c r="PB221" s="630">
        <v>0</v>
      </c>
      <c r="PC221" s="630">
        <v>0</v>
      </c>
      <c r="PD221" s="630">
        <v>0</v>
      </c>
      <c r="PE221" s="630">
        <v>0</v>
      </c>
      <c r="PF221" s="630">
        <v>0</v>
      </c>
      <c r="PG221" s="630">
        <v>0</v>
      </c>
      <c r="PH221" s="630">
        <v>0</v>
      </c>
      <c r="PI221" s="630">
        <v>0</v>
      </c>
      <c r="PJ221" s="630">
        <v>0</v>
      </c>
      <c r="PK221" s="630">
        <v>0</v>
      </c>
      <c r="PL221" s="630">
        <v>0</v>
      </c>
      <c r="PM221" s="630">
        <v>0</v>
      </c>
      <c r="PN221" s="630">
        <v>0</v>
      </c>
      <c r="PO221" s="630">
        <v>0</v>
      </c>
      <c r="PP221" s="630">
        <v>0</v>
      </c>
      <c r="PQ221" s="630">
        <v>0</v>
      </c>
      <c r="PR221" s="630">
        <v>0</v>
      </c>
      <c r="PS221" s="630">
        <v>0</v>
      </c>
      <c r="PT221" s="630">
        <v>0</v>
      </c>
      <c r="PU221" s="630">
        <v>0</v>
      </c>
      <c r="PV221" s="630">
        <v>0</v>
      </c>
      <c r="PW221" s="630">
        <v>0</v>
      </c>
      <c r="PX221" s="630">
        <v>0</v>
      </c>
      <c r="PY221" s="630">
        <v>0</v>
      </c>
      <c r="PZ221" s="630">
        <v>0</v>
      </c>
      <c r="QA221" s="630">
        <v>0</v>
      </c>
      <c r="QB221" s="630">
        <v>0</v>
      </c>
      <c r="QC221" s="630">
        <v>0</v>
      </c>
      <c r="QD221" s="630">
        <v>0</v>
      </c>
      <c r="QE221" s="630">
        <v>0</v>
      </c>
      <c r="QF221" s="630">
        <v>0</v>
      </c>
      <c r="QG221" s="630">
        <v>0</v>
      </c>
      <c r="QH221" s="630">
        <v>0</v>
      </c>
      <c r="QI221" s="630">
        <v>0</v>
      </c>
      <c r="QJ221" s="630">
        <v>0</v>
      </c>
      <c r="QK221" s="630">
        <v>0</v>
      </c>
      <c r="QL221" s="630">
        <v>0</v>
      </c>
      <c r="QM221" s="630">
        <v>0</v>
      </c>
      <c r="QN221" s="630">
        <v>0</v>
      </c>
      <c r="QO221" s="630">
        <v>0</v>
      </c>
      <c r="QP221" s="630">
        <v>0</v>
      </c>
      <c r="QQ221" s="630">
        <v>0</v>
      </c>
      <c r="QR221" s="630">
        <v>0</v>
      </c>
      <c r="QS221" s="630">
        <v>0</v>
      </c>
      <c r="QT221" s="630">
        <v>0</v>
      </c>
      <c r="QU221" s="630">
        <v>0</v>
      </c>
      <c r="QV221" s="630">
        <v>0</v>
      </c>
      <c r="QW221" s="630">
        <v>0</v>
      </c>
      <c r="QX221" s="630">
        <v>0</v>
      </c>
      <c r="QY221" s="630">
        <v>0</v>
      </c>
      <c r="QZ221" s="630">
        <v>0</v>
      </c>
      <c r="RA221" s="630">
        <v>0</v>
      </c>
      <c r="RB221" s="630">
        <v>0</v>
      </c>
      <c r="RC221" s="630">
        <v>0</v>
      </c>
      <c r="RD221" s="630">
        <v>0</v>
      </c>
      <c r="RE221" s="630">
        <v>0</v>
      </c>
      <c r="RF221" s="630">
        <v>0</v>
      </c>
      <c r="RG221" s="630">
        <v>0</v>
      </c>
      <c r="RH221" s="630">
        <v>0</v>
      </c>
      <c r="RI221" s="630">
        <v>0</v>
      </c>
      <c r="RJ221" s="630">
        <v>0</v>
      </c>
      <c r="RK221" s="630">
        <v>0</v>
      </c>
      <c r="RL221" s="630">
        <v>0</v>
      </c>
      <c r="RM221" s="630">
        <v>0</v>
      </c>
      <c r="RN221" s="630">
        <v>0</v>
      </c>
      <c r="RO221" s="630">
        <v>0</v>
      </c>
      <c r="RP221" s="630">
        <v>0</v>
      </c>
      <c r="RQ221" s="630">
        <v>0</v>
      </c>
      <c r="RR221" s="630">
        <v>0</v>
      </c>
      <c r="RS221" s="630">
        <v>0</v>
      </c>
      <c r="RT221" s="630">
        <v>0</v>
      </c>
      <c r="RU221" s="630">
        <v>0</v>
      </c>
      <c r="RV221" s="630">
        <v>0</v>
      </c>
      <c r="RW221" s="630">
        <v>0</v>
      </c>
      <c r="RX221" s="630">
        <v>0</v>
      </c>
      <c r="RY221" s="630">
        <v>0</v>
      </c>
      <c r="RZ221" s="630">
        <v>0</v>
      </c>
      <c r="SA221" s="630">
        <v>0</v>
      </c>
      <c r="SB221" s="630">
        <v>0</v>
      </c>
      <c r="SC221" s="630">
        <v>0</v>
      </c>
      <c r="SD221" s="630">
        <v>0</v>
      </c>
      <c r="SE221" s="630">
        <v>0</v>
      </c>
      <c r="SF221" s="630">
        <v>0</v>
      </c>
      <c r="SG221" s="630">
        <v>0</v>
      </c>
      <c r="SH221" s="630">
        <v>0</v>
      </c>
      <c r="SI221" s="630">
        <v>0</v>
      </c>
      <c r="SJ221" s="280">
        <f t="shared" si="164"/>
        <v>0</v>
      </c>
      <c r="SK221" s="267"/>
      <c r="SL221" s="255"/>
      <c r="SM221" s="255"/>
      <c r="SN221" s="255"/>
    </row>
    <row r="222" spans="1:508" outlineLevel="3" x14ac:dyDescent="0.25">
      <c r="A222" s="255"/>
      <c r="B222" s="264"/>
      <c r="C222" s="449">
        <f>INT($C$29)+3</f>
        <v>4</v>
      </c>
      <c r="D222" s="280"/>
      <c r="E222" s="329">
        <f t="shared" si="163"/>
        <v>81</v>
      </c>
      <c r="F222" s="335"/>
      <c r="G222" s="280"/>
      <c r="H222" s="552"/>
      <c r="I222" s="564" t="s">
        <v>917</v>
      </c>
      <c r="J222" s="553"/>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80">
        <f t="shared" si="164"/>
        <v>0</v>
      </c>
      <c r="SK222" s="267"/>
      <c r="SL222" s="255"/>
      <c r="SM222" s="255"/>
      <c r="SN222" s="255"/>
    </row>
    <row r="223" spans="1:508" outlineLevel="3" x14ac:dyDescent="0.25">
      <c r="A223" s="255"/>
      <c r="B223" s="264"/>
      <c r="C223" s="449">
        <f>INT($C$29)+3</f>
        <v>4</v>
      </c>
      <c r="D223" s="280"/>
      <c r="E223" s="329">
        <f t="shared" si="163"/>
        <v>82</v>
      </c>
      <c r="F223" s="335"/>
      <c r="G223" s="280"/>
      <c r="H223" s="552"/>
      <c r="I223" s="564" t="s">
        <v>918</v>
      </c>
      <c r="J223" s="553"/>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80">
        <f t="shared" si="164"/>
        <v>0</v>
      </c>
      <c r="SK223" s="267"/>
      <c r="SL223" s="255"/>
      <c r="SM223" s="255"/>
      <c r="SN223" s="255"/>
    </row>
    <row r="224" spans="1:508" outlineLevel="3" x14ac:dyDescent="0.25">
      <c r="A224" s="255"/>
      <c r="B224" s="264"/>
      <c r="C224" s="449">
        <f t="shared" ref="C224" si="166">INT($C$29)+3</f>
        <v>4</v>
      </c>
      <c r="D224" s="280"/>
      <c r="E224" s="329">
        <f t="shared" si="163"/>
        <v>83</v>
      </c>
      <c r="F224" s="335"/>
      <c r="G224" s="280"/>
      <c r="H224" s="552"/>
      <c r="I224" s="567" t="s">
        <v>924</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64"/>
        <v>0</v>
      </c>
      <c r="SK224" s="267"/>
      <c r="SL224" s="255"/>
      <c r="SM224" s="255"/>
      <c r="SN224" s="255"/>
    </row>
    <row r="225" spans="1:508" outlineLevel="3" x14ac:dyDescent="0.25">
      <c r="A225" s="255"/>
      <c r="B225" s="264"/>
      <c r="C225" s="449">
        <f>INT($C$29)+3</f>
        <v>4</v>
      </c>
      <c r="D225" s="280"/>
      <c r="E225" s="329">
        <f t="shared" si="163"/>
        <v>84</v>
      </c>
      <c r="F225" s="335"/>
      <c r="G225" s="280"/>
      <c r="H225" s="552"/>
      <c r="I225" s="564" t="s">
        <v>916</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64"/>
        <v>0</v>
      </c>
      <c r="SK225" s="267"/>
      <c r="SL225" s="255"/>
      <c r="SM225" s="255"/>
      <c r="SN225" s="255"/>
    </row>
    <row r="226" spans="1:508" outlineLevel="3" x14ac:dyDescent="0.25">
      <c r="A226" s="255"/>
      <c r="B226" s="264"/>
      <c r="C226" s="449">
        <f>INT($C$29)+3</f>
        <v>4</v>
      </c>
      <c r="D226" s="280"/>
      <c r="E226" s="329">
        <f t="shared" si="163"/>
        <v>85</v>
      </c>
      <c r="F226" s="335"/>
      <c r="G226" s="280"/>
      <c r="H226" s="552"/>
      <c r="I226" s="564" t="s">
        <v>917</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64"/>
        <v>0</v>
      </c>
      <c r="SK226" s="267"/>
      <c r="SL226" s="255"/>
      <c r="SM226" s="255"/>
      <c r="SN226" s="255"/>
    </row>
    <row r="227" spans="1:508" outlineLevel="3" x14ac:dyDescent="0.25">
      <c r="A227" s="255"/>
      <c r="B227" s="264"/>
      <c r="C227" s="449">
        <f>INT($C$29)+3</f>
        <v>4</v>
      </c>
      <c r="D227" s="280"/>
      <c r="E227" s="329">
        <f t="shared" si="163"/>
        <v>86</v>
      </c>
      <c r="F227" s="335"/>
      <c r="G227" s="280"/>
      <c r="H227" s="554"/>
      <c r="I227" s="565" t="s">
        <v>918</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64"/>
        <v>0</v>
      </c>
      <c r="SK227" s="267"/>
      <c r="SL227" s="255"/>
      <c r="SM227" s="255"/>
      <c r="SN227" s="255"/>
    </row>
    <row r="228" spans="1:508" outlineLevel="2" x14ac:dyDescent="0.25">
      <c r="A228" s="255"/>
      <c r="B228" s="264"/>
      <c r="C228" s="449">
        <f>INT($C$29)+2</f>
        <v>3</v>
      </c>
      <c r="D228" s="280"/>
      <c r="E228" s="329">
        <f t="shared" si="163"/>
        <v>87</v>
      </c>
      <c r="F228" s="335"/>
      <c r="G228" s="280"/>
      <c r="H228" s="550"/>
      <c r="I228" s="550" t="s">
        <v>608</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64"/>
        <v>0</v>
      </c>
      <c r="SK228" s="267"/>
      <c r="SL228" s="255"/>
      <c r="SM228" s="255"/>
      <c r="SN228" s="255"/>
    </row>
    <row r="229" spans="1:508" outlineLevel="3" x14ac:dyDescent="0.25">
      <c r="A229" s="255"/>
      <c r="B229" s="264"/>
      <c r="C229" s="449">
        <f>INT($C$29)+3</f>
        <v>4</v>
      </c>
      <c r="D229" s="280"/>
      <c r="E229" s="329">
        <f t="shared" si="163"/>
        <v>88</v>
      </c>
      <c r="F229" s="335"/>
      <c r="G229" s="280"/>
      <c r="H229" s="552"/>
      <c r="I229" s="552" t="s">
        <v>609</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64"/>
        <v>0</v>
      </c>
      <c r="SK229" s="267"/>
      <c r="SL229" s="255"/>
      <c r="SM229" s="255"/>
      <c r="SN229" s="255"/>
    </row>
    <row r="230" spans="1:508" outlineLevel="3" x14ac:dyDescent="0.25">
      <c r="A230" s="255"/>
      <c r="B230" s="264"/>
      <c r="C230" s="449">
        <f>INT($C$29)+3</f>
        <v>4</v>
      </c>
      <c r="D230" s="280"/>
      <c r="E230" s="329">
        <f t="shared" si="163"/>
        <v>89</v>
      </c>
      <c r="F230" s="335"/>
      <c r="G230" s="280"/>
      <c r="H230" s="552"/>
      <c r="I230" s="552" t="s">
        <v>610</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64"/>
        <v>0</v>
      </c>
      <c r="SK230" s="267"/>
      <c r="SL230" s="255"/>
      <c r="SM230" s="255"/>
      <c r="SN230" s="255"/>
    </row>
    <row r="231" spans="1:508" outlineLevel="3" x14ac:dyDescent="0.25">
      <c r="A231" s="255"/>
      <c r="B231" s="264"/>
      <c r="C231" s="449">
        <f>INT($C$29)+3</f>
        <v>4</v>
      </c>
      <c r="D231" s="280"/>
      <c r="E231" s="329">
        <f t="shared" si="163"/>
        <v>90</v>
      </c>
      <c r="F231" s="335"/>
      <c r="G231" s="280"/>
      <c r="H231" s="556"/>
      <c r="I231" s="556" t="s">
        <v>741</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64"/>
        <v>0</v>
      </c>
      <c r="SK231" s="267"/>
      <c r="SL231" s="255"/>
      <c r="SM231" s="255"/>
      <c r="SN231" s="255"/>
    </row>
    <row r="232" spans="1:508" outlineLevel="2" x14ac:dyDescent="0.25">
      <c r="A232" s="255"/>
      <c r="B232" s="264"/>
      <c r="C232" s="449">
        <f>INT($C$29)+2</f>
        <v>3</v>
      </c>
      <c r="D232" s="280"/>
      <c r="E232" s="329">
        <f t="shared" si="163"/>
        <v>91</v>
      </c>
      <c r="F232" s="335"/>
      <c r="G232" s="280"/>
      <c r="H232" s="558"/>
      <c r="I232" s="558" t="s">
        <v>742</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64"/>
        <v>0</v>
      </c>
      <c r="SK232" s="267"/>
      <c r="SL232" s="255"/>
      <c r="SM232" s="255"/>
      <c r="SN232" s="255"/>
    </row>
    <row r="233" spans="1:508" outlineLevel="2" x14ac:dyDescent="0.25">
      <c r="A233" s="255"/>
      <c r="B233" s="264"/>
      <c r="C233" s="449">
        <f>INT($C$29)+2</f>
        <v>3</v>
      </c>
      <c r="D233" s="280"/>
      <c r="E233" s="329">
        <f t="shared" si="163"/>
        <v>92</v>
      </c>
      <c r="F233" s="335"/>
      <c r="G233" s="280"/>
      <c r="H233" s="466"/>
      <c r="I233" s="466" t="s">
        <v>743</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64"/>
        <v>0</v>
      </c>
      <c r="SK233" s="267"/>
      <c r="SL233" s="255"/>
      <c r="SM233" s="255"/>
      <c r="SN233" s="255"/>
    </row>
    <row r="234" spans="1:508" outlineLevel="3" x14ac:dyDescent="0.25">
      <c r="A234" s="255"/>
      <c r="B234" s="264"/>
      <c r="C234" s="449">
        <f t="shared" ref="C234:C282" si="167">INT($C$29)+3</f>
        <v>4</v>
      </c>
      <c r="D234" s="280"/>
      <c r="E234" s="329">
        <f t="shared" si="163"/>
        <v>93</v>
      </c>
      <c r="F234" s="335"/>
      <c r="G234" s="280"/>
      <c r="H234" s="509"/>
      <c r="I234" s="509" t="s">
        <v>744</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64"/>
        <v>0</v>
      </c>
      <c r="SK234" s="267"/>
      <c r="SL234" s="255"/>
      <c r="SM234" s="255"/>
      <c r="SN234" s="255"/>
    </row>
    <row r="235" spans="1:508" outlineLevel="2" x14ac:dyDescent="0.25">
      <c r="A235" s="255"/>
      <c r="B235" s="264"/>
      <c r="C235" s="449">
        <f>INT($C$29)+2</f>
        <v>3</v>
      </c>
      <c r="D235" s="280"/>
      <c r="E235" s="329">
        <f t="shared" si="163"/>
        <v>94</v>
      </c>
      <c r="F235" s="335"/>
      <c r="G235" s="280"/>
      <c r="H235" s="510"/>
      <c r="I235" s="510" t="s">
        <v>745</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64"/>
        <v>0</v>
      </c>
      <c r="SK235" s="267"/>
      <c r="SL235" s="255"/>
      <c r="SM235" s="255"/>
      <c r="SN235" s="255"/>
    </row>
    <row r="236" spans="1:508" outlineLevel="3" x14ac:dyDescent="0.25">
      <c r="A236" s="255"/>
      <c r="B236" s="264"/>
      <c r="C236" s="449">
        <f>INT($C$29)+3</f>
        <v>4</v>
      </c>
      <c r="D236" s="280"/>
      <c r="E236" s="329">
        <f t="shared" si="163"/>
        <v>95</v>
      </c>
      <c r="F236" s="335"/>
      <c r="G236" s="280"/>
      <c r="H236" s="351"/>
      <c r="I236" s="351" t="s">
        <v>746</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64"/>
        <v>0</v>
      </c>
      <c r="SK236" s="267"/>
      <c r="SL236" s="255"/>
      <c r="SM236" s="255"/>
      <c r="SN236" s="255"/>
    </row>
    <row r="237" spans="1:508" outlineLevel="2" x14ac:dyDescent="0.25">
      <c r="A237" s="255"/>
      <c r="B237" s="264"/>
      <c r="C237" s="449">
        <f>INT($C$29)+2</f>
        <v>3</v>
      </c>
      <c r="D237" s="280"/>
      <c r="E237" s="329">
        <f t="shared" si="163"/>
        <v>96</v>
      </c>
      <c r="F237" s="335"/>
      <c r="G237" s="280"/>
      <c r="H237" s="558"/>
      <c r="I237" s="558" t="s">
        <v>747</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64"/>
        <v>0</v>
      </c>
      <c r="SK237" s="267"/>
      <c r="SL237" s="255"/>
      <c r="SM237" s="255"/>
      <c r="SN237" s="255"/>
    </row>
    <row r="238" spans="1:508" outlineLevel="2" x14ac:dyDescent="0.25">
      <c r="A238" s="255"/>
      <c r="B238" s="264"/>
      <c r="C238" s="449">
        <f>INT($C$29)+2</f>
        <v>3</v>
      </c>
      <c r="D238" s="280"/>
      <c r="E238" s="329">
        <f t="shared" si="163"/>
        <v>97</v>
      </c>
      <c r="F238" s="335"/>
      <c r="G238" s="280"/>
      <c r="H238" s="550" t="str">
        <f>Sheep!$H$252&amp;" Merino BBT"</f>
        <v>Win Merino BBT</v>
      </c>
      <c r="I238" s="550" t="s">
        <v>912</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64"/>
        <v>0</v>
      </c>
      <c r="SK238" s="267"/>
      <c r="SL238" s="255"/>
      <c r="SM238" s="255"/>
      <c r="SN238" s="255"/>
    </row>
    <row r="239" spans="1:508" outlineLevel="3" x14ac:dyDescent="0.25">
      <c r="A239" s="255"/>
      <c r="B239" s="264"/>
      <c r="C239" s="449">
        <f>INT($C$29)+3</f>
        <v>4</v>
      </c>
      <c r="D239" s="280"/>
      <c r="E239" s="329">
        <f t="shared" si="163"/>
        <v>98</v>
      </c>
      <c r="F239" s="335"/>
      <c r="G239" s="280"/>
      <c r="H239" s="552"/>
      <c r="I239" s="567" t="s">
        <v>913</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64"/>
        <v>-1.5724838605982825</v>
      </c>
      <c r="SK239" s="267"/>
      <c r="SL239" s="255"/>
      <c r="SM239" s="255"/>
      <c r="SN239" s="255"/>
    </row>
    <row r="240" spans="1:508" outlineLevel="3" x14ac:dyDescent="0.25">
      <c r="A240" s="255"/>
      <c r="B240" s="264"/>
      <c r="C240" s="449">
        <f>INT($C$29)+3</f>
        <v>4</v>
      </c>
      <c r="D240" s="280"/>
      <c r="E240" s="329">
        <f t="shared" si="163"/>
        <v>99</v>
      </c>
      <c r="F240" s="335"/>
      <c r="G240" s="280"/>
      <c r="H240" s="552"/>
      <c r="I240" s="564" t="s">
        <v>915</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64"/>
        <v>1.4780013704841721E-2</v>
      </c>
      <c r="SK240" s="267"/>
      <c r="SL240" s="255"/>
      <c r="SM240" s="255"/>
      <c r="SN240" s="255"/>
    </row>
    <row r="241" spans="1:508" outlineLevel="3" x14ac:dyDescent="0.25">
      <c r="A241" s="255"/>
      <c r="B241" s="264"/>
      <c r="C241" s="449">
        <f t="shared" ref="C241:C244" si="168">INT($C$29)+3</f>
        <v>4</v>
      </c>
      <c r="D241" s="280"/>
      <c r="E241" s="329">
        <f t="shared" si="163"/>
        <v>100</v>
      </c>
      <c r="F241" s="335"/>
      <c r="G241" s="280"/>
      <c r="H241" s="552"/>
      <c r="I241" s="567" t="s">
        <v>914</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64"/>
        <v>-1.2124020744773158</v>
      </c>
      <c r="SK241" s="267"/>
      <c r="SL241" s="255"/>
      <c r="SM241" s="255"/>
      <c r="SN241" s="255"/>
    </row>
    <row r="242" spans="1:508" outlineLevel="3" x14ac:dyDescent="0.25">
      <c r="A242" s="255"/>
      <c r="B242" s="264"/>
      <c r="C242" s="449">
        <f t="shared" si="168"/>
        <v>4</v>
      </c>
      <c r="D242" s="280"/>
      <c r="E242" s="329">
        <f t="shared" si="163"/>
        <v>101</v>
      </c>
      <c r="F242" s="335"/>
      <c r="G242" s="280"/>
      <c r="H242" s="552"/>
      <c r="I242" s="564" t="s">
        <v>916</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64"/>
        <v>-0.32516030150646102</v>
      </c>
      <c r="SK242" s="267"/>
      <c r="SL242" s="255"/>
      <c r="SM242" s="255"/>
      <c r="SN242" s="255"/>
    </row>
    <row r="243" spans="1:508" outlineLevel="3" x14ac:dyDescent="0.25">
      <c r="A243" s="255"/>
      <c r="B243" s="264"/>
      <c r="C243" s="449">
        <f t="shared" si="168"/>
        <v>4</v>
      </c>
      <c r="D243" s="280"/>
      <c r="E243" s="329">
        <f t="shared" si="163"/>
        <v>102</v>
      </c>
      <c r="F243" s="335"/>
      <c r="G243" s="280"/>
      <c r="H243" s="552"/>
      <c r="I243" s="564" t="s">
        <v>919</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64"/>
        <v>1.4780013704841721E-2</v>
      </c>
      <c r="SK243" s="267"/>
      <c r="SL243" s="255"/>
      <c r="SM243" s="255"/>
      <c r="SN243" s="255"/>
    </row>
    <row r="244" spans="1:508" outlineLevel="3" x14ac:dyDescent="0.25">
      <c r="A244" s="255"/>
      <c r="B244" s="264"/>
      <c r="C244" s="449">
        <f t="shared" si="168"/>
        <v>4</v>
      </c>
      <c r="D244" s="280"/>
      <c r="E244" s="329">
        <f t="shared" si="163"/>
        <v>103</v>
      </c>
      <c r="F244" s="335"/>
      <c r="G244" s="280"/>
      <c r="H244" s="552"/>
      <c r="I244" s="567" t="s">
        <v>920</v>
      </c>
      <c r="J244" s="553"/>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80">
        <f t="shared" si="164"/>
        <v>0</v>
      </c>
      <c r="SK244" s="267"/>
      <c r="SL244" s="255"/>
      <c r="SM244" s="255"/>
      <c r="SN244" s="255"/>
    </row>
    <row r="245" spans="1:508" outlineLevel="3" x14ac:dyDescent="0.25">
      <c r="A245" s="255"/>
      <c r="B245" s="264"/>
      <c r="C245" s="449">
        <f>INT($C$29)+3</f>
        <v>4</v>
      </c>
      <c r="D245" s="280"/>
      <c r="E245" s="329">
        <f t="shared" si="163"/>
        <v>104</v>
      </c>
      <c r="F245" s="335"/>
      <c r="G245" s="280"/>
      <c r="H245" s="552"/>
      <c r="I245" s="564" t="s">
        <v>916</v>
      </c>
      <c r="J245" s="553"/>
      <c r="K245" s="630">
        <v>0</v>
      </c>
      <c r="L245" s="630">
        <v>0</v>
      </c>
      <c r="M245" s="630">
        <v>0</v>
      </c>
      <c r="N245" s="630">
        <v>0</v>
      </c>
      <c r="O245" s="630">
        <v>0</v>
      </c>
      <c r="P245" s="630">
        <v>0</v>
      </c>
      <c r="Q245" s="630">
        <v>0</v>
      </c>
      <c r="R245" s="630">
        <v>0</v>
      </c>
      <c r="S245" s="630">
        <v>0</v>
      </c>
      <c r="T245" s="630">
        <v>0</v>
      </c>
      <c r="U245" s="630">
        <v>0</v>
      </c>
      <c r="V245" s="630">
        <v>0</v>
      </c>
      <c r="W245" s="630">
        <v>0</v>
      </c>
      <c r="X245" s="630">
        <v>0</v>
      </c>
      <c r="Y245" s="630">
        <v>0</v>
      </c>
      <c r="Z245" s="630">
        <v>0</v>
      </c>
      <c r="AA245" s="630">
        <v>0</v>
      </c>
      <c r="AB245" s="630">
        <v>0</v>
      </c>
      <c r="AC245" s="630">
        <v>0</v>
      </c>
      <c r="AD245" s="630">
        <v>0</v>
      </c>
      <c r="AE245" s="630">
        <v>0</v>
      </c>
      <c r="AF245" s="630">
        <v>0</v>
      </c>
      <c r="AG245" s="630">
        <v>0</v>
      </c>
      <c r="AH245" s="630">
        <v>0</v>
      </c>
      <c r="AI245" s="630">
        <v>0</v>
      </c>
      <c r="AJ245" s="630">
        <v>0</v>
      </c>
      <c r="AK245" s="630">
        <v>0</v>
      </c>
      <c r="AL245" s="630">
        <v>0</v>
      </c>
      <c r="AM245" s="630">
        <v>0</v>
      </c>
      <c r="AN245" s="630">
        <v>0</v>
      </c>
      <c r="AO245" s="630">
        <v>0</v>
      </c>
      <c r="AP245" s="630">
        <v>0</v>
      </c>
      <c r="AQ245" s="630">
        <v>0</v>
      </c>
      <c r="AR245" s="630">
        <v>0</v>
      </c>
      <c r="AS245" s="630">
        <v>0</v>
      </c>
      <c r="AT245" s="630">
        <v>0</v>
      </c>
      <c r="AU245" s="630">
        <v>0</v>
      </c>
      <c r="AV245" s="630">
        <v>0</v>
      </c>
      <c r="AW245" s="630">
        <v>0</v>
      </c>
      <c r="AX245" s="630">
        <v>0</v>
      </c>
      <c r="AY245" s="630">
        <v>0</v>
      </c>
      <c r="AZ245" s="630">
        <v>0</v>
      </c>
      <c r="BA245" s="630">
        <v>0</v>
      </c>
      <c r="BB245" s="630">
        <v>0</v>
      </c>
      <c r="BC245" s="630">
        <v>0</v>
      </c>
      <c r="BD245" s="630">
        <v>0</v>
      </c>
      <c r="BE245" s="630">
        <v>0</v>
      </c>
      <c r="BF245" s="630">
        <v>0</v>
      </c>
      <c r="BG245" s="630">
        <v>0</v>
      </c>
      <c r="BH245" s="630">
        <v>0</v>
      </c>
      <c r="BI245" s="630">
        <v>0</v>
      </c>
      <c r="BJ245" s="630">
        <v>0</v>
      </c>
      <c r="BK245" s="630">
        <v>0</v>
      </c>
      <c r="BL245" s="630">
        <v>0</v>
      </c>
      <c r="BM245" s="630">
        <v>0</v>
      </c>
      <c r="BN245" s="630">
        <v>0</v>
      </c>
      <c r="BO245" s="630">
        <v>0</v>
      </c>
      <c r="BP245" s="630">
        <v>0</v>
      </c>
      <c r="BQ245" s="630">
        <v>0</v>
      </c>
      <c r="BR245" s="630">
        <v>0</v>
      </c>
      <c r="BS245" s="630">
        <v>0</v>
      </c>
      <c r="BT245" s="630">
        <v>0</v>
      </c>
      <c r="BU245" s="630">
        <v>0</v>
      </c>
      <c r="BV245" s="630">
        <v>0</v>
      </c>
      <c r="BW245" s="630">
        <v>0</v>
      </c>
      <c r="BX245" s="630">
        <v>0</v>
      </c>
      <c r="BY245" s="630">
        <v>0</v>
      </c>
      <c r="BZ245" s="630">
        <v>0</v>
      </c>
      <c r="CA245" s="630">
        <v>0</v>
      </c>
      <c r="CB245" s="630">
        <v>0</v>
      </c>
      <c r="CC245" s="630">
        <v>0</v>
      </c>
      <c r="CD245" s="630">
        <v>0</v>
      </c>
      <c r="CE245" s="630">
        <v>0</v>
      </c>
      <c r="CF245" s="630">
        <v>0</v>
      </c>
      <c r="CG245" s="630">
        <v>0</v>
      </c>
      <c r="CH245" s="630">
        <v>0</v>
      </c>
      <c r="CI245" s="630">
        <v>0</v>
      </c>
      <c r="CJ245" s="630">
        <v>0</v>
      </c>
      <c r="CK245" s="630">
        <v>0</v>
      </c>
      <c r="CL245" s="630">
        <v>0</v>
      </c>
      <c r="CM245" s="630">
        <v>0</v>
      </c>
      <c r="CN245" s="630">
        <v>0</v>
      </c>
      <c r="CO245" s="630">
        <v>0</v>
      </c>
      <c r="CP245" s="630">
        <v>0</v>
      </c>
      <c r="CQ245" s="630">
        <v>0</v>
      </c>
      <c r="CR245" s="630">
        <v>0</v>
      </c>
      <c r="CS245" s="630">
        <v>0</v>
      </c>
      <c r="CT245" s="630">
        <v>0</v>
      </c>
      <c r="CU245" s="630">
        <v>0</v>
      </c>
      <c r="CV245" s="630">
        <v>0</v>
      </c>
      <c r="CW245" s="630">
        <v>0</v>
      </c>
      <c r="CX245" s="630">
        <v>0</v>
      </c>
      <c r="CY245" s="630">
        <v>0</v>
      </c>
      <c r="CZ245" s="630">
        <v>0</v>
      </c>
      <c r="DA245" s="630">
        <v>0</v>
      </c>
      <c r="DB245" s="630">
        <v>0</v>
      </c>
      <c r="DC245" s="630">
        <v>0</v>
      </c>
      <c r="DD245" s="630">
        <v>0</v>
      </c>
      <c r="DE245" s="630">
        <v>0</v>
      </c>
      <c r="DF245" s="630">
        <v>0</v>
      </c>
      <c r="DG245" s="630">
        <v>0</v>
      </c>
      <c r="DH245" s="630">
        <v>0</v>
      </c>
      <c r="DI245" s="630">
        <v>0</v>
      </c>
      <c r="DJ245" s="630">
        <v>0</v>
      </c>
      <c r="DK245" s="630">
        <v>0</v>
      </c>
      <c r="DL245" s="630">
        <v>0</v>
      </c>
      <c r="DM245" s="630">
        <v>0</v>
      </c>
      <c r="DN245" s="630">
        <v>0</v>
      </c>
      <c r="DO245" s="630">
        <v>0</v>
      </c>
      <c r="DP245" s="630">
        <v>0</v>
      </c>
      <c r="DQ245" s="630">
        <v>0</v>
      </c>
      <c r="DR245" s="630">
        <v>0</v>
      </c>
      <c r="DS245" s="630">
        <v>0</v>
      </c>
      <c r="DT245" s="630">
        <v>0</v>
      </c>
      <c r="DU245" s="630">
        <v>0</v>
      </c>
      <c r="DV245" s="630">
        <v>0</v>
      </c>
      <c r="DW245" s="630">
        <v>0</v>
      </c>
      <c r="DX245" s="630">
        <v>0</v>
      </c>
      <c r="DY245" s="630">
        <v>0</v>
      </c>
      <c r="DZ245" s="630">
        <v>0</v>
      </c>
      <c r="EA245" s="630">
        <v>0</v>
      </c>
      <c r="EB245" s="630">
        <v>0</v>
      </c>
      <c r="EC245" s="630">
        <v>0</v>
      </c>
      <c r="ED245" s="630">
        <v>0</v>
      </c>
      <c r="EE245" s="630">
        <v>0</v>
      </c>
      <c r="EF245" s="630">
        <v>0</v>
      </c>
      <c r="EG245" s="630">
        <v>0</v>
      </c>
      <c r="EH245" s="630">
        <v>0</v>
      </c>
      <c r="EI245" s="630">
        <v>0</v>
      </c>
      <c r="EJ245" s="630">
        <v>0</v>
      </c>
      <c r="EK245" s="630">
        <v>0</v>
      </c>
      <c r="EL245" s="630">
        <v>0</v>
      </c>
      <c r="EM245" s="630">
        <v>0</v>
      </c>
      <c r="EN245" s="630">
        <v>0</v>
      </c>
      <c r="EO245" s="630">
        <v>0</v>
      </c>
      <c r="EP245" s="630">
        <v>0</v>
      </c>
      <c r="EQ245" s="630">
        <v>0</v>
      </c>
      <c r="ER245" s="630">
        <v>0</v>
      </c>
      <c r="ES245" s="630">
        <v>0</v>
      </c>
      <c r="ET245" s="630">
        <v>0</v>
      </c>
      <c r="EU245" s="630">
        <v>0</v>
      </c>
      <c r="EV245" s="630">
        <v>0</v>
      </c>
      <c r="EW245" s="630">
        <v>0</v>
      </c>
      <c r="EX245" s="630">
        <v>0</v>
      </c>
      <c r="EY245" s="630">
        <v>0</v>
      </c>
      <c r="EZ245" s="630">
        <v>0</v>
      </c>
      <c r="FA245" s="630">
        <v>0</v>
      </c>
      <c r="FB245" s="630">
        <v>0</v>
      </c>
      <c r="FC245" s="630">
        <v>0</v>
      </c>
      <c r="FD245" s="630">
        <v>0</v>
      </c>
      <c r="FE245" s="630">
        <v>0</v>
      </c>
      <c r="FF245" s="630">
        <v>0</v>
      </c>
      <c r="FG245" s="630">
        <v>0</v>
      </c>
      <c r="FH245" s="630">
        <v>0</v>
      </c>
      <c r="FI245" s="630">
        <v>0</v>
      </c>
      <c r="FJ245" s="630">
        <v>0</v>
      </c>
      <c r="FK245" s="630">
        <v>0</v>
      </c>
      <c r="FL245" s="630">
        <v>0</v>
      </c>
      <c r="FM245" s="630">
        <v>0</v>
      </c>
      <c r="FN245" s="630">
        <v>0</v>
      </c>
      <c r="FO245" s="630">
        <v>0</v>
      </c>
      <c r="FP245" s="630">
        <v>0</v>
      </c>
      <c r="FQ245" s="630">
        <v>0</v>
      </c>
      <c r="FR245" s="630">
        <v>0</v>
      </c>
      <c r="FS245" s="630">
        <v>0</v>
      </c>
      <c r="FT245" s="630">
        <v>0</v>
      </c>
      <c r="FU245" s="630">
        <v>0</v>
      </c>
      <c r="FV245" s="630">
        <v>0</v>
      </c>
      <c r="FW245" s="630">
        <v>0</v>
      </c>
      <c r="FX245" s="630">
        <v>0</v>
      </c>
      <c r="FY245" s="630">
        <v>0</v>
      </c>
      <c r="FZ245" s="630">
        <v>0</v>
      </c>
      <c r="GA245" s="630">
        <v>0</v>
      </c>
      <c r="GB245" s="630">
        <v>0</v>
      </c>
      <c r="GC245" s="630">
        <v>0</v>
      </c>
      <c r="GD245" s="630">
        <v>0</v>
      </c>
      <c r="GE245" s="630">
        <v>0</v>
      </c>
      <c r="GF245" s="630">
        <v>0</v>
      </c>
      <c r="GG245" s="630">
        <v>0</v>
      </c>
      <c r="GH245" s="630">
        <v>0</v>
      </c>
      <c r="GI245" s="630">
        <v>0</v>
      </c>
      <c r="GJ245" s="630">
        <v>0</v>
      </c>
      <c r="GK245" s="630">
        <v>0</v>
      </c>
      <c r="GL245" s="630">
        <v>0</v>
      </c>
      <c r="GM245" s="630">
        <v>0</v>
      </c>
      <c r="GN245" s="630">
        <v>0</v>
      </c>
      <c r="GO245" s="630">
        <v>0</v>
      </c>
      <c r="GP245" s="630">
        <v>0</v>
      </c>
      <c r="GQ245" s="630">
        <v>0</v>
      </c>
      <c r="GR245" s="630">
        <v>0</v>
      </c>
      <c r="GS245" s="630">
        <v>0</v>
      </c>
      <c r="GT245" s="630">
        <v>0</v>
      </c>
      <c r="GU245" s="630">
        <v>0</v>
      </c>
      <c r="GV245" s="630">
        <v>0</v>
      </c>
      <c r="GW245" s="630">
        <v>0</v>
      </c>
      <c r="GX245" s="630">
        <v>0</v>
      </c>
      <c r="GY245" s="630">
        <v>0</v>
      </c>
      <c r="GZ245" s="630">
        <v>0</v>
      </c>
      <c r="HA245" s="630">
        <v>0</v>
      </c>
      <c r="HB245" s="630">
        <v>0</v>
      </c>
      <c r="HC245" s="630">
        <v>0</v>
      </c>
      <c r="HD245" s="630">
        <v>0</v>
      </c>
      <c r="HE245" s="630">
        <v>0</v>
      </c>
      <c r="HF245" s="630">
        <v>0</v>
      </c>
      <c r="HG245" s="630">
        <v>0</v>
      </c>
      <c r="HH245" s="630">
        <v>0</v>
      </c>
      <c r="HI245" s="630">
        <v>0</v>
      </c>
      <c r="HJ245" s="630">
        <v>0</v>
      </c>
      <c r="HK245" s="630">
        <v>0</v>
      </c>
      <c r="HL245" s="630">
        <v>0</v>
      </c>
      <c r="HM245" s="630">
        <v>0</v>
      </c>
      <c r="HN245" s="630">
        <v>0</v>
      </c>
      <c r="HO245" s="630">
        <v>0</v>
      </c>
      <c r="HP245" s="630">
        <v>0</v>
      </c>
      <c r="HQ245" s="630">
        <v>0</v>
      </c>
      <c r="HR245" s="630">
        <v>0</v>
      </c>
      <c r="HS245" s="630">
        <v>0</v>
      </c>
      <c r="HT245" s="630">
        <v>0</v>
      </c>
      <c r="HU245" s="630">
        <v>0</v>
      </c>
      <c r="HV245" s="630">
        <v>0</v>
      </c>
      <c r="HW245" s="630">
        <v>0</v>
      </c>
      <c r="HX245" s="630">
        <v>0</v>
      </c>
      <c r="HY245" s="630">
        <v>0</v>
      </c>
      <c r="HZ245" s="630">
        <v>0</v>
      </c>
      <c r="IA245" s="630">
        <v>0</v>
      </c>
      <c r="IB245" s="630">
        <v>0</v>
      </c>
      <c r="IC245" s="630">
        <v>0</v>
      </c>
      <c r="ID245" s="630">
        <v>0</v>
      </c>
      <c r="IE245" s="630">
        <v>0</v>
      </c>
      <c r="IF245" s="630">
        <v>0</v>
      </c>
      <c r="IG245" s="630">
        <v>0</v>
      </c>
      <c r="IH245" s="630">
        <v>0</v>
      </c>
      <c r="II245" s="630">
        <v>0</v>
      </c>
      <c r="IJ245" s="630">
        <v>0</v>
      </c>
      <c r="IK245" s="630">
        <v>0</v>
      </c>
      <c r="IL245" s="630">
        <v>0</v>
      </c>
      <c r="IM245" s="630">
        <v>0</v>
      </c>
      <c r="IN245" s="630">
        <v>0</v>
      </c>
      <c r="IO245" s="630">
        <v>0</v>
      </c>
      <c r="IP245" s="630">
        <v>0</v>
      </c>
      <c r="IQ245" s="630">
        <v>0</v>
      </c>
      <c r="IR245" s="630">
        <v>0</v>
      </c>
      <c r="IS245" s="630">
        <v>0</v>
      </c>
      <c r="IT245" s="630">
        <v>0</v>
      </c>
      <c r="IU245" s="630">
        <v>0</v>
      </c>
      <c r="IV245" s="630">
        <v>0</v>
      </c>
      <c r="IW245" s="630">
        <v>0</v>
      </c>
      <c r="IX245" s="630">
        <v>0</v>
      </c>
      <c r="IY245" s="630">
        <v>0</v>
      </c>
      <c r="IZ245" s="630">
        <v>0</v>
      </c>
      <c r="JA245" s="630">
        <v>0</v>
      </c>
      <c r="JB245" s="630">
        <v>0</v>
      </c>
      <c r="JC245" s="630">
        <v>0</v>
      </c>
      <c r="JD245" s="630">
        <v>0</v>
      </c>
      <c r="JE245" s="630">
        <v>0</v>
      </c>
      <c r="JF245" s="630">
        <v>0</v>
      </c>
      <c r="JG245" s="630">
        <v>0</v>
      </c>
      <c r="JH245" s="630">
        <v>0</v>
      </c>
      <c r="JI245" s="630">
        <v>0</v>
      </c>
      <c r="JJ245" s="630">
        <v>0</v>
      </c>
      <c r="JK245" s="630">
        <v>0</v>
      </c>
      <c r="JL245" s="630">
        <v>0</v>
      </c>
      <c r="JM245" s="630">
        <v>0</v>
      </c>
      <c r="JN245" s="630">
        <v>0</v>
      </c>
      <c r="JO245" s="630">
        <v>0</v>
      </c>
      <c r="JP245" s="630">
        <v>0</v>
      </c>
      <c r="JQ245" s="630">
        <v>0</v>
      </c>
      <c r="JR245" s="630">
        <v>0</v>
      </c>
      <c r="JS245" s="630">
        <v>0</v>
      </c>
      <c r="JT245" s="630">
        <v>0</v>
      </c>
      <c r="JU245" s="630">
        <v>0</v>
      </c>
      <c r="JV245" s="630">
        <v>0</v>
      </c>
      <c r="JW245" s="630">
        <v>0</v>
      </c>
      <c r="JX245" s="630">
        <v>0</v>
      </c>
      <c r="JY245" s="630">
        <v>0</v>
      </c>
      <c r="JZ245" s="630">
        <v>0</v>
      </c>
      <c r="KA245" s="630">
        <v>0</v>
      </c>
      <c r="KB245" s="630">
        <v>0</v>
      </c>
      <c r="KC245" s="630">
        <v>0</v>
      </c>
      <c r="KD245" s="630">
        <v>0</v>
      </c>
      <c r="KE245" s="630">
        <v>0</v>
      </c>
      <c r="KF245" s="630">
        <v>0</v>
      </c>
      <c r="KG245" s="630">
        <v>0</v>
      </c>
      <c r="KH245" s="630">
        <v>0</v>
      </c>
      <c r="KI245" s="630">
        <v>0</v>
      </c>
      <c r="KJ245" s="630">
        <v>0</v>
      </c>
      <c r="KK245" s="630">
        <v>0</v>
      </c>
      <c r="KL245" s="630">
        <v>0</v>
      </c>
      <c r="KM245" s="630">
        <v>0</v>
      </c>
      <c r="KN245" s="630">
        <v>0</v>
      </c>
      <c r="KO245" s="630">
        <v>0</v>
      </c>
      <c r="KP245" s="630">
        <v>0</v>
      </c>
      <c r="KQ245" s="630">
        <v>0</v>
      </c>
      <c r="KR245" s="630">
        <v>0</v>
      </c>
      <c r="KS245" s="630">
        <v>0</v>
      </c>
      <c r="KT245" s="630">
        <v>0</v>
      </c>
      <c r="KU245" s="630">
        <v>0</v>
      </c>
      <c r="KV245" s="630">
        <v>0</v>
      </c>
      <c r="KW245" s="630">
        <v>0</v>
      </c>
      <c r="KX245" s="630">
        <v>0</v>
      </c>
      <c r="KY245" s="630">
        <v>0</v>
      </c>
      <c r="KZ245" s="630">
        <v>0</v>
      </c>
      <c r="LA245" s="630">
        <v>0</v>
      </c>
      <c r="LB245" s="630">
        <v>0</v>
      </c>
      <c r="LC245" s="630">
        <v>0</v>
      </c>
      <c r="LD245" s="630">
        <v>0</v>
      </c>
      <c r="LE245" s="630">
        <v>0</v>
      </c>
      <c r="LF245" s="630">
        <v>0</v>
      </c>
      <c r="LG245" s="630">
        <v>0</v>
      </c>
      <c r="LH245" s="630">
        <v>0</v>
      </c>
      <c r="LI245" s="630">
        <v>0</v>
      </c>
      <c r="LJ245" s="630">
        <v>0</v>
      </c>
      <c r="LK245" s="630">
        <v>0</v>
      </c>
      <c r="LL245" s="630">
        <v>0</v>
      </c>
      <c r="LM245" s="630">
        <v>0</v>
      </c>
      <c r="LN245" s="630">
        <v>0</v>
      </c>
      <c r="LO245" s="630">
        <v>0</v>
      </c>
      <c r="LP245" s="630">
        <v>0</v>
      </c>
      <c r="LQ245" s="630">
        <v>0</v>
      </c>
      <c r="LR245" s="630">
        <v>0</v>
      </c>
      <c r="LS245" s="630">
        <v>0</v>
      </c>
      <c r="LT245" s="630">
        <v>0</v>
      </c>
      <c r="LU245" s="630">
        <v>0</v>
      </c>
      <c r="LV245" s="630">
        <v>0</v>
      </c>
      <c r="LW245" s="630">
        <v>0</v>
      </c>
      <c r="LX245" s="630">
        <v>0</v>
      </c>
      <c r="LY245" s="630">
        <v>0</v>
      </c>
      <c r="LZ245" s="630">
        <v>0</v>
      </c>
      <c r="MA245" s="630">
        <v>0</v>
      </c>
      <c r="MB245" s="630">
        <v>0</v>
      </c>
      <c r="MC245" s="630">
        <v>0</v>
      </c>
      <c r="MD245" s="630">
        <v>0</v>
      </c>
      <c r="ME245" s="630">
        <v>0</v>
      </c>
      <c r="MF245" s="630">
        <v>0</v>
      </c>
      <c r="MG245" s="630">
        <v>0</v>
      </c>
      <c r="MH245" s="630">
        <v>0</v>
      </c>
      <c r="MI245" s="630">
        <v>0</v>
      </c>
      <c r="MJ245" s="630">
        <v>0</v>
      </c>
      <c r="MK245" s="630">
        <v>0</v>
      </c>
      <c r="ML245" s="630">
        <v>0</v>
      </c>
      <c r="MM245" s="630">
        <v>0</v>
      </c>
      <c r="MN245" s="630">
        <v>0</v>
      </c>
      <c r="MO245" s="630">
        <v>0</v>
      </c>
      <c r="MP245" s="630">
        <v>0</v>
      </c>
      <c r="MQ245" s="630">
        <v>0</v>
      </c>
      <c r="MR245" s="630">
        <v>0</v>
      </c>
      <c r="MS245" s="630">
        <v>0</v>
      </c>
      <c r="MT245" s="630">
        <v>0</v>
      </c>
      <c r="MU245" s="630">
        <v>0</v>
      </c>
      <c r="MV245" s="630">
        <v>0</v>
      </c>
      <c r="MW245" s="630">
        <v>0</v>
      </c>
      <c r="MX245" s="630">
        <v>0</v>
      </c>
      <c r="MY245" s="630">
        <v>0</v>
      </c>
      <c r="MZ245" s="630">
        <v>0</v>
      </c>
      <c r="NA245" s="630">
        <v>0</v>
      </c>
      <c r="NB245" s="630">
        <v>0</v>
      </c>
      <c r="NC245" s="630">
        <v>0</v>
      </c>
      <c r="ND245" s="630">
        <v>0</v>
      </c>
      <c r="NE245" s="630">
        <v>0</v>
      </c>
      <c r="NF245" s="630">
        <v>0</v>
      </c>
      <c r="NG245" s="630">
        <v>0</v>
      </c>
      <c r="NH245" s="630">
        <v>0</v>
      </c>
      <c r="NI245" s="630">
        <v>0</v>
      </c>
      <c r="NJ245" s="630">
        <v>0</v>
      </c>
      <c r="NK245" s="630">
        <v>0</v>
      </c>
      <c r="NL245" s="630">
        <v>0</v>
      </c>
      <c r="NM245" s="630">
        <v>0</v>
      </c>
      <c r="NN245" s="630">
        <v>0</v>
      </c>
      <c r="NO245" s="630">
        <v>0</v>
      </c>
      <c r="NP245" s="630">
        <v>0</v>
      </c>
      <c r="NQ245" s="630">
        <v>0</v>
      </c>
      <c r="NR245" s="630">
        <v>0</v>
      </c>
      <c r="NS245" s="630">
        <v>0</v>
      </c>
      <c r="NT245" s="630">
        <v>0</v>
      </c>
      <c r="NU245" s="630">
        <v>0</v>
      </c>
      <c r="NV245" s="630">
        <v>0</v>
      </c>
      <c r="NW245" s="630">
        <v>0</v>
      </c>
      <c r="NX245" s="630">
        <v>0</v>
      </c>
      <c r="NY245" s="630">
        <v>0</v>
      </c>
      <c r="NZ245" s="630">
        <v>0</v>
      </c>
      <c r="OA245" s="630">
        <v>0</v>
      </c>
      <c r="OB245" s="630">
        <v>0</v>
      </c>
      <c r="OC245" s="630">
        <v>0</v>
      </c>
      <c r="OD245" s="630">
        <v>0</v>
      </c>
      <c r="OE245" s="630">
        <v>0</v>
      </c>
      <c r="OF245" s="630">
        <v>0</v>
      </c>
      <c r="OG245" s="630">
        <v>0</v>
      </c>
      <c r="OH245" s="630">
        <v>0</v>
      </c>
      <c r="OI245" s="630">
        <v>0</v>
      </c>
      <c r="OJ245" s="630">
        <v>0</v>
      </c>
      <c r="OK245" s="630">
        <v>0</v>
      </c>
      <c r="OL245" s="630">
        <v>0</v>
      </c>
      <c r="OM245" s="630">
        <v>0</v>
      </c>
      <c r="ON245" s="630">
        <v>0</v>
      </c>
      <c r="OO245" s="630">
        <v>0</v>
      </c>
      <c r="OP245" s="630">
        <v>0</v>
      </c>
      <c r="OQ245" s="630">
        <v>0</v>
      </c>
      <c r="OR245" s="630">
        <v>0</v>
      </c>
      <c r="OS245" s="630">
        <v>0</v>
      </c>
      <c r="OT245" s="630">
        <v>0</v>
      </c>
      <c r="OU245" s="630">
        <v>0</v>
      </c>
      <c r="OV245" s="630">
        <v>0</v>
      </c>
      <c r="OW245" s="630">
        <v>0</v>
      </c>
      <c r="OX245" s="630">
        <v>0</v>
      </c>
      <c r="OY245" s="630">
        <v>0</v>
      </c>
      <c r="OZ245" s="630">
        <v>0</v>
      </c>
      <c r="PA245" s="630">
        <v>0</v>
      </c>
      <c r="PB245" s="630">
        <v>0</v>
      </c>
      <c r="PC245" s="630">
        <v>0</v>
      </c>
      <c r="PD245" s="630">
        <v>0</v>
      </c>
      <c r="PE245" s="630">
        <v>0</v>
      </c>
      <c r="PF245" s="630">
        <v>0</v>
      </c>
      <c r="PG245" s="630">
        <v>0</v>
      </c>
      <c r="PH245" s="630">
        <v>0</v>
      </c>
      <c r="PI245" s="630">
        <v>0</v>
      </c>
      <c r="PJ245" s="630">
        <v>0</v>
      </c>
      <c r="PK245" s="630">
        <v>0</v>
      </c>
      <c r="PL245" s="630">
        <v>0</v>
      </c>
      <c r="PM245" s="630">
        <v>0</v>
      </c>
      <c r="PN245" s="630">
        <v>0</v>
      </c>
      <c r="PO245" s="630">
        <v>0</v>
      </c>
      <c r="PP245" s="630">
        <v>0</v>
      </c>
      <c r="PQ245" s="630">
        <v>0</v>
      </c>
      <c r="PR245" s="630">
        <v>0</v>
      </c>
      <c r="PS245" s="630">
        <v>0</v>
      </c>
      <c r="PT245" s="630">
        <v>0</v>
      </c>
      <c r="PU245" s="630">
        <v>0</v>
      </c>
      <c r="PV245" s="630">
        <v>0</v>
      </c>
      <c r="PW245" s="630">
        <v>0</v>
      </c>
      <c r="PX245" s="630">
        <v>0</v>
      </c>
      <c r="PY245" s="630">
        <v>0</v>
      </c>
      <c r="PZ245" s="630">
        <v>0</v>
      </c>
      <c r="QA245" s="630">
        <v>0</v>
      </c>
      <c r="QB245" s="630">
        <v>0</v>
      </c>
      <c r="QC245" s="630">
        <v>0</v>
      </c>
      <c r="QD245" s="630">
        <v>0</v>
      </c>
      <c r="QE245" s="630">
        <v>0</v>
      </c>
      <c r="QF245" s="630">
        <v>0</v>
      </c>
      <c r="QG245" s="630">
        <v>0</v>
      </c>
      <c r="QH245" s="630">
        <v>0</v>
      </c>
      <c r="QI245" s="630">
        <v>0</v>
      </c>
      <c r="QJ245" s="630">
        <v>0</v>
      </c>
      <c r="QK245" s="630">
        <v>0</v>
      </c>
      <c r="QL245" s="630">
        <v>0</v>
      </c>
      <c r="QM245" s="630">
        <v>0</v>
      </c>
      <c r="QN245" s="630">
        <v>0</v>
      </c>
      <c r="QO245" s="630">
        <v>0</v>
      </c>
      <c r="QP245" s="630">
        <v>0</v>
      </c>
      <c r="QQ245" s="630">
        <v>0</v>
      </c>
      <c r="QR245" s="630">
        <v>0</v>
      </c>
      <c r="QS245" s="630">
        <v>0</v>
      </c>
      <c r="QT245" s="630">
        <v>0</v>
      </c>
      <c r="QU245" s="630">
        <v>0</v>
      </c>
      <c r="QV245" s="630">
        <v>0</v>
      </c>
      <c r="QW245" s="630">
        <v>0</v>
      </c>
      <c r="QX245" s="630">
        <v>0</v>
      </c>
      <c r="QY245" s="630">
        <v>0</v>
      </c>
      <c r="QZ245" s="630">
        <v>0</v>
      </c>
      <c r="RA245" s="630">
        <v>0</v>
      </c>
      <c r="RB245" s="630">
        <v>0</v>
      </c>
      <c r="RC245" s="630">
        <v>0</v>
      </c>
      <c r="RD245" s="630">
        <v>0</v>
      </c>
      <c r="RE245" s="630">
        <v>0</v>
      </c>
      <c r="RF245" s="630">
        <v>0</v>
      </c>
      <c r="RG245" s="630">
        <v>0</v>
      </c>
      <c r="RH245" s="630">
        <v>0</v>
      </c>
      <c r="RI245" s="630">
        <v>0</v>
      </c>
      <c r="RJ245" s="630">
        <v>0</v>
      </c>
      <c r="RK245" s="630">
        <v>0</v>
      </c>
      <c r="RL245" s="630">
        <v>0</v>
      </c>
      <c r="RM245" s="630">
        <v>0</v>
      </c>
      <c r="RN245" s="630">
        <v>0</v>
      </c>
      <c r="RO245" s="630">
        <v>0</v>
      </c>
      <c r="RP245" s="630">
        <v>0</v>
      </c>
      <c r="RQ245" s="630">
        <v>0</v>
      </c>
      <c r="RR245" s="630">
        <v>0</v>
      </c>
      <c r="RS245" s="630">
        <v>0</v>
      </c>
      <c r="RT245" s="630">
        <v>0</v>
      </c>
      <c r="RU245" s="630">
        <v>0</v>
      </c>
      <c r="RV245" s="630">
        <v>0</v>
      </c>
      <c r="RW245" s="630">
        <v>0</v>
      </c>
      <c r="RX245" s="630">
        <v>0</v>
      </c>
      <c r="RY245" s="630">
        <v>0</v>
      </c>
      <c r="RZ245" s="630">
        <v>0</v>
      </c>
      <c r="SA245" s="630">
        <v>0</v>
      </c>
      <c r="SB245" s="630">
        <v>0</v>
      </c>
      <c r="SC245" s="630">
        <v>0</v>
      </c>
      <c r="SD245" s="630">
        <v>0</v>
      </c>
      <c r="SE245" s="630">
        <v>0</v>
      </c>
      <c r="SF245" s="630">
        <v>0</v>
      </c>
      <c r="SG245" s="630">
        <v>0</v>
      </c>
      <c r="SH245" s="630">
        <v>0</v>
      </c>
      <c r="SI245" s="630">
        <v>0</v>
      </c>
      <c r="SJ245" s="280">
        <f t="shared" si="164"/>
        <v>0</v>
      </c>
      <c r="SK245" s="267"/>
      <c r="SL245" s="255"/>
      <c r="SM245" s="255"/>
      <c r="SN245" s="255"/>
    </row>
    <row r="246" spans="1:508" outlineLevel="3" x14ac:dyDescent="0.25">
      <c r="A246" s="255"/>
      <c r="B246" s="264"/>
      <c r="C246" s="449">
        <f>INT($C$29)+3</f>
        <v>4</v>
      </c>
      <c r="D246" s="280"/>
      <c r="E246" s="329">
        <f t="shared" si="163"/>
        <v>105</v>
      </c>
      <c r="F246" s="335"/>
      <c r="G246" s="280"/>
      <c r="H246" s="552"/>
      <c r="I246" s="564" t="s">
        <v>917</v>
      </c>
      <c r="J246" s="553"/>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80">
        <f t="shared" si="164"/>
        <v>0</v>
      </c>
      <c r="SK246" s="267"/>
      <c r="SL246" s="255"/>
      <c r="SM246" s="255"/>
      <c r="SN246" s="255"/>
    </row>
    <row r="247" spans="1:508" outlineLevel="3" x14ac:dyDescent="0.25">
      <c r="A247" s="255"/>
      <c r="B247" s="264"/>
      <c r="C247" s="449">
        <f>INT($C$29)+3</f>
        <v>4</v>
      </c>
      <c r="D247" s="280"/>
      <c r="E247" s="329">
        <f t="shared" si="163"/>
        <v>106</v>
      </c>
      <c r="F247" s="335"/>
      <c r="G247" s="280"/>
      <c r="H247" s="552"/>
      <c r="I247" s="564" t="s">
        <v>918</v>
      </c>
      <c r="J247" s="553"/>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80">
        <f t="shared" ref="SJ247:SJ250" si="169">SI247</f>
        <v>0</v>
      </c>
      <c r="SK247" s="267"/>
      <c r="SL247" s="255"/>
      <c r="SM247" s="255"/>
      <c r="SN247" s="255"/>
    </row>
    <row r="248" spans="1:508" outlineLevel="3" x14ac:dyDescent="0.25">
      <c r="A248" s="255"/>
      <c r="B248" s="264"/>
      <c r="C248" s="449">
        <f t="shared" ref="C248" si="170">INT($C$29)+3</f>
        <v>4</v>
      </c>
      <c r="D248" s="280"/>
      <c r="E248" s="329">
        <f t="shared" si="163"/>
        <v>107</v>
      </c>
      <c r="F248" s="335"/>
      <c r="G248" s="280"/>
      <c r="H248" s="552"/>
      <c r="I248" s="567" t="s">
        <v>924</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169"/>
        <v>0</v>
      </c>
      <c r="SK248" s="267"/>
      <c r="SL248" s="255"/>
      <c r="SM248" s="255"/>
      <c r="SN248" s="255"/>
    </row>
    <row r="249" spans="1:508" outlineLevel="3" x14ac:dyDescent="0.25">
      <c r="A249" s="255"/>
      <c r="B249" s="264"/>
      <c r="C249" s="449">
        <f>INT($C$29)+3</f>
        <v>4</v>
      </c>
      <c r="D249" s="280"/>
      <c r="E249" s="329">
        <f t="shared" si="163"/>
        <v>108</v>
      </c>
      <c r="F249" s="335"/>
      <c r="G249" s="280"/>
      <c r="H249" s="552"/>
      <c r="I249" s="564" t="s">
        <v>916</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169"/>
        <v>0</v>
      </c>
      <c r="SK249" s="267"/>
      <c r="SL249" s="255"/>
      <c r="SM249" s="255"/>
      <c r="SN249" s="255"/>
    </row>
    <row r="250" spans="1:508" outlineLevel="3" x14ac:dyDescent="0.25">
      <c r="A250" s="255"/>
      <c r="B250" s="264"/>
      <c r="C250" s="449">
        <f>INT($C$29)+3</f>
        <v>4</v>
      </c>
      <c r="D250" s="280"/>
      <c r="E250" s="329">
        <f t="shared" si="163"/>
        <v>109</v>
      </c>
      <c r="F250" s="335"/>
      <c r="G250" s="280"/>
      <c r="H250" s="552"/>
      <c r="I250" s="564" t="s">
        <v>917</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169"/>
        <v>0</v>
      </c>
      <c r="SK250" s="267"/>
      <c r="SL250" s="255"/>
      <c r="SM250" s="255"/>
      <c r="SN250" s="255"/>
    </row>
    <row r="251" spans="1:508" outlineLevel="3" x14ac:dyDescent="0.25">
      <c r="A251" s="255"/>
      <c r="B251" s="264"/>
      <c r="C251" s="449">
        <f>INT($C$29)+3</f>
        <v>4</v>
      </c>
      <c r="D251" s="280"/>
      <c r="E251" s="329">
        <f t="shared" si="163"/>
        <v>110</v>
      </c>
      <c r="F251" s="335"/>
      <c r="G251" s="280"/>
      <c r="H251" s="554"/>
      <c r="I251" s="565" t="s">
        <v>918</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64"/>
        <v>0</v>
      </c>
      <c r="SK251" s="267"/>
      <c r="SL251" s="255"/>
      <c r="SM251" s="255"/>
      <c r="SN251" s="255"/>
    </row>
    <row r="252" spans="1:508" outlineLevel="2" x14ac:dyDescent="0.25">
      <c r="A252" s="255"/>
      <c r="B252" s="264"/>
      <c r="C252" s="449">
        <f>INT($C$29)+2</f>
        <v>3</v>
      </c>
      <c r="D252" s="280"/>
      <c r="E252" s="329">
        <f t="shared" si="163"/>
        <v>111</v>
      </c>
      <c r="F252" s="335"/>
      <c r="G252" s="280"/>
      <c r="H252" s="550"/>
      <c r="I252" s="550" t="s">
        <v>608</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64"/>
        <v>0</v>
      </c>
      <c r="SK252" s="267"/>
      <c r="SL252" s="255"/>
      <c r="SM252" s="255"/>
      <c r="SN252" s="255"/>
    </row>
    <row r="253" spans="1:508" outlineLevel="3" x14ac:dyDescent="0.25">
      <c r="A253" s="255"/>
      <c r="B253" s="264"/>
      <c r="C253" s="449">
        <f t="shared" si="167"/>
        <v>4</v>
      </c>
      <c r="D253" s="280"/>
      <c r="E253" s="329">
        <f t="shared" si="163"/>
        <v>112</v>
      </c>
      <c r="F253" s="335"/>
      <c r="G253" s="280"/>
      <c r="H253" s="552"/>
      <c r="I253" s="552" t="s">
        <v>609</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64"/>
        <v>0</v>
      </c>
      <c r="SK253" s="267"/>
      <c r="SL253" s="255"/>
      <c r="SM253" s="255"/>
      <c r="SN253" s="255"/>
    </row>
    <row r="254" spans="1:508" outlineLevel="3" x14ac:dyDescent="0.25">
      <c r="A254" s="255"/>
      <c r="B254" s="264"/>
      <c r="C254" s="449">
        <f t="shared" si="167"/>
        <v>4</v>
      </c>
      <c r="D254" s="280"/>
      <c r="E254" s="329">
        <f t="shared" si="163"/>
        <v>113</v>
      </c>
      <c r="F254" s="335"/>
      <c r="G254" s="280"/>
      <c r="H254" s="552"/>
      <c r="I254" s="552" t="s">
        <v>610</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64"/>
        <v>0</v>
      </c>
      <c r="SK254" s="267"/>
      <c r="SL254" s="255"/>
      <c r="SM254" s="255"/>
      <c r="SN254" s="255"/>
    </row>
    <row r="255" spans="1:508" outlineLevel="3" x14ac:dyDescent="0.25">
      <c r="A255" s="255"/>
      <c r="B255" s="264"/>
      <c r="C255" s="449">
        <f t="shared" si="167"/>
        <v>4</v>
      </c>
      <c r="D255" s="280"/>
      <c r="E255" s="329">
        <f t="shared" si="163"/>
        <v>114</v>
      </c>
      <c r="F255" s="335"/>
      <c r="G255" s="280"/>
      <c r="H255" s="556"/>
      <c r="I255" s="556" t="s">
        <v>741</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64"/>
        <v>0</v>
      </c>
      <c r="SK255" s="267"/>
      <c r="SL255" s="255"/>
      <c r="SM255" s="255"/>
      <c r="SN255" s="255"/>
    </row>
    <row r="256" spans="1:508" outlineLevel="2" x14ac:dyDescent="0.25">
      <c r="A256" s="255"/>
      <c r="B256" s="264"/>
      <c r="C256" s="449">
        <f>INT($C$29)+3</f>
        <v>4</v>
      </c>
      <c r="D256" s="280"/>
      <c r="E256" s="329">
        <f t="shared" si="163"/>
        <v>115</v>
      </c>
      <c r="F256" s="335"/>
      <c r="G256" s="280"/>
      <c r="H256" s="558"/>
      <c r="I256" s="558" t="s">
        <v>742</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64"/>
        <v>0</v>
      </c>
      <c r="SK256" s="267"/>
      <c r="SL256" s="255"/>
      <c r="SM256" s="255"/>
      <c r="SN256" s="255"/>
    </row>
    <row r="257" spans="1:508" outlineLevel="2" x14ac:dyDescent="0.25">
      <c r="A257" s="255"/>
      <c r="B257" s="264"/>
      <c r="C257" s="449">
        <f>INT($C$29)+2</f>
        <v>3</v>
      </c>
      <c r="D257" s="280"/>
      <c r="E257" s="329">
        <f t="shared" si="163"/>
        <v>116</v>
      </c>
      <c r="F257" s="335"/>
      <c r="G257" s="280"/>
      <c r="H257" s="466"/>
      <c r="I257" s="466" t="s">
        <v>743</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64"/>
        <v>0</v>
      </c>
      <c r="SK257" s="267"/>
      <c r="SL257" s="255"/>
      <c r="SM257" s="255"/>
      <c r="SN257" s="255"/>
    </row>
    <row r="258" spans="1:508" outlineLevel="3" x14ac:dyDescent="0.25">
      <c r="A258" s="255"/>
      <c r="B258" s="264"/>
      <c r="C258" s="449">
        <f t="shared" si="167"/>
        <v>4</v>
      </c>
      <c r="D258" s="280"/>
      <c r="E258" s="329">
        <f t="shared" si="163"/>
        <v>117</v>
      </c>
      <c r="F258" s="335"/>
      <c r="G258" s="280"/>
      <c r="H258" s="509"/>
      <c r="I258" s="509" t="s">
        <v>744</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64"/>
        <v>0</v>
      </c>
      <c r="SK258" s="267"/>
      <c r="SL258" s="255"/>
      <c r="SM258" s="255"/>
      <c r="SN258" s="255"/>
    </row>
    <row r="259" spans="1:508" outlineLevel="2" x14ac:dyDescent="0.25">
      <c r="A259" s="255"/>
      <c r="B259" s="264"/>
      <c r="C259" s="449">
        <f>INT($C$29)+2</f>
        <v>3</v>
      </c>
      <c r="D259" s="280"/>
      <c r="E259" s="329">
        <f t="shared" si="163"/>
        <v>118</v>
      </c>
      <c r="F259" s="335"/>
      <c r="G259" s="280"/>
      <c r="H259" s="510"/>
      <c r="I259" s="510" t="s">
        <v>745</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64"/>
        <v>0</v>
      </c>
      <c r="SK259" s="267"/>
      <c r="SL259" s="255"/>
      <c r="SM259" s="255"/>
      <c r="SN259" s="255"/>
    </row>
    <row r="260" spans="1:508" outlineLevel="3" x14ac:dyDescent="0.25">
      <c r="A260" s="255"/>
      <c r="B260" s="264"/>
      <c r="C260" s="449">
        <f>INT($C$29)+3</f>
        <v>4</v>
      </c>
      <c r="D260" s="280"/>
      <c r="E260" s="329">
        <f t="shared" si="163"/>
        <v>119</v>
      </c>
      <c r="F260" s="335"/>
      <c r="G260" s="280"/>
      <c r="H260" s="351"/>
      <c r="I260" s="351" t="s">
        <v>746</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64"/>
        <v>0</v>
      </c>
      <c r="SK260" s="267"/>
      <c r="SL260" s="255"/>
      <c r="SM260" s="255"/>
      <c r="SN260" s="255"/>
    </row>
    <row r="261" spans="1:508" outlineLevel="2" x14ac:dyDescent="0.25">
      <c r="A261" s="255"/>
      <c r="B261" s="264"/>
      <c r="C261" s="449">
        <f>INT($C$29)+3</f>
        <v>4</v>
      </c>
      <c r="D261" s="280"/>
      <c r="E261" s="329">
        <f t="shared" si="163"/>
        <v>120</v>
      </c>
      <c r="F261" s="335"/>
      <c r="G261" s="280"/>
      <c r="H261" s="558"/>
      <c r="I261" s="558" t="s">
        <v>747</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64"/>
        <v>0</v>
      </c>
      <c r="SK261" s="267"/>
      <c r="SL261" s="255"/>
      <c r="SM261" s="255"/>
      <c r="SN261" s="255"/>
    </row>
    <row r="262" spans="1:508" outlineLevel="2" x14ac:dyDescent="0.25">
      <c r="A262" s="255"/>
      <c r="B262" s="264"/>
      <c r="C262" s="449">
        <f>INT($C$29)+2</f>
        <v>3</v>
      </c>
      <c r="D262" s="280"/>
      <c r="E262" s="329">
        <f t="shared" si="163"/>
        <v>121</v>
      </c>
      <c r="F262" s="335"/>
      <c r="G262" s="280"/>
      <c r="H262" s="550" t="str">
        <f>Sheep!$H$253&amp;" Merino BBT"</f>
        <v>Spr Merino BBT</v>
      </c>
      <c r="I262" s="550" t="s">
        <v>912</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64"/>
        <v>-6.2815058245565325E-2</v>
      </c>
      <c r="SK262" s="267"/>
      <c r="SL262" s="255"/>
      <c r="SM262" s="255"/>
      <c r="SN262" s="255"/>
    </row>
    <row r="263" spans="1:508" outlineLevel="3" x14ac:dyDescent="0.25">
      <c r="A263" s="255"/>
      <c r="B263" s="264"/>
      <c r="C263" s="449">
        <f>INT($C$29)+3</f>
        <v>4</v>
      </c>
      <c r="D263" s="280"/>
      <c r="E263" s="329">
        <f t="shared" si="163"/>
        <v>122</v>
      </c>
      <c r="F263" s="335"/>
      <c r="G263" s="280"/>
      <c r="H263" s="552"/>
      <c r="I263" s="567" t="s">
        <v>913</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64"/>
        <v>-1.7452607722478621</v>
      </c>
      <c r="SK263" s="267"/>
      <c r="SL263" s="255"/>
      <c r="SM263" s="255"/>
      <c r="SN263" s="255"/>
    </row>
    <row r="264" spans="1:508" outlineLevel="3" x14ac:dyDescent="0.25">
      <c r="A264" s="255"/>
      <c r="B264" s="264"/>
      <c r="C264" s="449">
        <f>INT($C$29)+3</f>
        <v>4</v>
      </c>
      <c r="D264" s="280"/>
      <c r="E264" s="329">
        <f t="shared" si="163"/>
        <v>123</v>
      </c>
      <c r="F264" s="335"/>
      <c r="G264" s="280"/>
      <c r="H264" s="552"/>
      <c r="I264" s="564" t="s">
        <v>915</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64"/>
        <v>0.73900068524195461</v>
      </c>
      <c r="SK264" s="267"/>
      <c r="SL264" s="255"/>
      <c r="SM264" s="255"/>
      <c r="SN264" s="255"/>
    </row>
    <row r="265" spans="1:508" outlineLevel="3" x14ac:dyDescent="0.25">
      <c r="A265" s="255"/>
      <c r="B265" s="264"/>
      <c r="C265" s="449">
        <f t="shared" ref="C265:C268" si="171">INT($C$29)+3</f>
        <v>4</v>
      </c>
      <c r="D265" s="280"/>
      <c r="E265" s="329">
        <f t="shared" si="163"/>
        <v>124</v>
      </c>
      <c r="F265" s="335"/>
      <c r="G265" s="280"/>
      <c r="H265" s="552"/>
      <c r="I265" s="567" t="s">
        <v>914</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172">SI265</f>
        <v>-2.3721919743163227</v>
      </c>
      <c r="SK265" s="267"/>
      <c r="SL265" s="255"/>
      <c r="SM265" s="255"/>
      <c r="SN265" s="255"/>
    </row>
    <row r="266" spans="1:508" outlineLevel="3" x14ac:dyDescent="0.25">
      <c r="A266" s="255"/>
      <c r="B266" s="264"/>
      <c r="C266" s="449">
        <f t="shared" si="171"/>
        <v>4</v>
      </c>
      <c r="D266" s="280"/>
      <c r="E266" s="329">
        <f t="shared" si="163"/>
        <v>125</v>
      </c>
      <c r="F266" s="335"/>
      <c r="G266" s="280"/>
      <c r="H266" s="552"/>
      <c r="I266" s="564" t="s">
        <v>916</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172"/>
        <v>-0.43467532542767451</v>
      </c>
      <c r="SK266" s="267"/>
      <c r="SL266" s="255"/>
      <c r="SM266" s="255"/>
      <c r="SN266" s="255"/>
    </row>
    <row r="267" spans="1:508" outlineLevel="3" x14ac:dyDescent="0.25">
      <c r="A267" s="255"/>
      <c r="B267" s="264"/>
      <c r="C267" s="449">
        <f t="shared" si="171"/>
        <v>4</v>
      </c>
      <c r="D267" s="280"/>
      <c r="E267" s="329">
        <f t="shared" si="163"/>
        <v>126</v>
      </c>
      <c r="F267" s="335"/>
      <c r="G267" s="280"/>
      <c r="H267" s="552"/>
      <c r="I267" s="564" t="s">
        <v>919</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172"/>
        <v>0.93483586683107411</v>
      </c>
      <c r="SK267" s="267"/>
      <c r="SL267" s="255"/>
      <c r="SM267" s="255"/>
      <c r="SN267" s="255"/>
    </row>
    <row r="268" spans="1:508" outlineLevel="3" x14ac:dyDescent="0.25">
      <c r="A268" s="255"/>
      <c r="B268" s="264"/>
      <c r="C268" s="449">
        <f t="shared" si="171"/>
        <v>4</v>
      </c>
      <c r="D268" s="280"/>
      <c r="E268" s="329">
        <f t="shared" si="163"/>
        <v>127</v>
      </c>
      <c r="F268" s="335"/>
      <c r="G268" s="280"/>
      <c r="H268" s="552"/>
      <c r="I268" s="567" t="s">
        <v>920</v>
      </c>
      <c r="J268" s="553"/>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80">
        <f t="shared" si="172"/>
        <v>0</v>
      </c>
      <c r="SK268" s="267"/>
      <c r="SL268" s="255"/>
      <c r="SM268" s="255"/>
      <c r="SN268" s="255"/>
    </row>
    <row r="269" spans="1:508" outlineLevel="3" x14ac:dyDescent="0.25">
      <c r="A269" s="255"/>
      <c r="B269" s="264"/>
      <c r="C269" s="449">
        <f>INT($C$29)+3</f>
        <v>4</v>
      </c>
      <c r="D269" s="280"/>
      <c r="E269" s="329">
        <f t="shared" si="163"/>
        <v>128</v>
      </c>
      <c r="F269" s="335"/>
      <c r="G269" s="280"/>
      <c r="H269" s="552"/>
      <c r="I269" s="564" t="s">
        <v>916</v>
      </c>
      <c r="J269" s="553"/>
      <c r="K269" s="630">
        <v>0</v>
      </c>
      <c r="L269" s="630">
        <v>0</v>
      </c>
      <c r="M269" s="630">
        <v>0</v>
      </c>
      <c r="N269" s="630">
        <v>0</v>
      </c>
      <c r="O269" s="630">
        <v>0</v>
      </c>
      <c r="P269" s="630">
        <v>0</v>
      </c>
      <c r="Q269" s="630">
        <v>0</v>
      </c>
      <c r="R269" s="630">
        <v>0</v>
      </c>
      <c r="S269" s="630">
        <v>0</v>
      </c>
      <c r="T269" s="630">
        <v>0</v>
      </c>
      <c r="U269" s="630">
        <v>0</v>
      </c>
      <c r="V269" s="630">
        <v>0</v>
      </c>
      <c r="W269" s="630">
        <v>0</v>
      </c>
      <c r="X269" s="630">
        <v>0</v>
      </c>
      <c r="Y269" s="630">
        <v>0</v>
      </c>
      <c r="Z269" s="630">
        <v>0</v>
      </c>
      <c r="AA269" s="630">
        <v>0</v>
      </c>
      <c r="AB269" s="630">
        <v>0</v>
      </c>
      <c r="AC269" s="630">
        <v>0</v>
      </c>
      <c r="AD269" s="630">
        <v>0</v>
      </c>
      <c r="AE269" s="630">
        <v>0</v>
      </c>
      <c r="AF269" s="630">
        <v>0</v>
      </c>
      <c r="AG269" s="630">
        <v>0</v>
      </c>
      <c r="AH269" s="630">
        <v>0</v>
      </c>
      <c r="AI269" s="630">
        <v>0</v>
      </c>
      <c r="AJ269" s="630">
        <v>0</v>
      </c>
      <c r="AK269" s="630">
        <v>0</v>
      </c>
      <c r="AL269" s="630">
        <v>0</v>
      </c>
      <c r="AM269" s="630">
        <v>0</v>
      </c>
      <c r="AN269" s="630">
        <v>0</v>
      </c>
      <c r="AO269" s="630">
        <v>0</v>
      </c>
      <c r="AP269" s="630">
        <v>0</v>
      </c>
      <c r="AQ269" s="630">
        <v>0</v>
      </c>
      <c r="AR269" s="630">
        <v>0</v>
      </c>
      <c r="AS269" s="630">
        <v>0</v>
      </c>
      <c r="AT269" s="630">
        <v>0</v>
      </c>
      <c r="AU269" s="630">
        <v>0</v>
      </c>
      <c r="AV269" s="630">
        <v>0</v>
      </c>
      <c r="AW269" s="630">
        <v>0</v>
      </c>
      <c r="AX269" s="630">
        <v>0</v>
      </c>
      <c r="AY269" s="630">
        <v>0</v>
      </c>
      <c r="AZ269" s="630">
        <v>0</v>
      </c>
      <c r="BA269" s="630">
        <v>0</v>
      </c>
      <c r="BB269" s="630">
        <v>0</v>
      </c>
      <c r="BC269" s="630">
        <v>0</v>
      </c>
      <c r="BD269" s="630">
        <v>0</v>
      </c>
      <c r="BE269" s="630">
        <v>0</v>
      </c>
      <c r="BF269" s="630">
        <v>0</v>
      </c>
      <c r="BG269" s="630">
        <v>0</v>
      </c>
      <c r="BH269" s="630">
        <v>0</v>
      </c>
      <c r="BI269" s="630">
        <v>0</v>
      </c>
      <c r="BJ269" s="630">
        <v>0</v>
      </c>
      <c r="BK269" s="630">
        <v>0</v>
      </c>
      <c r="BL269" s="630">
        <v>0</v>
      </c>
      <c r="BM269" s="630">
        <v>0</v>
      </c>
      <c r="BN269" s="630">
        <v>0</v>
      </c>
      <c r="BO269" s="630">
        <v>0</v>
      </c>
      <c r="BP269" s="630">
        <v>0</v>
      </c>
      <c r="BQ269" s="630">
        <v>0</v>
      </c>
      <c r="BR269" s="630">
        <v>0</v>
      </c>
      <c r="BS269" s="630">
        <v>0</v>
      </c>
      <c r="BT269" s="630">
        <v>0</v>
      </c>
      <c r="BU269" s="630">
        <v>0</v>
      </c>
      <c r="BV269" s="630">
        <v>0</v>
      </c>
      <c r="BW269" s="630">
        <v>0</v>
      </c>
      <c r="BX269" s="630">
        <v>0</v>
      </c>
      <c r="BY269" s="630">
        <v>0</v>
      </c>
      <c r="BZ269" s="630">
        <v>0</v>
      </c>
      <c r="CA269" s="630">
        <v>0</v>
      </c>
      <c r="CB269" s="630">
        <v>0</v>
      </c>
      <c r="CC269" s="630">
        <v>0</v>
      </c>
      <c r="CD269" s="630">
        <v>0</v>
      </c>
      <c r="CE269" s="630">
        <v>0</v>
      </c>
      <c r="CF269" s="630">
        <v>0</v>
      </c>
      <c r="CG269" s="630">
        <v>0</v>
      </c>
      <c r="CH269" s="630">
        <v>0</v>
      </c>
      <c r="CI269" s="630">
        <v>0</v>
      </c>
      <c r="CJ269" s="630">
        <v>0</v>
      </c>
      <c r="CK269" s="630">
        <v>0</v>
      </c>
      <c r="CL269" s="630">
        <v>0</v>
      </c>
      <c r="CM269" s="630">
        <v>0</v>
      </c>
      <c r="CN269" s="630">
        <v>0</v>
      </c>
      <c r="CO269" s="630">
        <v>0</v>
      </c>
      <c r="CP269" s="630">
        <v>0</v>
      </c>
      <c r="CQ269" s="630">
        <v>0</v>
      </c>
      <c r="CR269" s="630">
        <v>0</v>
      </c>
      <c r="CS269" s="630">
        <v>0</v>
      </c>
      <c r="CT269" s="630">
        <v>0</v>
      </c>
      <c r="CU269" s="630">
        <v>0</v>
      </c>
      <c r="CV269" s="630">
        <v>0</v>
      </c>
      <c r="CW269" s="630">
        <v>0</v>
      </c>
      <c r="CX269" s="630">
        <v>0</v>
      </c>
      <c r="CY269" s="630">
        <v>0</v>
      </c>
      <c r="CZ269" s="630">
        <v>0</v>
      </c>
      <c r="DA269" s="630">
        <v>0</v>
      </c>
      <c r="DB269" s="630">
        <v>0</v>
      </c>
      <c r="DC269" s="630">
        <v>0</v>
      </c>
      <c r="DD269" s="630">
        <v>0</v>
      </c>
      <c r="DE269" s="630">
        <v>0</v>
      </c>
      <c r="DF269" s="630">
        <v>0</v>
      </c>
      <c r="DG269" s="630">
        <v>0</v>
      </c>
      <c r="DH269" s="630">
        <v>0</v>
      </c>
      <c r="DI269" s="630">
        <v>0</v>
      </c>
      <c r="DJ269" s="630">
        <v>0</v>
      </c>
      <c r="DK269" s="630">
        <v>0</v>
      </c>
      <c r="DL269" s="630">
        <v>0</v>
      </c>
      <c r="DM269" s="630">
        <v>0</v>
      </c>
      <c r="DN269" s="630">
        <v>0</v>
      </c>
      <c r="DO269" s="630">
        <v>0</v>
      </c>
      <c r="DP269" s="630">
        <v>0</v>
      </c>
      <c r="DQ269" s="630">
        <v>0</v>
      </c>
      <c r="DR269" s="630">
        <v>0</v>
      </c>
      <c r="DS269" s="630">
        <v>0</v>
      </c>
      <c r="DT269" s="630">
        <v>0</v>
      </c>
      <c r="DU269" s="630">
        <v>0</v>
      </c>
      <c r="DV269" s="630">
        <v>0</v>
      </c>
      <c r="DW269" s="630">
        <v>0</v>
      </c>
      <c r="DX269" s="630">
        <v>0</v>
      </c>
      <c r="DY269" s="630">
        <v>0</v>
      </c>
      <c r="DZ269" s="630">
        <v>0</v>
      </c>
      <c r="EA269" s="630">
        <v>0</v>
      </c>
      <c r="EB269" s="630">
        <v>0</v>
      </c>
      <c r="EC269" s="630">
        <v>0</v>
      </c>
      <c r="ED269" s="630">
        <v>0</v>
      </c>
      <c r="EE269" s="630">
        <v>0</v>
      </c>
      <c r="EF269" s="630">
        <v>0</v>
      </c>
      <c r="EG269" s="630">
        <v>0</v>
      </c>
      <c r="EH269" s="630">
        <v>0</v>
      </c>
      <c r="EI269" s="630">
        <v>0</v>
      </c>
      <c r="EJ269" s="630">
        <v>0</v>
      </c>
      <c r="EK269" s="630">
        <v>0</v>
      </c>
      <c r="EL269" s="630">
        <v>0</v>
      </c>
      <c r="EM269" s="630">
        <v>0</v>
      </c>
      <c r="EN269" s="630">
        <v>0</v>
      </c>
      <c r="EO269" s="630">
        <v>0</v>
      </c>
      <c r="EP269" s="630">
        <v>0</v>
      </c>
      <c r="EQ269" s="630">
        <v>0</v>
      </c>
      <c r="ER269" s="630">
        <v>0</v>
      </c>
      <c r="ES269" s="630">
        <v>0</v>
      </c>
      <c r="ET269" s="630">
        <v>0</v>
      </c>
      <c r="EU269" s="630">
        <v>0</v>
      </c>
      <c r="EV269" s="630">
        <v>0</v>
      </c>
      <c r="EW269" s="630">
        <v>0</v>
      </c>
      <c r="EX269" s="630">
        <v>0</v>
      </c>
      <c r="EY269" s="630">
        <v>0</v>
      </c>
      <c r="EZ269" s="630">
        <v>0</v>
      </c>
      <c r="FA269" s="630">
        <v>0</v>
      </c>
      <c r="FB269" s="630">
        <v>0</v>
      </c>
      <c r="FC269" s="630">
        <v>0</v>
      </c>
      <c r="FD269" s="630">
        <v>0</v>
      </c>
      <c r="FE269" s="630">
        <v>0</v>
      </c>
      <c r="FF269" s="630">
        <v>0</v>
      </c>
      <c r="FG269" s="630">
        <v>0</v>
      </c>
      <c r="FH269" s="630">
        <v>0</v>
      </c>
      <c r="FI269" s="630">
        <v>0</v>
      </c>
      <c r="FJ269" s="630">
        <v>0</v>
      </c>
      <c r="FK269" s="630">
        <v>0</v>
      </c>
      <c r="FL269" s="630">
        <v>0</v>
      </c>
      <c r="FM269" s="630">
        <v>0</v>
      </c>
      <c r="FN269" s="630">
        <v>0</v>
      </c>
      <c r="FO269" s="630">
        <v>0</v>
      </c>
      <c r="FP269" s="630">
        <v>0</v>
      </c>
      <c r="FQ269" s="630">
        <v>0</v>
      </c>
      <c r="FR269" s="630">
        <v>0</v>
      </c>
      <c r="FS269" s="630">
        <v>0</v>
      </c>
      <c r="FT269" s="630">
        <v>0</v>
      </c>
      <c r="FU269" s="630">
        <v>0</v>
      </c>
      <c r="FV269" s="630">
        <v>0</v>
      </c>
      <c r="FW269" s="630">
        <v>0</v>
      </c>
      <c r="FX269" s="630">
        <v>0</v>
      </c>
      <c r="FY269" s="630">
        <v>0</v>
      </c>
      <c r="FZ269" s="630">
        <v>0</v>
      </c>
      <c r="GA269" s="630">
        <v>0</v>
      </c>
      <c r="GB269" s="630">
        <v>0</v>
      </c>
      <c r="GC269" s="630">
        <v>0</v>
      </c>
      <c r="GD269" s="630">
        <v>0</v>
      </c>
      <c r="GE269" s="630">
        <v>0</v>
      </c>
      <c r="GF269" s="630">
        <v>0</v>
      </c>
      <c r="GG269" s="630">
        <v>0</v>
      </c>
      <c r="GH269" s="630">
        <v>0</v>
      </c>
      <c r="GI269" s="630">
        <v>0</v>
      </c>
      <c r="GJ269" s="630">
        <v>0</v>
      </c>
      <c r="GK269" s="630">
        <v>0</v>
      </c>
      <c r="GL269" s="630">
        <v>0</v>
      </c>
      <c r="GM269" s="630">
        <v>0</v>
      </c>
      <c r="GN269" s="630">
        <v>0</v>
      </c>
      <c r="GO269" s="630">
        <v>0</v>
      </c>
      <c r="GP269" s="630">
        <v>0</v>
      </c>
      <c r="GQ269" s="630">
        <v>0</v>
      </c>
      <c r="GR269" s="630">
        <v>0</v>
      </c>
      <c r="GS269" s="630">
        <v>0</v>
      </c>
      <c r="GT269" s="630">
        <v>0</v>
      </c>
      <c r="GU269" s="630">
        <v>0</v>
      </c>
      <c r="GV269" s="630">
        <v>0</v>
      </c>
      <c r="GW269" s="630">
        <v>0</v>
      </c>
      <c r="GX269" s="630">
        <v>0</v>
      </c>
      <c r="GY269" s="630">
        <v>0</v>
      </c>
      <c r="GZ269" s="630">
        <v>0</v>
      </c>
      <c r="HA269" s="630">
        <v>0</v>
      </c>
      <c r="HB269" s="630">
        <v>0</v>
      </c>
      <c r="HC269" s="630">
        <v>0</v>
      </c>
      <c r="HD269" s="630">
        <v>0</v>
      </c>
      <c r="HE269" s="630">
        <v>0</v>
      </c>
      <c r="HF269" s="630">
        <v>0</v>
      </c>
      <c r="HG269" s="630">
        <v>0</v>
      </c>
      <c r="HH269" s="630">
        <v>0</v>
      </c>
      <c r="HI269" s="630">
        <v>0</v>
      </c>
      <c r="HJ269" s="630">
        <v>0</v>
      </c>
      <c r="HK269" s="630">
        <v>0</v>
      </c>
      <c r="HL269" s="630">
        <v>0</v>
      </c>
      <c r="HM269" s="630">
        <v>0</v>
      </c>
      <c r="HN269" s="630">
        <v>0</v>
      </c>
      <c r="HO269" s="630">
        <v>0</v>
      </c>
      <c r="HP269" s="630">
        <v>0</v>
      </c>
      <c r="HQ269" s="630">
        <v>0</v>
      </c>
      <c r="HR269" s="630">
        <v>0</v>
      </c>
      <c r="HS269" s="630">
        <v>0</v>
      </c>
      <c r="HT269" s="630">
        <v>0</v>
      </c>
      <c r="HU269" s="630">
        <v>0</v>
      </c>
      <c r="HV269" s="630">
        <v>0</v>
      </c>
      <c r="HW269" s="630">
        <v>0</v>
      </c>
      <c r="HX269" s="630">
        <v>0</v>
      </c>
      <c r="HY269" s="630">
        <v>0</v>
      </c>
      <c r="HZ269" s="630">
        <v>0</v>
      </c>
      <c r="IA269" s="630">
        <v>0</v>
      </c>
      <c r="IB269" s="630">
        <v>0</v>
      </c>
      <c r="IC269" s="630">
        <v>0</v>
      </c>
      <c r="ID269" s="630">
        <v>0</v>
      </c>
      <c r="IE269" s="630">
        <v>0</v>
      </c>
      <c r="IF269" s="630">
        <v>0</v>
      </c>
      <c r="IG269" s="630">
        <v>0</v>
      </c>
      <c r="IH269" s="630">
        <v>0</v>
      </c>
      <c r="II269" s="630">
        <v>0</v>
      </c>
      <c r="IJ269" s="630">
        <v>0</v>
      </c>
      <c r="IK269" s="630">
        <v>0</v>
      </c>
      <c r="IL269" s="630">
        <v>0</v>
      </c>
      <c r="IM269" s="630">
        <v>0</v>
      </c>
      <c r="IN269" s="630">
        <v>0</v>
      </c>
      <c r="IO269" s="630">
        <v>0</v>
      </c>
      <c r="IP269" s="630">
        <v>0</v>
      </c>
      <c r="IQ269" s="630">
        <v>0</v>
      </c>
      <c r="IR269" s="630">
        <v>0</v>
      </c>
      <c r="IS269" s="630">
        <v>0</v>
      </c>
      <c r="IT269" s="630">
        <v>0</v>
      </c>
      <c r="IU269" s="630">
        <v>0</v>
      </c>
      <c r="IV269" s="630">
        <v>0</v>
      </c>
      <c r="IW269" s="630">
        <v>0</v>
      </c>
      <c r="IX269" s="630">
        <v>0</v>
      </c>
      <c r="IY269" s="630">
        <v>0</v>
      </c>
      <c r="IZ269" s="630">
        <v>0</v>
      </c>
      <c r="JA269" s="630">
        <v>0</v>
      </c>
      <c r="JB269" s="630">
        <v>0</v>
      </c>
      <c r="JC269" s="630">
        <v>0</v>
      </c>
      <c r="JD269" s="630">
        <v>0</v>
      </c>
      <c r="JE269" s="630">
        <v>0</v>
      </c>
      <c r="JF269" s="630">
        <v>0</v>
      </c>
      <c r="JG269" s="630">
        <v>0</v>
      </c>
      <c r="JH269" s="630">
        <v>0</v>
      </c>
      <c r="JI269" s="630">
        <v>0</v>
      </c>
      <c r="JJ269" s="630">
        <v>0</v>
      </c>
      <c r="JK269" s="630">
        <v>0</v>
      </c>
      <c r="JL269" s="630">
        <v>0</v>
      </c>
      <c r="JM269" s="630">
        <v>0</v>
      </c>
      <c r="JN269" s="630">
        <v>0</v>
      </c>
      <c r="JO269" s="630">
        <v>0</v>
      </c>
      <c r="JP269" s="630">
        <v>0</v>
      </c>
      <c r="JQ269" s="630">
        <v>0</v>
      </c>
      <c r="JR269" s="630">
        <v>0</v>
      </c>
      <c r="JS269" s="630">
        <v>0</v>
      </c>
      <c r="JT269" s="630">
        <v>0</v>
      </c>
      <c r="JU269" s="630">
        <v>0</v>
      </c>
      <c r="JV269" s="630">
        <v>0</v>
      </c>
      <c r="JW269" s="630">
        <v>0</v>
      </c>
      <c r="JX269" s="630">
        <v>0</v>
      </c>
      <c r="JY269" s="630">
        <v>0</v>
      </c>
      <c r="JZ269" s="630">
        <v>0</v>
      </c>
      <c r="KA269" s="630">
        <v>0</v>
      </c>
      <c r="KB269" s="630">
        <v>0</v>
      </c>
      <c r="KC269" s="630">
        <v>0</v>
      </c>
      <c r="KD269" s="630">
        <v>0</v>
      </c>
      <c r="KE269" s="630">
        <v>0</v>
      </c>
      <c r="KF269" s="630">
        <v>0</v>
      </c>
      <c r="KG269" s="630">
        <v>0</v>
      </c>
      <c r="KH269" s="630">
        <v>0</v>
      </c>
      <c r="KI269" s="630">
        <v>0</v>
      </c>
      <c r="KJ269" s="630">
        <v>0</v>
      </c>
      <c r="KK269" s="630">
        <v>0</v>
      </c>
      <c r="KL269" s="630">
        <v>0</v>
      </c>
      <c r="KM269" s="630">
        <v>0</v>
      </c>
      <c r="KN269" s="630">
        <v>0</v>
      </c>
      <c r="KO269" s="630">
        <v>0</v>
      </c>
      <c r="KP269" s="630">
        <v>0</v>
      </c>
      <c r="KQ269" s="630">
        <v>0</v>
      </c>
      <c r="KR269" s="630">
        <v>0</v>
      </c>
      <c r="KS269" s="630">
        <v>0</v>
      </c>
      <c r="KT269" s="630">
        <v>0</v>
      </c>
      <c r="KU269" s="630">
        <v>0</v>
      </c>
      <c r="KV269" s="630">
        <v>0</v>
      </c>
      <c r="KW269" s="630">
        <v>0</v>
      </c>
      <c r="KX269" s="630">
        <v>0</v>
      </c>
      <c r="KY269" s="630">
        <v>0</v>
      </c>
      <c r="KZ269" s="630">
        <v>0</v>
      </c>
      <c r="LA269" s="630">
        <v>0</v>
      </c>
      <c r="LB269" s="630">
        <v>0</v>
      </c>
      <c r="LC269" s="630">
        <v>0</v>
      </c>
      <c r="LD269" s="630">
        <v>0</v>
      </c>
      <c r="LE269" s="630">
        <v>0</v>
      </c>
      <c r="LF269" s="630">
        <v>0</v>
      </c>
      <c r="LG269" s="630">
        <v>0</v>
      </c>
      <c r="LH269" s="630">
        <v>0</v>
      </c>
      <c r="LI269" s="630">
        <v>0</v>
      </c>
      <c r="LJ269" s="630">
        <v>0</v>
      </c>
      <c r="LK269" s="630">
        <v>0</v>
      </c>
      <c r="LL269" s="630">
        <v>0</v>
      </c>
      <c r="LM269" s="630">
        <v>0</v>
      </c>
      <c r="LN269" s="630">
        <v>0</v>
      </c>
      <c r="LO269" s="630">
        <v>0</v>
      </c>
      <c r="LP269" s="630">
        <v>0</v>
      </c>
      <c r="LQ269" s="630">
        <v>0</v>
      </c>
      <c r="LR269" s="630">
        <v>0</v>
      </c>
      <c r="LS269" s="630">
        <v>0</v>
      </c>
      <c r="LT269" s="630">
        <v>0</v>
      </c>
      <c r="LU269" s="630">
        <v>0</v>
      </c>
      <c r="LV269" s="630">
        <v>0</v>
      </c>
      <c r="LW269" s="630">
        <v>0</v>
      </c>
      <c r="LX269" s="630">
        <v>0</v>
      </c>
      <c r="LY269" s="630">
        <v>0</v>
      </c>
      <c r="LZ269" s="630">
        <v>0</v>
      </c>
      <c r="MA269" s="630">
        <v>0</v>
      </c>
      <c r="MB269" s="630">
        <v>0</v>
      </c>
      <c r="MC269" s="630">
        <v>0</v>
      </c>
      <c r="MD269" s="630">
        <v>0</v>
      </c>
      <c r="ME269" s="630">
        <v>0</v>
      </c>
      <c r="MF269" s="630">
        <v>0</v>
      </c>
      <c r="MG269" s="630">
        <v>0</v>
      </c>
      <c r="MH269" s="630">
        <v>0</v>
      </c>
      <c r="MI269" s="630">
        <v>0</v>
      </c>
      <c r="MJ269" s="630">
        <v>0</v>
      </c>
      <c r="MK269" s="630">
        <v>0</v>
      </c>
      <c r="ML269" s="630">
        <v>0</v>
      </c>
      <c r="MM269" s="630">
        <v>0</v>
      </c>
      <c r="MN269" s="630">
        <v>0</v>
      </c>
      <c r="MO269" s="630">
        <v>0</v>
      </c>
      <c r="MP269" s="630">
        <v>0</v>
      </c>
      <c r="MQ269" s="630">
        <v>0</v>
      </c>
      <c r="MR269" s="630">
        <v>0</v>
      </c>
      <c r="MS269" s="630">
        <v>0</v>
      </c>
      <c r="MT269" s="630">
        <v>0</v>
      </c>
      <c r="MU269" s="630">
        <v>0</v>
      </c>
      <c r="MV269" s="630">
        <v>0</v>
      </c>
      <c r="MW269" s="630">
        <v>0</v>
      </c>
      <c r="MX269" s="630">
        <v>0</v>
      </c>
      <c r="MY269" s="630">
        <v>0</v>
      </c>
      <c r="MZ269" s="630">
        <v>0</v>
      </c>
      <c r="NA269" s="630">
        <v>0</v>
      </c>
      <c r="NB269" s="630">
        <v>0</v>
      </c>
      <c r="NC269" s="630">
        <v>0</v>
      </c>
      <c r="ND269" s="630">
        <v>0</v>
      </c>
      <c r="NE269" s="630">
        <v>0</v>
      </c>
      <c r="NF269" s="630">
        <v>0</v>
      </c>
      <c r="NG269" s="630">
        <v>0</v>
      </c>
      <c r="NH269" s="630">
        <v>0</v>
      </c>
      <c r="NI269" s="630">
        <v>0</v>
      </c>
      <c r="NJ269" s="630">
        <v>0</v>
      </c>
      <c r="NK269" s="630">
        <v>0</v>
      </c>
      <c r="NL269" s="630">
        <v>0</v>
      </c>
      <c r="NM269" s="630">
        <v>0</v>
      </c>
      <c r="NN269" s="630">
        <v>0</v>
      </c>
      <c r="NO269" s="630">
        <v>0</v>
      </c>
      <c r="NP269" s="630">
        <v>0</v>
      </c>
      <c r="NQ269" s="630">
        <v>0</v>
      </c>
      <c r="NR269" s="630">
        <v>0</v>
      </c>
      <c r="NS269" s="630">
        <v>0</v>
      </c>
      <c r="NT269" s="630">
        <v>0</v>
      </c>
      <c r="NU269" s="630">
        <v>0</v>
      </c>
      <c r="NV269" s="630">
        <v>0</v>
      </c>
      <c r="NW269" s="630">
        <v>0</v>
      </c>
      <c r="NX269" s="630">
        <v>0</v>
      </c>
      <c r="NY269" s="630">
        <v>0</v>
      </c>
      <c r="NZ269" s="630">
        <v>0</v>
      </c>
      <c r="OA269" s="630">
        <v>0</v>
      </c>
      <c r="OB269" s="630">
        <v>0</v>
      </c>
      <c r="OC269" s="630">
        <v>0</v>
      </c>
      <c r="OD269" s="630">
        <v>0</v>
      </c>
      <c r="OE269" s="630">
        <v>0</v>
      </c>
      <c r="OF269" s="630">
        <v>0</v>
      </c>
      <c r="OG269" s="630">
        <v>0</v>
      </c>
      <c r="OH269" s="630">
        <v>0</v>
      </c>
      <c r="OI269" s="630">
        <v>0</v>
      </c>
      <c r="OJ269" s="630">
        <v>0</v>
      </c>
      <c r="OK269" s="630">
        <v>0</v>
      </c>
      <c r="OL269" s="630">
        <v>0</v>
      </c>
      <c r="OM269" s="630">
        <v>0</v>
      </c>
      <c r="ON269" s="630">
        <v>0</v>
      </c>
      <c r="OO269" s="630">
        <v>0</v>
      </c>
      <c r="OP269" s="630">
        <v>0</v>
      </c>
      <c r="OQ269" s="630">
        <v>0</v>
      </c>
      <c r="OR269" s="630">
        <v>0</v>
      </c>
      <c r="OS269" s="630">
        <v>0</v>
      </c>
      <c r="OT269" s="630">
        <v>0</v>
      </c>
      <c r="OU269" s="630">
        <v>0</v>
      </c>
      <c r="OV269" s="630">
        <v>0</v>
      </c>
      <c r="OW269" s="630">
        <v>0</v>
      </c>
      <c r="OX269" s="630">
        <v>0</v>
      </c>
      <c r="OY269" s="630">
        <v>0</v>
      </c>
      <c r="OZ269" s="630">
        <v>0</v>
      </c>
      <c r="PA269" s="630">
        <v>0</v>
      </c>
      <c r="PB269" s="630">
        <v>0</v>
      </c>
      <c r="PC269" s="630">
        <v>0</v>
      </c>
      <c r="PD269" s="630">
        <v>0</v>
      </c>
      <c r="PE269" s="630">
        <v>0</v>
      </c>
      <c r="PF269" s="630">
        <v>0</v>
      </c>
      <c r="PG269" s="630">
        <v>0</v>
      </c>
      <c r="PH269" s="630">
        <v>0</v>
      </c>
      <c r="PI269" s="630">
        <v>0</v>
      </c>
      <c r="PJ269" s="630">
        <v>0</v>
      </c>
      <c r="PK269" s="630">
        <v>0</v>
      </c>
      <c r="PL269" s="630">
        <v>0</v>
      </c>
      <c r="PM269" s="630">
        <v>0</v>
      </c>
      <c r="PN269" s="630">
        <v>0</v>
      </c>
      <c r="PO269" s="630">
        <v>0</v>
      </c>
      <c r="PP269" s="630">
        <v>0</v>
      </c>
      <c r="PQ269" s="630">
        <v>0</v>
      </c>
      <c r="PR269" s="630">
        <v>0</v>
      </c>
      <c r="PS269" s="630">
        <v>0</v>
      </c>
      <c r="PT269" s="630">
        <v>0</v>
      </c>
      <c r="PU269" s="630">
        <v>0</v>
      </c>
      <c r="PV269" s="630">
        <v>0</v>
      </c>
      <c r="PW269" s="630">
        <v>0</v>
      </c>
      <c r="PX269" s="630">
        <v>0</v>
      </c>
      <c r="PY269" s="630">
        <v>0</v>
      </c>
      <c r="PZ269" s="630">
        <v>0</v>
      </c>
      <c r="QA269" s="630">
        <v>0</v>
      </c>
      <c r="QB269" s="630">
        <v>0</v>
      </c>
      <c r="QC269" s="630">
        <v>0</v>
      </c>
      <c r="QD269" s="630">
        <v>0</v>
      </c>
      <c r="QE269" s="630">
        <v>0</v>
      </c>
      <c r="QF269" s="630">
        <v>0</v>
      </c>
      <c r="QG269" s="630">
        <v>0</v>
      </c>
      <c r="QH269" s="630">
        <v>0</v>
      </c>
      <c r="QI269" s="630">
        <v>0</v>
      </c>
      <c r="QJ269" s="630">
        <v>0</v>
      </c>
      <c r="QK269" s="630">
        <v>0</v>
      </c>
      <c r="QL269" s="630">
        <v>0</v>
      </c>
      <c r="QM269" s="630">
        <v>0</v>
      </c>
      <c r="QN269" s="630">
        <v>0</v>
      </c>
      <c r="QO269" s="630">
        <v>0</v>
      </c>
      <c r="QP269" s="630">
        <v>0</v>
      </c>
      <c r="QQ269" s="630">
        <v>0</v>
      </c>
      <c r="QR269" s="630">
        <v>0</v>
      </c>
      <c r="QS269" s="630">
        <v>0</v>
      </c>
      <c r="QT269" s="630">
        <v>0</v>
      </c>
      <c r="QU269" s="630">
        <v>0</v>
      </c>
      <c r="QV269" s="630">
        <v>0</v>
      </c>
      <c r="QW269" s="630">
        <v>0</v>
      </c>
      <c r="QX269" s="630">
        <v>0</v>
      </c>
      <c r="QY269" s="630">
        <v>0</v>
      </c>
      <c r="QZ269" s="630">
        <v>0</v>
      </c>
      <c r="RA269" s="630">
        <v>0</v>
      </c>
      <c r="RB269" s="630">
        <v>0</v>
      </c>
      <c r="RC269" s="630">
        <v>0</v>
      </c>
      <c r="RD269" s="630">
        <v>0</v>
      </c>
      <c r="RE269" s="630">
        <v>0</v>
      </c>
      <c r="RF269" s="630">
        <v>0</v>
      </c>
      <c r="RG269" s="630">
        <v>0</v>
      </c>
      <c r="RH269" s="630">
        <v>0</v>
      </c>
      <c r="RI269" s="630">
        <v>0</v>
      </c>
      <c r="RJ269" s="630">
        <v>0</v>
      </c>
      <c r="RK269" s="630">
        <v>0</v>
      </c>
      <c r="RL269" s="630">
        <v>0</v>
      </c>
      <c r="RM269" s="630">
        <v>0</v>
      </c>
      <c r="RN269" s="630">
        <v>0</v>
      </c>
      <c r="RO269" s="630">
        <v>0</v>
      </c>
      <c r="RP269" s="630">
        <v>0</v>
      </c>
      <c r="RQ269" s="630">
        <v>0</v>
      </c>
      <c r="RR269" s="630">
        <v>0</v>
      </c>
      <c r="RS269" s="630">
        <v>0</v>
      </c>
      <c r="RT269" s="630">
        <v>0</v>
      </c>
      <c r="RU269" s="630">
        <v>0</v>
      </c>
      <c r="RV269" s="630">
        <v>0</v>
      </c>
      <c r="RW269" s="630">
        <v>0</v>
      </c>
      <c r="RX269" s="630">
        <v>0</v>
      </c>
      <c r="RY269" s="630">
        <v>0</v>
      </c>
      <c r="RZ269" s="630">
        <v>0</v>
      </c>
      <c r="SA269" s="630">
        <v>0</v>
      </c>
      <c r="SB269" s="630">
        <v>0</v>
      </c>
      <c r="SC269" s="630">
        <v>0</v>
      </c>
      <c r="SD269" s="630">
        <v>0</v>
      </c>
      <c r="SE269" s="630">
        <v>0</v>
      </c>
      <c r="SF269" s="630">
        <v>0</v>
      </c>
      <c r="SG269" s="630">
        <v>0</v>
      </c>
      <c r="SH269" s="630">
        <v>0</v>
      </c>
      <c r="SI269" s="630">
        <v>0</v>
      </c>
      <c r="SJ269" s="280">
        <f t="shared" si="164"/>
        <v>0</v>
      </c>
      <c r="SK269" s="267"/>
      <c r="SL269" s="255"/>
      <c r="SM269" s="255"/>
      <c r="SN269" s="255"/>
    </row>
    <row r="270" spans="1:508" outlineLevel="3" x14ac:dyDescent="0.25">
      <c r="A270" s="255"/>
      <c r="B270" s="264"/>
      <c r="C270" s="449">
        <f>INT($C$29)+3</f>
        <v>4</v>
      </c>
      <c r="D270" s="280"/>
      <c r="E270" s="329">
        <f t="shared" si="163"/>
        <v>129</v>
      </c>
      <c r="F270" s="335"/>
      <c r="G270" s="280"/>
      <c r="H270" s="552"/>
      <c r="I270" s="564" t="s">
        <v>917</v>
      </c>
      <c r="J270" s="553"/>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80">
        <f t="shared" si="164"/>
        <v>0</v>
      </c>
      <c r="SK270" s="267"/>
      <c r="SL270" s="255"/>
      <c r="SM270" s="255"/>
      <c r="SN270" s="255"/>
    </row>
    <row r="271" spans="1:508" outlineLevel="3" x14ac:dyDescent="0.25">
      <c r="A271" s="255"/>
      <c r="B271" s="264"/>
      <c r="C271" s="449">
        <f>INT($C$29)+3</f>
        <v>4</v>
      </c>
      <c r="D271" s="280"/>
      <c r="E271" s="329">
        <f t="shared" ref="E271:E334" si="173">E270+1</f>
        <v>130</v>
      </c>
      <c r="F271" s="335"/>
      <c r="G271" s="280"/>
      <c r="H271" s="552"/>
      <c r="I271" s="564" t="s">
        <v>918</v>
      </c>
      <c r="J271" s="553"/>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80">
        <f t="shared" si="164"/>
        <v>0</v>
      </c>
      <c r="SK271" s="267"/>
      <c r="SL271" s="255"/>
      <c r="SM271" s="255"/>
      <c r="SN271" s="255"/>
    </row>
    <row r="272" spans="1:508" outlineLevel="3" x14ac:dyDescent="0.25">
      <c r="A272" s="255"/>
      <c r="B272" s="264"/>
      <c r="C272" s="449">
        <f t="shared" ref="C272" si="174">INT($C$29)+3</f>
        <v>4</v>
      </c>
      <c r="D272" s="280"/>
      <c r="E272" s="329">
        <f t="shared" si="173"/>
        <v>131</v>
      </c>
      <c r="F272" s="335"/>
      <c r="G272" s="280"/>
      <c r="H272" s="552"/>
      <c r="I272" s="567" t="s">
        <v>924</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64"/>
        <v>0</v>
      </c>
      <c r="SK272" s="267"/>
      <c r="SL272" s="255"/>
      <c r="SM272" s="255"/>
      <c r="SN272" s="255"/>
    </row>
    <row r="273" spans="1:508" outlineLevel="3" x14ac:dyDescent="0.25">
      <c r="A273" s="255"/>
      <c r="B273" s="264"/>
      <c r="C273" s="449">
        <f>INT($C$29)+3</f>
        <v>4</v>
      </c>
      <c r="D273" s="280"/>
      <c r="E273" s="329">
        <f t="shared" si="173"/>
        <v>132</v>
      </c>
      <c r="F273" s="335"/>
      <c r="G273" s="280"/>
      <c r="H273" s="552"/>
      <c r="I273" s="564" t="s">
        <v>916</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64"/>
        <v>0</v>
      </c>
      <c r="SK273" s="267"/>
      <c r="SL273" s="255"/>
      <c r="SM273" s="255"/>
      <c r="SN273" s="255"/>
    </row>
    <row r="274" spans="1:508" outlineLevel="3" x14ac:dyDescent="0.25">
      <c r="A274" s="255"/>
      <c r="B274" s="264"/>
      <c r="C274" s="449">
        <f>INT($C$29)+3</f>
        <v>4</v>
      </c>
      <c r="D274" s="280"/>
      <c r="E274" s="329">
        <f t="shared" si="173"/>
        <v>133</v>
      </c>
      <c r="F274" s="335"/>
      <c r="G274" s="280"/>
      <c r="H274" s="552"/>
      <c r="I274" s="564" t="s">
        <v>917</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64"/>
        <v>0</v>
      </c>
      <c r="SK274" s="267"/>
      <c r="SL274" s="255"/>
      <c r="SM274" s="255"/>
      <c r="SN274" s="255"/>
    </row>
    <row r="275" spans="1:508" outlineLevel="3" x14ac:dyDescent="0.25">
      <c r="A275" s="255"/>
      <c r="B275" s="264"/>
      <c r="C275" s="449">
        <f>INT($C$29)+3</f>
        <v>4</v>
      </c>
      <c r="D275" s="280"/>
      <c r="E275" s="329">
        <f t="shared" si="173"/>
        <v>134</v>
      </c>
      <c r="F275" s="335"/>
      <c r="G275" s="280"/>
      <c r="H275" s="554"/>
      <c r="I275" s="565" t="s">
        <v>918</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64"/>
        <v>0</v>
      </c>
      <c r="SK275" s="267"/>
      <c r="SL275" s="255"/>
      <c r="SM275" s="255"/>
      <c r="SN275" s="255"/>
    </row>
    <row r="276" spans="1:508" outlineLevel="2" x14ac:dyDescent="0.25">
      <c r="A276" s="255"/>
      <c r="B276" s="264"/>
      <c r="C276" s="449">
        <f>INT($C$29)+2</f>
        <v>3</v>
      </c>
      <c r="D276" s="280"/>
      <c r="E276" s="329">
        <f t="shared" si="173"/>
        <v>135</v>
      </c>
      <c r="F276" s="335"/>
      <c r="G276" s="280"/>
      <c r="H276" s="550"/>
      <c r="I276" s="550" t="s">
        <v>608</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64"/>
        <v>0</v>
      </c>
      <c r="SK276" s="267"/>
      <c r="SL276" s="255"/>
      <c r="SM276" s="255"/>
      <c r="SN276" s="255"/>
    </row>
    <row r="277" spans="1:508" outlineLevel="3" x14ac:dyDescent="0.25">
      <c r="A277" s="255"/>
      <c r="B277" s="264"/>
      <c r="C277" s="449">
        <f t="shared" si="167"/>
        <v>4</v>
      </c>
      <c r="D277" s="280"/>
      <c r="E277" s="329">
        <f t="shared" si="173"/>
        <v>136</v>
      </c>
      <c r="F277" s="335"/>
      <c r="G277" s="280"/>
      <c r="H277" s="552"/>
      <c r="I277" s="552" t="s">
        <v>609</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64"/>
        <v>0</v>
      </c>
      <c r="SK277" s="267"/>
      <c r="SL277" s="255"/>
      <c r="SM277" s="255"/>
      <c r="SN277" s="255"/>
    </row>
    <row r="278" spans="1:508" outlineLevel="3" x14ac:dyDescent="0.25">
      <c r="A278" s="255"/>
      <c r="B278" s="264"/>
      <c r="C278" s="449">
        <f t="shared" si="167"/>
        <v>4</v>
      </c>
      <c r="D278" s="280"/>
      <c r="E278" s="329">
        <f t="shared" si="173"/>
        <v>137</v>
      </c>
      <c r="F278" s="335"/>
      <c r="G278" s="280"/>
      <c r="H278" s="552"/>
      <c r="I278" s="552" t="s">
        <v>610</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64"/>
        <v>0</v>
      </c>
      <c r="SK278" s="267"/>
      <c r="SL278" s="255"/>
      <c r="SM278" s="255"/>
      <c r="SN278" s="255"/>
    </row>
    <row r="279" spans="1:508" outlineLevel="3" x14ac:dyDescent="0.25">
      <c r="A279" s="255"/>
      <c r="B279" s="264"/>
      <c r="C279" s="449">
        <f t="shared" si="167"/>
        <v>4</v>
      </c>
      <c r="D279" s="280"/>
      <c r="E279" s="329">
        <f t="shared" si="173"/>
        <v>138</v>
      </c>
      <c r="F279" s="335"/>
      <c r="G279" s="280"/>
      <c r="H279" s="556"/>
      <c r="I279" s="556" t="s">
        <v>741</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64"/>
        <v>0</v>
      </c>
      <c r="SK279" s="267"/>
      <c r="SL279" s="255"/>
      <c r="SM279" s="255"/>
      <c r="SN279" s="255"/>
    </row>
    <row r="280" spans="1:508" outlineLevel="2" x14ac:dyDescent="0.25">
      <c r="A280" s="255"/>
      <c r="B280" s="264"/>
      <c r="C280" s="449">
        <f>INT($C$29)+3</f>
        <v>4</v>
      </c>
      <c r="D280" s="280"/>
      <c r="E280" s="329">
        <f t="shared" si="173"/>
        <v>139</v>
      </c>
      <c r="F280" s="335"/>
      <c r="G280" s="280"/>
      <c r="H280" s="558"/>
      <c r="I280" s="558" t="s">
        <v>742</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64"/>
        <v>0</v>
      </c>
      <c r="SK280" s="267"/>
      <c r="SL280" s="255"/>
      <c r="SM280" s="255"/>
      <c r="SN280" s="255"/>
    </row>
    <row r="281" spans="1:508" outlineLevel="2" x14ac:dyDescent="0.25">
      <c r="A281" s="255"/>
      <c r="B281" s="264"/>
      <c r="C281" s="449">
        <f>INT($C$29)+2</f>
        <v>3</v>
      </c>
      <c r="D281" s="280"/>
      <c r="E281" s="329">
        <f t="shared" si="173"/>
        <v>140</v>
      </c>
      <c r="F281" s="335"/>
      <c r="G281" s="280"/>
      <c r="H281" s="466"/>
      <c r="I281" s="466" t="s">
        <v>743</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64"/>
        <v>0</v>
      </c>
      <c r="SK281" s="267"/>
      <c r="SL281" s="255"/>
      <c r="SM281" s="255"/>
      <c r="SN281" s="255"/>
    </row>
    <row r="282" spans="1:508" outlineLevel="3" x14ac:dyDescent="0.25">
      <c r="A282" s="255"/>
      <c r="B282" s="264"/>
      <c r="C282" s="449">
        <f t="shared" si="167"/>
        <v>4</v>
      </c>
      <c r="D282" s="280"/>
      <c r="E282" s="329">
        <f t="shared" si="173"/>
        <v>141</v>
      </c>
      <c r="F282" s="335"/>
      <c r="G282" s="280"/>
      <c r="H282" s="509"/>
      <c r="I282" s="509" t="s">
        <v>744</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64"/>
        <v>0</v>
      </c>
      <c r="SK282" s="267"/>
      <c r="SL282" s="255"/>
      <c r="SM282" s="255"/>
      <c r="SN282" s="255"/>
    </row>
    <row r="283" spans="1:508" outlineLevel="2" x14ac:dyDescent="0.25">
      <c r="A283" s="255"/>
      <c r="B283" s="264"/>
      <c r="C283" s="449">
        <f>INT($C$29)+2</f>
        <v>3</v>
      </c>
      <c r="D283" s="280"/>
      <c r="E283" s="329">
        <f t="shared" si="173"/>
        <v>142</v>
      </c>
      <c r="F283" s="335"/>
      <c r="G283" s="280"/>
      <c r="H283" s="510"/>
      <c r="I283" s="510" t="s">
        <v>745</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64"/>
        <v>0</v>
      </c>
      <c r="SK283" s="267"/>
      <c r="SL283" s="255"/>
      <c r="SM283" s="255"/>
      <c r="SN283" s="255"/>
    </row>
    <row r="284" spans="1:508" outlineLevel="3" x14ac:dyDescent="0.25">
      <c r="A284" s="255"/>
      <c r="B284" s="264"/>
      <c r="C284" s="449">
        <f>INT($C$29)+3</f>
        <v>4</v>
      </c>
      <c r="D284" s="280"/>
      <c r="E284" s="329">
        <f t="shared" si="173"/>
        <v>143</v>
      </c>
      <c r="F284" s="335"/>
      <c r="G284" s="280"/>
      <c r="H284" s="351"/>
      <c r="I284" s="351" t="s">
        <v>746</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64"/>
        <v>0</v>
      </c>
      <c r="SK284" s="267"/>
      <c r="SL284" s="255"/>
      <c r="SM284" s="255"/>
      <c r="SN284" s="255"/>
    </row>
    <row r="285" spans="1:508" outlineLevel="2" x14ac:dyDescent="0.25">
      <c r="A285" s="255"/>
      <c r="B285" s="264"/>
      <c r="C285" s="449">
        <f>INT($C$29)+3</f>
        <v>4</v>
      </c>
      <c r="D285" s="280"/>
      <c r="E285" s="329">
        <f t="shared" si="173"/>
        <v>144</v>
      </c>
      <c r="F285" s="335"/>
      <c r="G285" s="280"/>
      <c r="H285" s="558"/>
      <c r="I285" s="558" t="s">
        <v>747</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64"/>
        <v>0</v>
      </c>
      <c r="SK285" s="267"/>
      <c r="SL285" s="255"/>
      <c r="SM285" s="255"/>
      <c r="SN285" s="255"/>
    </row>
    <row r="286" spans="1:508" outlineLevel="2" x14ac:dyDescent="0.25">
      <c r="A286" s="255"/>
      <c r="B286" s="264"/>
      <c r="C286" s="449">
        <f>INT($C$29)+2</f>
        <v>3</v>
      </c>
      <c r="D286" s="280"/>
      <c r="E286" s="329">
        <f t="shared" si="173"/>
        <v>145</v>
      </c>
      <c r="F286" s="335"/>
      <c r="G286" s="280"/>
      <c r="H286" s="550" t="str">
        <f>Sheep!$H$251&amp;" Maternal"</f>
        <v>Aut Maternal</v>
      </c>
      <c r="I286" s="550" t="s">
        <v>912</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175">SI286</f>
        <v>-3.2890825206374092</v>
      </c>
      <c r="SK286" s="267"/>
      <c r="SL286" s="255"/>
      <c r="SM286" s="255"/>
      <c r="SN286" s="255"/>
    </row>
    <row r="287" spans="1:508" outlineLevel="3" x14ac:dyDescent="0.25">
      <c r="A287" s="255"/>
      <c r="B287" s="264"/>
      <c r="C287" s="449">
        <f>INT($C$29)+3</f>
        <v>4</v>
      </c>
      <c r="D287" s="280"/>
      <c r="E287" s="329">
        <f t="shared" si="173"/>
        <v>146</v>
      </c>
      <c r="F287" s="335"/>
      <c r="G287" s="280"/>
      <c r="H287" s="552"/>
      <c r="I287" s="567" t="s">
        <v>913</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175"/>
        <v>1.5476479827771321</v>
      </c>
      <c r="SK287" s="267"/>
      <c r="SL287" s="255"/>
      <c r="SM287" s="255"/>
      <c r="SN287" s="255"/>
    </row>
    <row r="288" spans="1:508" outlineLevel="3" x14ac:dyDescent="0.25">
      <c r="A288" s="255"/>
      <c r="B288" s="264"/>
      <c r="C288" s="449">
        <f>INT($C$29)+3</f>
        <v>4</v>
      </c>
      <c r="D288" s="280"/>
      <c r="E288" s="329">
        <f t="shared" si="173"/>
        <v>147</v>
      </c>
      <c r="F288" s="335"/>
      <c r="G288" s="280"/>
      <c r="H288" s="552"/>
      <c r="I288" s="564" t="s">
        <v>915</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175"/>
        <v>-0.12065266802011898</v>
      </c>
      <c r="SK288" s="267"/>
      <c r="SL288" s="255"/>
      <c r="SM288" s="255"/>
      <c r="SN288" s="255"/>
    </row>
    <row r="289" spans="1:508" outlineLevel="3" x14ac:dyDescent="0.25">
      <c r="A289" s="255"/>
      <c r="B289" s="264"/>
      <c r="C289" s="449">
        <f t="shared" ref="C289:C292" si="176">INT($C$29)+3</f>
        <v>4</v>
      </c>
      <c r="D289" s="280"/>
      <c r="E289" s="329">
        <f t="shared" si="173"/>
        <v>148</v>
      </c>
      <c r="F289" s="335"/>
      <c r="G289" s="280"/>
      <c r="H289" s="552"/>
      <c r="I289" s="567" t="s">
        <v>914</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175"/>
        <v>0.81509689852154743</v>
      </c>
      <c r="SK289" s="267"/>
      <c r="SL289" s="255"/>
      <c r="SM289" s="255"/>
      <c r="SN289" s="255"/>
    </row>
    <row r="290" spans="1:508" outlineLevel="3" x14ac:dyDescent="0.25">
      <c r="A290" s="255"/>
      <c r="B290" s="264"/>
      <c r="C290" s="449">
        <f t="shared" si="176"/>
        <v>4</v>
      </c>
      <c r="D290" s="280"/>
      <c r="E290" s="329">
        <f t="shared" si="173"/>
        <v>149</v>
      </c>
      <c r="F290" s="335"/>
      <c r="G290" s="280"/>
      <c r="H290" s="552"/>
      <c r="I290" s="564" t="s">
        <v>916</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175"/>
        <v>7.9725595207808198E-2</v>
      </c>
      <c r="SK290" s="267"/>
      <c r="SL290" s="255"/>
      <c r="SM290" s="255"/>
      <c r="SN290" s="255"/>
    </row>
    <row r="291" spans="1:508" outlineLevel="3" x14ac:dyDescent="0.25">
      <c r="A291" s="255"/>
      <c r="B291" s="264"/>
      <c r="C291" s="449">
        <f t="shared" si="176"/>
        <v>4</v>
      </c>
      <c r="D291" s="280"/>
      <c r="E291" s="329">
        <f t="shared" si="173"/>
        <v>150</v>
      </c>
      <c r="F291" s="335"/>
      <c r="G291" s="280"/>
      <c r="H291" s="552"/>
      <c r="I291" s="564" t="s">
        <v>919</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175"/>
        <v>0.16762984504368639</v>
      </c>
      <c r="SK291" s="267"/>
      <c r="SL291" s="255"/>
      <c r="SM291" s="255"/>
      <c r="SN291" s="255"/>
    </row>
    <row r="292" spans="1:508" outlineLevel="3" x14ac:dyDescent="0.25">
      <c r="A292" s="255"/>
      <c r="B292" s="264"/>
      <c r="C292" s="449">
        <f t="shared" si="176"/>
        <v>4</v>
      </c>
      <c r="D292" s="280"/>
      <c r="E292" s="329">
        <f t="shared" si="173"/>
        <v>151</v>
      </c>
      <c r="F292" s="335"/>
      <c r="G292" s="280"/>
      <c r="H292" s="552"/>
      <c r="I292" s="567" t="s">
        <v>920</v>
      </c>
      <c r="J292" s="553"/>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80">
        <f t="shared" si="175"/>
        <v>0</v>
      </c>
      <c r="SK292" s="267"/>
      <c r="SL292" s="255"/>
      <c r="SM292" s="255"/>
      <c r="SN292" s="255"/>
    </row>
    <row r="293" spans="1:508" outlineLevel="3" x14ac:dyDescent="0.25">
      <c r="A293" s="255"/>
      <c r="B293" s="264"/>
      <c r="C293" s="449">
        <f>INT($C$29)+3</f>
        <v>4</v>
      </c>
      <c r="D293" s="280"/>
      <c r="E293" s="329">
        <f t="shared" si="173"/>
        <v>152</v>
      </c>
      <c r="F293" s="335"/>
      <c r="G293" s="280"/>
      <c r="H293" s="552"/>
      <c r="I293" s="564" t="s">
        <v>916</v>
      </c>
      <c r="J293" s="553"/>
      <c r="K293" s="630">
        <v>0</v>
      </c>
      <c r="L293" s="630">
        <v>0</v>
      </c>
      <c r="M293" s="630">
        <v>0</v>
      </c>
      <c r="N293" s="630">
        <v>0</v>
      </c>
      <c r="O293" s="630">
        <v>0</v>
      </c>
      <c r="P293" s="630">
        <v>0</v>
      </c>
      <c r="Q293" s="630">
        <v>0</v>
      </c>
      <c r="R293" s="630">
        <v>0</v>
      </c>
      <c r="S293" s="630">
        <v>0</v>
      </c>
      <c r="T293" s="630">
        <v>0</v>
      </c>
      <c r="U293" s="630">
        <v>0</v>
      </c>
      <c r="V293" s="630">
        <v>0</v>
      </c>
      <c r="W293" s="630">
        <v>0</v>
      </c>
      <c r="X293" s="630">
        <v>0</v>
      </c>
      <c r="Y293" s="630">
        <v>0</v>
      </c>
      <c r="Z293" s="630">
        <v>0</v>
      </c>
      <c r="AA293" s="630">
        <v>0</v>
      </c>
      <c r="AB293" s="630">
        <v>0</v>
      </c>
      <c r="AC293" s="630">
        <v>0</v>
      </c>
      <c r="AD293" s="630">
        <v>0</v>
      </c>
      <c r="AE293" s="630">
        <v>0</v>
      </c>
      <c r="AF293" s="630">
        <v>0</v>
      </c>
      <c r="AG293" s="630">
        <v>0</v>
      </c>
      <c r="AH293" s="630">
        <v>0</v>
      </c>
      <c r="AI293" s="630">
        <v>0</v>
      </c>
      <c r="AJ293" s="630">
        <v>0</v>
      </c>
      <c r="AK293" s="630">
        <v>0</v>
      </c>
      <c r="AL293" s="630">
        <v>0</v>
      </c>
      <c r="AM293" s="630">
        <v>0</v>
      </c>
      <c r="AN293" s="630">
        <v>0</v>
      </c>
      <c r="AO293" s="630">
        <v>0</v>
      </c>
      <c r="AP293" s="630">
        <v>0</v>
      </c>
      <c r="AQ293" s="630">
        <v>0</v>
      </c>
      <c r="AR293" s="630">
        <v>0</v>
      </c>
      <c r="AS293" s="630">
        <v>0</v>
      </c>
      <c r="AT293" s="630">
        <v>0</v>
      </c>
      <c r="AU293" s="630">
        <v>0</v>
      </c>
      <c r="AV293" s="630">
        <v>0</v>
      </c>
      <c r="AW293" s="630">
        <v>0</v>
      </c>
      <c r="AX293" s="630">
        <v>0</v>
      </c>
      <c r="AY293" s="630">
        <v>0</v>
      </c>
      <c r="AZ293" s="630">
        <v>0</v>
      </c>
      <c r="BA293" s="630">
        <v>0</v>
      </c>
      <c r="BB293" s="630">
        <v>0</v>
      </c>
      <c r="BC293" s="630">
        <v>0</v>
      </c>
      <c r="BD293" s="630">
        <v>0</v>
      </c>
      <c r="BE293" s="630">
        <v>0</v>
      </c>
      <c r="BF293" s="630">
        <v>0</v>
      </c>
      <c r="BG293" s="630">
        <v>0</v>
      </c>
      <c r="BH293" s="630">
        <v>0</v>
      </c>
      <c r="BI293" s="630">
        <v>0</v>
      </c>
      <c r="BJ293" s="630">
        <v>0</v>
      </c>
      <c r="BK293" s="630">
        <v>0</v>
      </c>
      <c r="BL293" s="630">
        <v>0</v>
      </c>
      <c r="BM293" s="630">
        <v>0</v>
      </c>
      <c r="BN293" s="630">
        <v>0</v>
      </c>
      <c r="BO293" s="630">
        <v>0</v>
      </c>
      <c r="BP293" s="630">
        <v>0</v>
      </c>
      <c r="BQ293" s="630">
        <v>0</v>
      </c>
      <c r="BR293" s="630">
        <v>0</v>
      </c>
      <c r="BS293" s="630">
        <v>0</v>
      </c>
      <c r="BT293" s="630">
        <v>0</v>
      </c>
      <c r="BU293" s="630">
        <v>0</v>
      </c>
      <c r="BV293" s="630">
        <v>0</v>
      </c>
      <c r="BW293" s="630">
        <v>0</v>
      </c>
      <c r="BX293" s="630">
        <v>0</v>
      </c>
      <c r="BY293" s="630">
        <v>0</v>
      </c>
      <c r="BZ293" s="630">
        <v>0</v>
      </c>
      <c r="CA293" s="630">
        <v>0</v>
      </c>
      <c r="CB293" s="630">
        <v>0</v>
      </c>
      <c r="CC293" s="630">
        <v>0</v>
      </c>
      <c r="CD293" s="630">
        <v>0</v>
      </c>
      <c r="CE293" s="630">
        <v>0</v>
      </c>
      <c r="CF293" s="630">
        <v>0</v>
      </c>
      <c r="CG293" s="630">
        <v>0</v>
      </c>
      <c r="CH293" s="630">
        <v>0</v>
      </c>
      <c r="CI293" s="630">
        <v>0</v>
      </c>
      <c r="CJ293" s="630">
        <v>0</v>
      </c>
      <c r="CK293" s="630">
        <v>0</v>
      </c>
      <c r="CL293" s="630">
        <v>0</v>
      </c>
      <c r="CM293" s="630">
        <v>0</v>
      </c>
      <c r="CN293" s="630">
        <v>0</v>
      </c>
      <c r="CO293" s="630">
        <v>0</v>
      </c>
      <c r="CP293" s="630">
        <v>0</v>
      </c>
      <c r="CQ293" s="630">
        <v>0</v>
      </c>
      <c r="CR293" s="630">
        <v>0</v>
      </c>
      <c r="CS293" s="630">
        <v>0</v>
      </c>
      <c r="CT293" s="630">
        <v>0</v>
      </c>
      <c r="CU293" s="630">
        <v>0</v>
      </c>
      <c r="CV293" s="630">
        <v>0</v>
      </c>
      <c r="CW293" s="630">
        <v>0</v>
      </c>
      <c r="CX293" s="630">
        <v>0</v>
      </c>
      <c r="CY293" s="630">
        <v>0</v>
      </c>
      <c r="CZ293" s="630">
        <v>0</v>
      </c>
      <c r="DA293" s="630">
        <v>0</v>
      </c>
      <c r="DB293" s="630">
        <v>0</v>
      </c>
      <c r="DC293" s="630">
        <v>0</v>
      </c>
      <c r="DD293" s="630">
        <v>0</v>
      </c>
      <c r="DE293" s="630">
        <v>0</v>
      </c>
      <c r="DF293" s="630">
        <v>0</v>
      </c>
      <c r="DG293" s="630">
        <v>0</v>
      </c>
      <c r="DH293" s="630">
        <v>0</v>
      </c>
      <c r="DI293" s="630">
        <v>0</v>
      </c>
      <c r="DJ293" s="630">
        <v>0</v>
      </c>
      <c r="DK293" s="630">
        <v>0</v>
      </c>
      <c r="DL293" s="630">
        <v>0</v>
      </c>
      <c r="DM293" s="630">
        <v>0</v>
      </c>
      <c r="DN293" s="630">
        <v>0</v>
      </c>
      <c r="DO293" s="630">
        <v>0</v>
      </c>
      <c r="DP293" s="630">
        <v>0</v>
      </c>
      <c r="DQ293" s="630">
        <v>0</v>
      </c>
      <c r="DR293" s="630">
        <v>0</v>
      </c>
      <c r="DS293" s="630">
        <v>0</v>
      </c>
      <c r="DT293" s="630">
        <v>0</v>
      </c>
      <c r="DU293" s="630">
        <v>0</v>
      </c>
      <c r="DV293" s="630">
        <v>0</v>
      </c>
      <c r="DW293" s="630">
        <v>0</v>
      </c>
      <c r="DX293" s="630">
        <v>0</v>
      </c>
      <c r="DY293" s="630">
        <v>0</v>
      </c>
      <c r="DZ293" s="630">
        <v>0</v>
      </c>
      <c r="EA293" s="630">
        <v>0</v>
      </c>
      <c r="EB293" s="630">
        <v>0</v>
      </c>
      <c r="EC293" s="630">
        <v>0</v>
      </c>
      <c r="ED293" s="630">
        <v>0</v>
      </c>
      <c r="EE293" s="630">
        <v>0</v>
      </c>
      <c r="EF293" s="630">
        <v>0</v>
      </c>
      <c r="EG293" s="630">
        <v>0</v>
      </c>
      <c r="EH293" s="630">
        <v>0</v>
      </c>
      <c r="EI293" s="630">
        <v>0</v>
      </c>
      <c r="EJ293" s="630">
        <v>0</v>
      </c>
      <c r="EK293" s="630">
        <v>0</v>
      </c>
      <c r="EL293" s="630">
        <v>0</v>
      </c>
      <c r="EM293" s="630">
        <v>0</v>
      </c>
      <c r="EN293" s="630">
        <v>0</v>
      </c>
      <c r="EO293" s="630">
        <v>0</v>
      </c>
      <c r="EP293" s="630">
        <v>0</v>
      </c>
      <c r="EQ293" s="630">
        <v>0</v>
      </c>
      <c r="ER293" s="630">
        <v>0</v>
      </c>
      <c r="ES293" s="630">
        <v>0</v>
      </c>
      <c r="ET293" s="630">
        <v>0</v>
      </c>
      <c r="EU293" s="630">
        <v>0</v>
      </c>
      <c r="EV293" s="630">
        <v>0</v>
      </c>
      <c r="EW293" s="630">
        <v>0</v>
      </c>
      <c r="EX293" s="630">
        <v>0</v>
      </c>
      <c r="EY293" s="630">
        <v>0</v>
      </c>
      <c r="EZ293" s="630">
        <v>0</v>
      </c>
      <c r="FA293" s="630">
        <v>0</v>
      </c>
      <c r="FB293" s="630">
        <v>0</v>
      </c>
      <c r="FC293" s="630">
        <v>0</v>
      </c>
      <c r="FD293" s="630">
        <v>0</v>
      </c>
      <c r="FE293" s="630">
        <v>0</v>
      </c>
      <c r="FF293" s="630">
        <v>0</v>
      </c>
      <c r="FG293" s="630">
        <v>0</v>
      </c>
      <c r="FH293" s="630">
        <v>0</v>
      </c>
      <c r="FI293" s="630">
        <v>0</v>
      </c>
      <c r="FJ293" s="630">
        <v>0</v>
      </c>
      <c r="FK293" s="630">
        <v>0</v>
      </c>
      <c r="FL293" s="630">
        <v>0</v>
      </c>
      <c r="FM293" s="630">
        <v>0</v>
      </c>
      <c r="FN293" s="630">
        <v>0</v>
      </c>
      <c r="FO293" s="630">
        <v>0</v>
      </c>
      <c r="FP293" s="630">
        <v>0</v>
      </c>
      <c r="FQ293" s="630">
        <v>0</v>
      </c>
      <c r="FR293" s="630">
        <v>0</v>
      </c>
      <c r="FS293" s="630">
        <v>0</v>
      </c>
      <c r="FT293" s="630">
        <v>0</v>
      </c>
      <c r="FU293" s="630">
        <v>0</v>
      </c>
      <c r="FV293" s="630">
        <v>0</v>
      </c>
      <c r="FW293" s="630">
        <v>0</v>
      </c>
      <c r="FX293" s="630">
        <v>0</v>
      </c>
      <c r="FY293" s="630">
        <v>0</v>
      </c>
      <c r="FZ293" s="630">
        <v>0</v>
      </c>
      <c r="GA293" s="630">
        <v>0</v>
      </c>
      <c r="GB293" s="630">
        <v>0</v>
      </c>
      <c r="GC293" s="630">
        <v>0</v>
      </c>
      <c r="GD293" s="630">
        <v>0</v>
      </c>
      <c r="GE293" s="630">
        <v>0</v>
      </c>
      <c r="GF293" s="630">
        <v>0</v>
      </c>
      <c r="GG293" s="630">
        <v>0</v>
      </c>
      <c r="GH293" s="630">
        <v>0</v>
      </c>
      <c r="GI293" s="630">
        <v>0</v>
      </c>
      <c r="GJ293" s="630">
        <v>0</v>
      </c>
      <c r="GK293" s="630">
        <v>0</v>
      </c>
      <c r="GL293" s="630">
        <v>0</v>
      </c>
      <c r="GM293" s="630">
        <v>0</v>
      </c>
      <c r="GN293" s="630">
        <v>0</v>
      </c>
      <c r="GO293" s="630">
        <v>0</v>
      </c>
      <c r="GP293" s="630">
        <v>0</v>
      </c>
      <c r="GQ293" s="630">
        <v>0</v>
      </c>
      <c r="GR293" s="630">
        <v>0</v>
      </c>
      <c r="GS293" s="630">
        <v>0</v>
      </c>
      <c r="GT293" s="630">
        <v>0</v>
      </c>
      <c r="GU293" s="630">
        <v>0</v>
      </c>
      <c r="GV293" s="630">
        <v>0</v>
      </c>
      <c r="GW293" s="630">
        <v>0</v>
      </c>
      <c r="GX293" s="630">
        <v>0</v>
      </c>
      <c r="GY293" s="630">
        <v>0</v>
      </c>
      <c r="GZ293" s="630">
        <v>0</v>
      </c>
      <c r="HA293" s="630">
        <v>0</v>
      </c>
      <c r="HB293" s="630">
        <v>0</v>
      </c>
      <c r="HC293" s="630">
        <v>0</v>
      </c>
      <c r="HD293" s="630">
        <v>0</v>
      </c>
      <c r="HE293" s="630">
        <v>0</v>
      </c>
      <c r="HF293" s="630">
        <v>0</v>
      </c>
      <c r="HG293" s="630">
        <v>0</v>
      </c>
      <c r="HH293" s="630">
        <v>0</v>
      </c>
      <c r="HI293" s="630">
        <v>0</v>
      </c>
      <c r="HJ293" s="630">
        <v>0</v>
      </c>
      <c r="HK293" s="630">
        <v>0</v>
      </c>
      <c r="HL293" s="630">
        <v>0</v>
      </c>
      <c r="HM293" s="630">
        <v>0</v>
      </c>
      <c r="HN293" s="630">
        <v>0</v>
      </c>
      <c r="HO293" s="630">
        <v>0</v>
      </c>
      <c r="HP293" s="630">
        <v>0</v>
      </c>
      <c r="HQ293" s="630">
        <v>0</v>
      </c>
      <c r="HR293" s="630">
        <v>0</v>
      </c>
      <c r="HS293" s="630">
        <v>0</v>
      </c>
      <c r="HT293" s="630">
        <v>0</v>
      </c>
      <c r="HU293" s="630">
        <v>0</v>
      </c>
      <c r="HV293" s="630">
        <v>0</v>
      </c>
      <c r="HW293" s="630">
        <v>0</v>
      </c>
      <c r="HX293" s="630">
        <v>0</v>
      </c>
      <c r="HY293" s="630">
        <v>0</v>
      </c>
      <c r="HZ293" s="630">
        <v>0</v>
      </c>
      <c r="IA293" s="630">
        <v>0</v>
      </c>
      <c r="IB293" s="630">
        <v>0</v>
      </c>
      <c r="IC293" s="630">
        <v>0</v>
      </c>
      <c r="ID293" s="630">
        <v>0</v>
      </c>
      <c r="IE293" s="630">
        <v>0</v>
      </c>
      <c r="IF293" s="630">
        <v>0</v>
      </c>
      <c r="IG293" s="630">
        <v>0</v>
      </c>
      <c r="IH293" s="630">
        <v>0</v>
      </c>
      <c r="II293" s="630">
        <v>0</v>
      </c>
      <c r="IJ293" s="630">
        <v>0</v>
      </c>
      <c r="IK293" s="630">
        <v>0</v>
      </c>
      <c r="IL293" s="630">
        <v>0</v>
      </c>
      <c r="IM293" s="630">
        <v>0</v>
      </c>
      <c r="IN293" s="630">
        <v>0</v>
      </c>
      <c r="IO293" s="630">
        <v>0</v>
      </c>
      <c r="IP293" s="630">
        <v>0</v>
      </c>
      <c r="IQ293" s="630">
        <v>0</v>
      </c>
      <c r="IR293" s="630">
        <v>0</v>
      </c>
      <c r="IS293" s="630">
        <v>0</v>
      </c>
      <c r="IT293" s="630">
        <v>0</v>
      </c>
      <c r="IU293" s="630">
        <v>0</v>
      </c>
      <c r="IV293" s="630">
        <v>0</v>
      </c>
      <c r="IW293" s="630">
        <v>0</v>
      </c>
      <c r="IX293" s="630">
        <v>0</v>
      </c>
      <c r="IY293" s="630">
        <v>0</v>
      </c>
      <c r="IZ293" s="630">
        <v>0</v>
      </c>
      <c r="JA293" s="630">
        <v>0</v>
      </c>
      <c r="JB293" s="630">
        <v>0</v>
      </c>
      <c r="JC293" s="630">
        <v>0</v>
      </c>
      <c r="JD293" s="630">
        <v>0</v>
      </c>
      <c r="JE293" s="630">
        <v>0</v>
      </c>
      <c r="JF293" s="630">
        <v>0</v>
      </c>
      <c r="JG293" s="630">
        <v>0</v>
      </c>
      <c r="JH293" s="630">
        <v>0</v>
      </c>
      <c r="JI293" s="630">
        <v>0</v>
      </c>
      <c r="JJ293" s="630">
        <v>0</v>
      </c>
      <c r="JK293" s="630">
        <v>0</v>
      </c>
      <c r="JL293" s="630">
        <v>0</v>
      </c>
      <c r="JM293" s="630">
        <v>0</v>
      </c>
      <c r="JN293" s="630">
        <v>0</v>
      </c>
      <c r="JO293" s="630">
        <v>0</v>
      </c>
      <c r="JP293" s="630">
        <v>0</v>
      </c>
      <c r="JQ293" s="630">
        <v>0</v>
      </c>
      <c r="JR293" s="630">
        <v>0</v>
      </c>
      <c r="JS293" s="630">
        <v>0</v>
      </c>
      <c r="JT293" s="630">
        <v>0</v>
      </c>
      <c r="JU293" s="630">
        <v>0</v>
      </c>
      <c r="JV293" s="630">
        <v>0</v>
      </c>
      <c r="JW293" s="630">
        <v>0</v>
      </c>
      <c r="JX293" s="630">
        <v>0</v>
      </c>
      <c r="JY293" s="630">
        <v>0</v>
      </c>
      <c r="JZ293" s="630">
        <v>0</v>
      </c>
      <c r="KA293" s="630">
        <v>0</v>
      </c>
      <c r="KB293" s="630">
        <v>0</v>
      </c>
      <c r="KC293" s="630">
        <v>0</v>
      </c>
      <c r="KD293" s="630">
        <v>0</v>
      </c>
      <c r="KE293" s="630">
        <v>0</v>
      </c>
      <c r="KF293" s="630">
        <v>0</v>
      </c>
      <c r="KG293" s="630">
        <v>0</v>
      </c>
      <c r="KH293" s="630">
        <v>0</v>
      </c>
      <c r="KI293" s="630">
        <v>0</v>
      </c>
      <c r="KJ293" s="630">
        <v>0</v>
      </c>
      <c r="KK293" s="630">
        <v>0</v>
      </c>
      <c r="KL293" s="630">
        <v>0</v>
      </c>
      <c r="KM293" s="630">
        <v>0</v>
      </c>
      <c r="KN293" s="630">
        <v>0</v>
      </c>
      <c r="KO293" s="630">
        <v>0</v>
      </c>
      <c r="KP293" s="630">
        <v>0</v>
      </c>
      <c r="KQ293" s="630">
        <v>0</v>
      </c>
      <c r="KR293" s="630">
        <v>0</v>
      </c>
      <c r="KS293" s="630">
        <v>0</v>
      </c>
      <c r="KT293" s="630">
        <v>0</v>
      </c>
      <c r="KU293" s="630">
        <v>0</v>
      </c>
      <c r="KV293" s="630">
        <v>0</v>
      </c>
      <c r="KW293" s="630">
        <v>0</v>
      </c>
      <c r="KX293" s="630">
        <v>0</v>
      </c>
      <c r="KY293" s="630">
        <v>0</v>
      </c>
      <c r="KZ293" s="630">
        <v>0</v>
      </c>
      <c r="LA293" s="630">
        <v>0</v>
      </c>
      <c r="LB293" s="630">
        <v>0</v>
      </c>
      <c r="LC293" s="630">
        <v>0</v>
      </c>
      <c r="LD293" s="630">
        <v>0</v>
      </c>
      <c r="LE293" s="630">
        <v>0</v>
      </c>
      <c r="LF293" s="630">
        <v>0</v>
      </c>
      <c r="LG293" s="630">
        <v>0</v>
      </c>
      <c r="LH293" s="630">
        <v>0</v>
      </c>
      <c r="LI293" s="630">
        <v>0</v>
      </c>
      <c r="LJ293" s="630">
        <v>0</v>
      </c>
      <c r="LK293" s="630">
        <v>0</v>
      </c>
      <c r="LL293" s="630">
        <v>0</v>
      </c>
      <c r="LM293" s="630">
        <v>0</v>
      </c>
      <c r="LN293" s="630">
        <v>0</v>
      </c>
      <c r="LO293" s="630">
        <v>0</v>
      </c>
      <c r="LP293" s="630">
        <v>0</v>
      </c>
      <c r="LQ293" s="630">
        <v>0</v>
      </c>
      <c r="LR293" s="630">
        <v>0</v>
      </c>
      <c r="LS293" s="630">
        <v>0</v>
      </c>
      <c r="LT293" s="630">
        <v>0</v>
      </c>
      <c r="LU293" s="630">
        <v>0</v>
      </c>
      <c r="LV293" s="630">
        <v>0</v>
      </c>
      <c r="LW293" s="630">
        <v>0</v>
      </c>
      <c r="LX293" s="630">
        <v>0</v>
      </c>
      <c r="LY293" s="630">
        <v>0</v>
      </c>
      <c r="LZ293" s="630">
        <v>0</v>
      </c>
      <c r="MA293" s="630">
        <v>0</v>
      </c>
      <c r="MB293" s="630">
        <v>0</v>
      </c>
      <c r="MC293" s="630">
        <v>0</v>
      </c>
      <c r="MD293" s="630">
        <v>0</v>
      </c>
      <c r="ME293" s="630">
        <v>0</v>
      </c>
      <c r="MF293" s="630">
        <v>0</v>
      </c>
      <c r="MG293" s="630">
        <v>0</v>
      </c>
      <c r="MH293" s="630">
        <v>0</v>
      </c>
      <c r="MI293" s="630">
        <v>0</v>
      </c>
      <c r="MJ293" s="630">
        <v>0</v>
      </c>
      <c r="MK293" s="630">
        <v>0</v>
      </c>
      <c r="ML293" s="630">
        <v>0</v>
      </c>
      <c r="MM293" s="630">
        <v>0</v>
      </c>
      <c r="MN293" s="630">
        <v>0</v>
      </c>
      <c r="MO293" s="630">
        <v>0</v>
      </c>
      <c r="MP293" s="630">
        <v>0</v>
      </c>
      <c r="MQ293" s="630">
        <v>0</v>
      </c>
      <c r="MR293" s="630">
        <v>0</v>
      </c>
      <c r="MS293" s="630">
        <v>0</v>
      </c>
      <c r="MT293" s="630">
        <v>0</v>
      </c>
      <c r="MU293" s="630">
        <v>0</v>
      </c>
      <c r="MV293" s="630">
        <v>0</v>
      </c>
      <c r="MW293" s="630">
        <v>0</v>
      </c>
      <c r="MX293" s="630">
        <v>0</v>
      </c>
      <c r="MY293" s="630">
        <v>0</v>
      </c>
      <c r="MZ293" s="630">
        <v>0</v>
      </c>
      <c r="NA293" s="630">
        <v>0</v>
      </c>
      <c r="NB293" s="630">
        <v>0</v>
      </c>
      <c r="NC293" s="630">
        <v>0</v>
      </c>
      <c r="ND293" s="630">
        <v>0</v>
      </c>
      <c r="NE293" s="630">
        <v>0</v>
      </c>
      <c r="NF293" s="630">
        <v>0</v>
      </c>
      <c r="NG293" s="630">
        <v>0</v>
      </c>
      <c r="NH293" s="630">
        <v>0</v>
      </c>
      <c r="NI293" s="630">
        <v>0</v>
      </c>
      <c r="NJ293" s="630">
        <v>0</v>
      </c>
      <c r="NK293" s="630">
        <v>0</v>
      </c>
      <c r="NL293" s="630">
        <v>0</v>
      </c>
      <c r="NM293" s="630">
        <v>0</v>
      </c>
      <c r="NN293" s="630">
        <v>0</v>
      </c>
      <c r="NO293" s="630">
        <v>0</v>
      </c>
      <c r="NP293" s="630">
        <v>0</v>
      </c>
      <c r="NQ293" s="630">
        <v>0</v>
      </c>
      <c r="NR293" s="630">
        <v>0</v>
      </c>
      <c r="NS293" s="630">
        <v>0</v>
      </c>
      <c r="NT293" s="630">
        <v>0</v>
      </c>
      <c r="NU293" s="630">
        <v>0</v>
      </c>
      <c r="NV293" s="630">
        <v>0</v>
      </c>
      <c r="NW293" s="630">
        <v>0</v>
      </c>
      <c r="NX293" s="630">
        <v>0</v>
      </c>
      <c r="NY293" s="630">
        <v>0</v>
      </c>
      <c r="NZ293" s="630">
        <v>0</v>
      </c>
      <c r="OA293" s="630">
        <v>0</v>
      </c>
      <c r="OB293" s="630">
        <v>0</v>
      </c>
      <c r="OC293" s="630">
        <v>0</v>
      </c>
      <c r="OD293" s="630">
        <v>0</v>
      </c>
      <c r="OE293" s="630">
        <v>0</v>
      </c>
      <c r="OF293" s="630">
        <v>0</v>
      </c>
      <c r="OG293" s="630">
        <v>0</v>
      </c>
      <c r="OH293" s="630">
        <v>0</v>
      </c>
      <c r="OI293" s="630">
        <v>0</v>
      </c>
      <c r="OJ293" s="630">
        <v>0</v>
      </c>
      <c r="OK293" s="630">
        <v>0</v>
      </c>
      <c r="OL293" s="630">
        <v>0</v>
      </c>
      <c r="OM293" s="630">
        <v>0</v>
      </c>
      <c r="ON293" s="630">
        <v>0</v>
      </c>
      <c r="OO293" s="630">
        <v>0</v>
      </c>
      <c r="OP293" s="630">
        <v>0</v>
      </c>
      <c r="OQ293" s="630">
        <v>0</v>
      </c>
      <c r="OR293" s="630">
        <v>0</v>
      </c>
      <c r="OS293" s="630">
        <v>0</v>
      </c>
      <c r="OT293" s="630">
        <v>0</v>
      </c>
      <c r="OU293" s="630">
        <v>0</v>
      </c>
      <c r="OV293" s="630">
        <v>0</v>
      </c>
      <c r="OW293" s="630">
        <v>0</v>
      </c>
      <c r="OX293" s="630">
        <v>0</v>
      </c>
      <c r="OY293" s="630">
        <v>0</v>
      </c>
      <c r="OZ293" s="630">
        <v>0</v>
      </c>
      <c r="PA293" s="630">
        <v>0</v>
      </c>
      <c r="PB293" s="630">
        <v>0</v>
      </c>
      <c r="PC293" s="630">
        <v>0</v>
      </c>
      <c r="PD293" s="630">
        <v>0</v>
      </c>
      <c r="PE293" s="630">
        <v>0</v>
      </c>
      <c r="PF293" s="630">
        <v>0</v>
      </c>
      <c r="PG293" s="630">
        <v>0</v>
      </c>
      <c r="PH293" s="630">
        <v>0</v>
      </c>
      <c r="PI293" s="630">
        <v>0</v>
      </c>
      <c r="PJ293" s="630">
        <v>0</v>
      </c>
      <c r="PK293" s="630">
        <v>0</v>
      </c>
      <c r="PL293" s="630">
        <v>0</v>
      </c>
      <c r="PM293" s="630">
        <v>0</v>
      </c>
      <c r="PN293" s="630">
        <v>0</v>
      </c>
      <c r="PO293" s="630">
        <v>0</v>
      </c>
      <c r="PP293" s="630">
        <v>0</v>
      </c>
      <c r="PQ293" s="630">
        <v>0</v>
      </c>
      <c r="PR293" s="630">
        <v>0</v>
      </c>
      <c r="PS293" s="630">
        <v>0</v>
      </c>
      <c r="PT293" s="630">
        <v>0</v>
      </c>
      <c r="PU293" s="630">
        <v>0</v>
      </c>
      <c r="PV293" s="630">
        <v>0</v>
      </c>
      <c r="PW293" s="630">
        <v>0</v>
      </c>
      <c r="PX293" s="630">
        <v>0</v>
      </c>
      <c r="PY293" s="630">
        <v>0</v>
      </c>
      <c r="PZ293" s="630">
        <v>0</v>
      </c>
      <c r="QA293" s="630">
        <v>0</v>
      </c>
      <c r="QB293" s="630">
        <v>0</v>
      </c>
      <c r="QC293" s="630">
        <v>0</v>
      </c>
      <c r="QD293" s="630">
        <v>0</v>
      </c>
      <c r="QE293" s="630">
        <v>0</v>
      </c>
      <c r="QF293" s="630">
        <v>0</v>
      </c>
      <c r="QG293" s="630">
        <v>0</v>
      </c>
      <c r="QH293" s="630">
        <v>0</v>
      </c>
      <c r="QI293" s="630">
        <v>0</v>
      </c>
      <c r="QJ293" s="630">
        <v>0</v>
      </c>
      <c r="QK293" s="630">
        <v>0</v>
      </c>
      <c r="QL293" s="630">
        <v>0</v>
      </c>
      <c r="QM293" s="630">
        <v>0</v>
      </c>
      <c r="QN293" s="630">
        <v>0</v>
      </c>
      <c r="QO293" s="630">
        <v>0</v>
      </c>
      <c r="QP293" s="630">
        <v>0</v>
      </c>
      <c r="QQ293" s="630">
        <v>0</v>
      </c>
      <c r="QR293" s="630">
        <v>0</v>
      </c>
      <c r="QS293" s="630">
        <v>0</v>
      </c>
      <c r="QT293" s="630">
        <v>0</v>
      </c>
      <c r="QU293" s="630">
        <v>0</v>
      </c>
      <c r="QV293" s="630">
        <v>0</v>
      </c>
      <c r="QW293" s="630">
        <v>0</v>
      </c>
      <c r="QX293" s="630">
        <v>0</v>
      </c>
      <c r="QY293" s="630">
        <v>0</v>
      </c>
      <c r="QZ293" s="630">
        <v>0</v>
      </c>
      <c r="RA293" s="630">
        <v>0</v>
      </c>
      <c r="RB293" s="630">
        <v>0</v>
      </c>
      <c r="RC293" s="630">
        <v>0</v>
      </c>
      <c r="RD293" s="630">
        <v>0</v>
      </c>
      <c r="RE293" s="630">
        <v>0</v>
      </c>
      <c r="RF293" s="630">
        <v>0</v>
      </c>
      <c r="RG293" s="630">
        <v>0</v>
      </c>
      <c r="RH293" s="630">
        <v>0</v>
      </c>
      <c r="RI293" s="630">
        <v>0</v>
      </c>
      <c r="RJ293" s="630">
        <v>0</v>
      </c>
      <c r="RK293" s="630">
        <v>0</v>
      </c>
      <c r="RL293" s="630">
        <v>0</v>
      </c>
      <c r="RM293" s="630">
        <v>0</v>
      </c>
      <c r="RN293" s="630">
        <v>0</v>
      </c>
      <c r="RO293" s="630">
        <v>0</v>
      </c>
      <c r="RP293" s="630">
        <v>0</v>
      </c>
      <c r="RQ293" s="630">
        <v>0</v>
      </c>
      <c r="RR293" s="630">
        <v>0</v>
      </c>
      <c r="RS293" s="630">
        <v>0</v>
      </c>
      <c r="RT293" s="630">
        <v>0</v>
      </c>
      <c r="RU293" s="630">
        <v>0</v>
      </c>
      <c r="RV293" s="630">
        <v>0</v>
      </c>
      <c r="RW293" s="630">
        <v>0</v>
      </c>
      <c r="RX293" s="630">
        <v>0</v>
      </c>
      <c r="RY293" s="630">
        <v>0</v>
      </c>
      <c r="RZ293" s="630">
        <v>0</v>
      </c>
      <c r="SA293" s="630">
        <v>0</v>
      </c>
      <c r="SB293" s="630">
        <v>0</v>
      </c>
      <c r="SC293" s="630">
        <v>0</v>
      </c>
      <c r="SD293" s="630">
        <v>0</v>
      </c>
      <c r="SE293" s="630">
        <v>0</v>
      </c>
      <c r="SF293" s="630">
        <v>0</v>
      </c>
      <c r="SG293" s="630">
        <v>0</v>
      </c>
      <c r="SH293" s="630">
        <v>0</v>
      </c>
      <c r="SI293" s="630">
        <v>0</v>
      </c>
      <c r="SJ293" s="280">
        <f t="shared" si="175"/>
        <v>0</v>
      </c>
      <c r="SK293" s="267"/>
      <c r="SL293" s="255"/>
      <c r="SM293" s="255"/>
      <c r="SN293" s="255"/>
    </row>
    <row r="294" spans="1:508" outlineLevel="3" x14ac:dyDescent="0.25">
      <c r="A294" s="255"/>
      <c r="B294" s="264"/>
      <c r="C294" s="449">
        <f>INT($C$29)+3</f>
        <v>4</v>
      </c>
      <c r="D294" s="280"/>
      <c r="E294" s="329">
        <f t="shared" si="173"/>
        <v>153</v>
      </c>
      <c r="F294" s="335"/>
      <c r="G294" s="280"/>
      <c r="H294" s="552"/>
      <c r="I294" s="564" t="s">
        <v>917</v>
      </c>
      <c r="J294" s="553"/>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80">
        <f t="shared" si="175"/>
        <v>0</v>
      </c>
      <c r="SK294" s="267"/>
      <c r="SL294" s="255"/>
      <c r="SM294" s="255"/>
      <c r="SN294" s="255"/>
    </row>
    <row r="295" spans="1:508" outlineLevel="3" x14ac:dyDescent="0.25">
      <c r="A295" s="255"/>
      <c r="B295" s="264"/>
      <c r="C295" s="449">
        <f>INT($C$29)+3</f>
        <v>4</v>
      </c>
      <c r="D295" s="280"/>
      <c r="E295" s="329">
        <f t="shared" si="173"/>
        <v>154</v>
      </c>
      <c r="F295" s="335"/>
      <c r="G295" s="280"/>
      <c r="H295" s="552"/>
      <c r="I295" s="564" t="s">
        <v>918</v>
      </c>
      <c r="J295" s="553"/>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80">
        <f t="shared" ref="SJ295:SJ298" si="177">SI295</f>
        <v>0</v>
      </c>
      <c r="SK295" s="267"/>
      <c r="SL295" s="255"/>
      <c r="SM295" s="255"/>
      <c r="SN295" s="255"/>
    </row>
    <row r="296" spans="1:508" outlineLevel="3" x14ac:dyDescent="0.25">
      <c r="A296" s="255"/>
      <c r="B296" s="264"/>
      <c r="C296" s="449">
        <f t="shared" ref="C296" si="178">INT($C$29)+3</f>
        <v>4</v>
      </c>
      <c r="D296" s="280"/>
      <c r="E296" s="329">
        <f t="shared" si="173"/>
        <v>155</v>
      </c>
      <c r="F296" s="335"/>
      <c r="G296" s="280"/>
      <c r="H296" s="552"/>
      <c r="I296" s="567" t="s">
        <v>924</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177"/>
        <v>0</v>
      </c>
      <c r="SK296" s="267"/>
      <c r="SL296" s="255"/>
      <c r="SM296" s="255"/>
      <c r="SN296" s="255"/>
    </row>
    <row r="297" spans="1:508" outlineLevel="3" x14ac:dyDescent="0.25">
      <c r="A297" s="255"/>
      <c r="B297" s="264"/>
      <c r="C297" s="449">
        <f>INT($C$29)+3</f>
        <v>4</v>
      </c>
      <c r="D297" s="280"/>
      <c r="E297" s="329">
        <f t="shared" si="173"/>
        <v>156</v>
      </c>
      <c r="F297" s="335"/>
      <c r="G297" s="280"/>
      <c r="H297" s="552"/>
      <c r="I297" s="564" t="s">
        <v>916</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177"/>
        <v>0</v>
      </c>
      <c r="SK297" s="267"/>
      <c r="SL297" s="255"/>
      <c r="SM297" s="255"/>
      <c r="SN297" s="255"/>
    </row>
    <row r="298" spans="1:508" outlineLevel="3" x14ac:dyDescent="0.25">
      <c r="A298" s="255"/>
      <c r="B298" s="264"/>
      <c r="C298" s="449">
        <f>INT($C$29)+3</f>
        <v>4</v>
      </c>
      <c r="D298" s="280"/>
      <c r="E298" s="329">
        <f t="shared" si="173"/>
        <v>157</v>
      </c>
      <c r="F298" s="335"/>
      <c r="G298" s="280"/>
      <c r="H298" s="552"/>
      <c r="I298" s="564" t="s">
        <v>917</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177"/>
        <v>0</v>
      </c>
      <c r="SK298" s="267"/>
      <c r="SL298" s="255"/>
      <c r="SM298" s="255"/>
      <c r="SN298" s="255"/>
    </row>
    <row r="299" spans="1:508" outlineLevel="3" x14ac:dyDescent="0.25">
      <c r="A299" s="255"/>
      <c r="B299" s="264"/>
      <c r="C299" s="449">
        <f>INT($C$29)+3</f>
        <v>4</v>
      </c>
      <c r="D299" s="280"/>
      <c r="E299" s="329">
        <f t="shared" si="173"/>
        <v>158</v>
      </c>
      <c r="F299" s="335"/>
      <c r="G299" s="280"/>
      <c r="H299" s="554"/>
      <c r="I299" s="565" t="s">
        <v>918</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175"/>
        <v>0</v>
      </c>
      <c r="SK299" s="267"/>
      <c r="SL299" s="255"/>
      <c r="SM299" s="255"/>
      <c r="SN299" s="255"/>
    </row>
    <row r="300" spans="1:508" outlineLevel="2" x14ac:dyDescent="0.25">
      <c r="A300" s="255"/>
      <c r="B300" s="264"/>
      <c r="C300" s="449">
        <f>INT($C$29)+2</f>
        <v>3</v>
      </c>
      <c r="D300" s="280"/>
      <c r="E300" s="329">
        <f t="shared" si="173"/>
        <v>159</v>
      </c>
      <c r="F300" s="335"/>
      <c r="G300" s="280"/>
      <c r="H300" s="550"/>
      <c r="I300" s="550" t="s">
        <v>608</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175"/>
        <v>0</v>
      </c>
      <c r="SK300" s="267"/>
      <c r="SL300" s="255"/>
      <c r="SM300" s="255"/>
      <c r="SN300" s="255"/>
    </row>
    <row r="301" spans="1:508" outlineLevel="3" x14ac:dyDescent="0.25">
      <c r="A301" s="255"/>
      <c r="B301" s="264"/>
      <c r="C301" s="449">
        <f>INT($C$29)+3</f>
        <v>4</v>
      </c>
      <c r="D301" s="280"/>
      <c r="E301" s="329">
        <f t="shared" si="173"/>
        <v>160</v>
      </c>
      <c r="F301" s="335"/>
      <c r="G301" s="280"/>
      <c r="H301" s="552"/>
      <c r="I301" s="552" t="s">
        <v>609</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175"/>
        <v>0</v>
      </c>
      <c r="SK301" s="267"/>
      <c r="SL301" s="255"/>
      <c r="SM301" s="255"/>
      <c r="SN301" s="255"/>
    </row>
    <row r="302" spans="1:508" outlineLevel="3" x14ac:dyDescent="0.25">
      <c r="A302" s="255"/>
      <c r="B302" s="264"/>
      <c r="C302" s="449">
        <f>INT($C$29)+3</f>
        <v>4</v>
      </c>
      <c r="D302" s="280"/>
      <c r="E302" s="329">
        <f t="shared" si="173"/>
        <v>161</v>
      </c>
      <c r="F302" s="335"/>
      <c r="G302" s="280"/>
      <c r="H302" s="552"/>
      <c r="I302" s="552" t="s">
        <v>610</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175"/>
        <v>0</v>
      </c>
      <c r="SK302" s="267"/>
      <c r="SL302" s="255"/>
      <c r="SM302" s="255"/>
      <c r="SN302" s="255"/>
    </row>
    <row r="303" spans="1:508" outlineLevel="3" x14ac:dyDescent="0.25">
      <c r="A303" s="255"/>
      <c r="B303" s="264"/>
      <c r="C303" s="449">
        <f>INT($C$29)+3</f>
        <v>4</v>
      </c>
      <c r="D303" s="280"/>
      <c r="E303" s="329">
        <f t="shared" si="173"/>
        <v>162</v>
      </c>
      <c r="F303" s="335"/>
      <c r="G303" s="280"/>
      <c r="H303" s="556"/>
      <c r="I303" s="556" t="s">
        <v>741</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175"/>
        <v>0</v>
      </c>
      <c r="SK303" s="267"/>
      <c r="SL303" s="255"/>
      <c r="SM303" s="255"/>
      <c r="SN303" s="255"/>
    </row>
    <row r="304" spans="1:508" outlineLevel="2" x14ac:dyDescent="0.25">
      <c r="A304" s="255"/>
      <c r="B304" s="264"/>
      <c r="C304" s="449">
        <f>INT($C$29)+2</f>
        <v>3</v>
      </c>
      <c r="D304" s="280"/>
      <c r="E304" s="329">
        <f t="shared" si="173"/>
        <v>163</v>
      </c>
      <c r="F304" s="335"/>
      <c r="G304" s="280"/>
      <c r="H304" s="558"/>
      <c r="I304" s="558" t="s">
        <v>742</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175"/>
        <v>0</v>
      </c>
      <c r="SK304" s="267"/>
      <c r="SL304" s="255"/>
      <c r="SM304" s="255"/>
      <c r="SN304" s="255"/>
    </row>
    <row r="305" spans="1:508" outlineLevel="2" x14ac:dyDescent="0.25">
      <c r="A305" s="255"/>
      <c r="B305" s="264"/>
      <c r="C305" s="449">
        <f>INT($C$29)+2</f>
        <v>3</v>
      </c>
      <c r="D305" s="280"/>
      <c r="E305" s="329">
        <f t="shared" si="173"/>
        <v>164</v>
      </c>
      <c r="F305" s="335"/>
      <c r="G305" s="280"/>
      <c r="H305" s="466"/>
      <c r="I305" s="466" t="s">
        <v>743</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175"/>
        <v>0</v>
      </c>
      <c r="SK305" s="267"/>
      <c r="SL305" s="255"/>
      <c r="SM305" s="255"/>
      <c r="SN305" s="255"/>
    </row>
    <row r="306" spans="1:508" outlineLevel="3" x14ac:dyDescent="0.25">
      <c r="A306" s="255"/>
      <c r="B306" s="264"/>
      <c r="C306" s="449">
        <f t="shared" ref="C306:C354" si="179">INT($C$29)+3</f>
        <v>4</v>
      </c>
      <c r="D306" s="280"/>
      <c r="E306" s="329">
        <f t="shared" si="173"/>
        <v>165</v>
      </c>
      <c r="F306" s="335"/>
      <c r="G306" s="280"/>
      <c r="H306" s="509"/>
      <c r="I306" s="509" t="s">
        <v>744</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175"/>
        <v>0</v>
      </c>
      <c r="SK306" s="267"/>
      <c r="SL306" s="255"/>
      <c r="SM306" s="255"/>
      <c r="SN306" s="255"/>
    </row>
    <row r="307" spans="1:508" outlineLevel="2" x14ac:dyDescent="0.25">
      <c r="A307" s="255"/>
      <c r="B307" s="264"/>
      <c r="C307" s="449">
        <f>INT($C$29)+2</f>
        <v>3</v>
      </c>
      <c r="D307" s="280"/>
      <c r="E307" s="329">
        <f t="shared" si="173"/>
        <v>166</v>
      </c>
      <c r="F307" s="335"/>
      <c r="G307" s="280"/>
      <c r="H307" s="510"/>
      <c r="I307" s="510" t="s">
        <v>745</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175"/>
        <v>0</v>
      </c>
      <c r="SK307" s="267"/>
      <c r="SL307" s="255"/>
      <c r="SM307" s="255"/>
      <c r="SN307" s="255"/>
    </row>
    <row r="308" spans="1:508" outlineLevel="3" x14ac:dyDescent="0.25">
      <c r="A308" s="255"/>
      <c r="B308" s="264"/>
      <c r="C308" s="449">
        <f>INT($C$29)+3</f>
        <v>4</v>
      </c>
      <c r="D308" s="280"/>
      <c r="E308" s="329">
        <f t="shared" si="173"/>
        <v>167</v>
      </c>
      <c r="F308" s="335"/>
      <c r="G308" s="280"/>
      <c r="H308" s="351"/>
      <c r="I308" s="351" t="s">
        <v>746</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175"/>
        <v>0</v>
      </c>
      <c r="SK308" s="267"/>
      <c r="SL308" s="255"/>
      <c r="SM308" s="255"/>
      <c r="SN308" s="255"/>
    </row>
    <row r="309" spans="1:508" outlineLevel="2" x14ac:dyDescent="0.25">
      <c r="A309" s="255"/>
      <c r="B309" s="264"/>
      <c r="C309" s="449">
        <f>INT($C$29)+2</f>
        <v>3</v>
      </c>
      <c r="D309" s="280"/>
      <c r="E309" s="329">
        <f t="shared" si="173"/>
        <v>168</v>
      </c>
      <c r="F309" s="335"/>
      <c r="G309" s="280"/>
      <c r="H309" s="558"/>
      <c r="I309" s="558" t="s">
        <v>747</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175"/>
        <v>0</v>
      </c>
      <c r="SK309" s="267"/>
      <c r="SL309" s="255"/>
      <c r="SM309" s="255"/>
      <c r="SN309" s="255"/>
    </row>
    <row r="310" spans="1:508" outlineLevel="2" x14ac:dyDescent="0.25">
      <c r="A310" s="255"/>
      <c r="B310" s="264"/>
      <c r="C310" s="449">
        <f>INT($C$29)+2</f>
        <v>3</v>
      </c>
      <c r="D310" s="280"/>
      <c r="E310" s="329">
        <f t="shared" si="173"/>
        <v>169</v>
      </c>
      <c r="F310" s="335"/>
      <c r="G310" s="280"/>
      <c r="H310" s="550" t="str">
        <f>Sheep!$H$252&amp;" Maternal"</f>
        <v>Win Maternal</v>
      </c>
      <c r="I310" s="550" t="s">
        <v>912</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175"/>
        <v>-0.92056164883025726</v>
      </c>
      <c r="SK310" s="267"/>
      <c r="SL310" s="255"/>
      <c r="SM310" s="255"/>
      <c r="SN310" s="255"/>
    </row>
    <row r="311" spans="1:508" outlineLevel="3" x14ac:dyDescent="0.25">
      <c r="A311" s="255"/>
      <c r="B311" s="264"/>
      <c r="C311" s="449">
        <f>INT($C$29)+3</f>
        <v>4</v>
      </c>
      <c r="D311" s="280"/>
      <c r="E311" s="329">
        <f t="shared" si="173"/>
        <v>170</v>
      </c>
      <c r="F311" s="335"/>
      <c r="G311" s="280"/>
      <c r="H311" s="552"/>
      <c r="I311" s="567" t="s">
        <v>913</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175"/>
        <v>-1.6819278604984085</v>
      </c>
      <c r="SK311" s="267"/>
      <c r="SL311" s="255"/>
      <c r="SM311" s="255"/>
      <c r="SN311" s="255"/>
    </row>
    <row r="312" spans="1:508" outlineLevel="3" x14ac:dyDescent="0.25">
      <c r="A312" s="255"/>
      <c r="B312" s="264"/>
      <c r="C312" s="449">
        <f>INT($C$29)+3</f>
        <v>4</v>
      </c>
      <c r="D312" s="280"/>
      <c r="E312" s="329">
        <f t="shared" si="173"/>
        <v>171</v>
      </c>
      <c r="F312" s="335"/>
      <c r="G312" s="280"/>
      <c r="H312" s="552"/>
      <c r="I312" s="564" t="s">
        <v>915</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175"/>
        <v>-0.12303860441123948</v>
      </c>
      <c r="SK312" s="267"/>
      <c r="SL312" s="255"/>
      <c r="SM312" s="255"/>
      <c r="SN312" s="255"/>
    </row>
    <row r="313" spans="1:508" outlineLevel="3" x14ac:dyDescent="0.25">
      <c r="A313" s="255"/>
      <c r="B313" s="264"/>
      <c r="C313" s="449">
        <f t="shared" ref="C313:C316" si="180">INT($C$29)+3</f>
        <v>4</v>
      </c>
      <c r="D313" s="280"/>
      <c r="E313" s="329">
        <f t="shared" si="173"/>
        <v>172</v>
      </c>
      <c r="F313" s="335"/>
      <c r="G313" s="280"/>
      <c r="H313" s="552"/>
      <c r="I313" s="567" t="s">
        <v>914</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181">SI313</f>
        <v>-1.7557299013803576</v>
      </c>
      <c r="SK313" s="267"/>
      <c r="SL313" s="255"/>
      <c r="SM313" s="255"/>
      <c r="SN313" s="255"/>
    </row>
    <row r="314" spans="1:508" outlineLevel="3" x14ac:dyDescent="0.25">
      <c r="A314" s="255"/>
      <c r="B314" s="264"/>
      <c r="C314" s="449">
        <f t="shared" si="180"/>
        <v>4</v>
      </c>
      <c r="D314" s="280"/>
      <c r="E314" s="329">
        <f t="shared" si="173"/>
        <v>173</v>
      </c>
      <c r="F314" s="335"/>
      <c r="G314" s="280"/>
      <c r="H314" s="552"/>
      <c r="I314" s="564" t="s">
        <v>916</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181"/>
        <v>-0.86030123341840081</v>
      </c>
      <c r="SK314" s="267"/>
      <c r="SL314" s="255"/>
      <c r="SM314" s="255"/>
      <c r="SN314" s="255"/>
    </row>
    <row r="315" spans="1:508" outlineLevel="3" x14ac:dyDescent="0.25">
      <c r="A315" s="255"/>
      <c r="B315" s="264"/>
      <c r="C315" s="449">
        <f t="shared" si="180"/>
        <v>4</v>
      </c>
      <c r="D315" s="280"/>
      <c r="E315" s="329">
        <f t="shared" si="173"/>
        <v>174</v>
      </c>
      <c r="F315" s="335"/>
      <c r="G315" s="280"/>
      <c r="H315" s="552"/>
      <c r="I315" s="564" t="s">
        <v>919</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181"/>
        <v>2.9256711236990016</v>
      </c>
      <c r="SK315" s="267"/>
      <c r="SL315" s="255"/>
      <c r="SM315" s="255"/>
      <c r="SN315" s="255"/>
    </row>
    <row r="316" spans="1:508" outlineLevel="3" x14ac:dyDescent="0.25">
      <c r="A316" s="255"/>
      <c r="B316" s="264"/>
      <c r="C316" s="449">
        <f t="shared" si="180"/>
        <v>4</v>
      </c>
      <c r="D316" s="280"/>
      <c r="E316" s="329">
        <f t="shared" si="173"/>
        <v>175</v>
      </c>
      <c r="F316" s="335"/>
      <c r="G316" s="280"/>
      <c r="H316" s="552"/>
      <c r="I316" s="567" t="s">
        <v>920</v>
      </c>
      <c r="J316" s="553"/>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80">
        <f t="shared" si="181"/>
        <v>0</v>
      </c>
      <c r="SK316" s="267"/>
      <c r="SL316" s="255"/>
      <c r="SM316" s="255"/>
      <c r="SN316" s="255"/>
    </row>
    <row r="317" spans="1:508" outlineLevel="3" x14ac:dyDescent="0.25">
      <c r="A317" s="255"/>
      <c r="B317" s="264"/>
      <c r="C317" s="449">
        <f>INT($C$29)+3</f>
        <v>4</v>
      </c>
      <c r="D317" s="280"/>
      <c r="E317" s="329">
        <f t="shared" si="173"/>
        <v>176</v>
      </c>
      <c r="F317" s="335"/>
      <c r="G317" s="280"/>
      <c r="H317" s="552"/>
      <c r="I317" s="564" t="s">
        <v>916</v>
      </c>
      <c r="J317" s="553"/>
      <c r="K317" s="630">
        <v>0</v>
      </c>
      <c r="L317" s="630">
        <v>0</v>
      </c>
      <c r="M317" s="630">
        <v>0</v>
      </c>
      <c r="N317" s="630">
        <v>0</v>
      </c>
      <c r="O317" s="630">
        <v>0</v>
      </c>
      <c r="P317" s="630">
        <v>0</v>
      </c>
      <c r="Q317" s="630">
        <v>0</v>
      </c>
      <c r="R317" s="630">
        <v>0</v>
      </c>
      <c r="S317" s="630">
        <v>0</v>
      </c>
      <c r="T317" s="630">
        <v>0</v>
      </c>
      <c r="U317" s="630">
        <v>0</v>
      </c>
      <c r="V317" s="630">
        <v>0</v>
      </c>
      <c r="W317" s="630">
        <v>0</v>
      </c>
      <c r="X317" s="630">
        <v>0</v>
      </c>
      <c r="Y317" s="630">
        <v>0</v>
      </c>
      <c r="Z317" s="630">
        <v>0</v>
      </c>
      <c r="AA317" s="630">
        <v>0</v>
      </c>
      <c r="AB317" s="630">
        <v>0</v>
      </c>
      <c r="AC317" s="630">
        <v>0</v>
      </c>
      <c r="AD317" s="630">
        <v>0</v>
      </c>
      <c r="AE317" s="630">
        <v>0</v>
      </c>
      <c r="AF317" s="630">
        <v>0</v>
      </c>
      <c r="AG317" s="630">
        <v>0</v>
      </c>
      <c r="AH317" s="630">
        <v>0</v>
      </c>
      <c r="AI317" s="630">
        <v>0</v>
      </c>
      <c r="AJ317" s="630">
        <v>0</v>
      </c>
      <c r="AK317" s="630">
        <v>0</v>
      </c>
      <c r="AL317" s="630">
        <v>0</v>
      </c>
      <c r="AM317" s="630">
        <v>0</v>
      </c>
      <c r="AN317" s="630">
        <v>0</v>
      </c>
      <c r="AO317" s="630">
        <v>0</v>
      </c>
      <c r="AP317" s="630">
        <v>0</v>
      </c>
      <c r="AQ317" s="630">
        <v>0</v>
      </c>
      <c r="AR317" s="630">
        <v>0</v>
      </c>
      <c r="AS317" s="630">
        <v>0</v>
      </c>
      <c r="AT317" s="630">
        <v>0</v>
      </c>
      <c r="AU317" s="630">
        <v>0</v>
      </c>
      <c r="AV317" s="630">
        <v>0</v>
      </c>
      <c r="AW317" s="630">
        <v>0</v>
      </c>
      <c r="AX317" s="630">
        <v>0</v>
      </c>
      <c r="AY317" s="630">
        <v>0</v>
      </c>
      <c r="AZ317" s="630">
        <v>0</v>
      </c>
      <c r="BA317" s="630">
        <v>0</v>
      </c>
      <c r="BB317" s="630">
        <v>0</v>
      </c>
      <c r="BC317" s="630">
        <v>0</v>
      </c>
      <c r="BD317" s="630">
        <v>0</v>
      </c>
      <c r="BE317" s="630">
        <v>0</v>
      </c>
      <c r="BF317" s="630">
        <v>0</v>
      </c>
      <c r="BG317" s="630">
        <v>0</v>
      </c>
      <c r="BH317" s="630">
        <v>0</v>
      </c>
      <c r="BI317" s="630">
        <v>0</v>
      </c>
      <c r="BJ317" s="630">
        <v>0</v>
      </c>
      <c r="BK317" s="630">
        <v>0</v>
      </c>
      <c r="BL317" s="630">
        <v>0</v>
      </c>
      <c r="BM317" s="630">
        <v>0</v>
      </c>
      <c r="BN317" s="630">
        <v>0</v>
      </c>
      <c r="BO317" s="630">
        <v>0</v>
      </c>
      <c r="BP317" s="630">
        <v>0</v>
      </c>
      <c r="BQ317" s="630">
        <v>0</v>
      </c>
      <c r="BR317" s="630">
        <v>0</v>
      </c>
      <c r="BS317" s="630">
        <v>0</v>
      </c>
      <c r="BT317" s="630">
        <v>0</v>
      </c>
      <c r="BU317" s="630">
        <v>0</v>
      </c>
      <c r="BV317" s="630">
        <v>0</v>
      </c>
      <c r="BW317" s="630">
        <v>0</v>
      </c>
      <c r="BX317" s="630">
        <v>0</v>
      </c>
      <c r="BY317" s="630">
        <v>0</v>
      </c>
      <c r="BZ317" s="630">
        <v>0</v>
      </c>
      <c r="CA317" s="630">
        <v>0</v>
      </c>
      <c r="CB317" s="630">
        <v>0</v>
      </c>
      <c r="CC317" s="630">
        <v>0</v>
      </c>
      <c r="CD317" s="630">
        <v>0</v>
      </c>
      <c r="CE317" s="630">
        <v>0</v>
      </c>
      <c r="CF317" s="630">
        <v>0</v>
      </c>
      <c r="CG317" s="630">
        <v>0</v>
      </c>
      <c r="CH317" s="630">
        <v>0</v>
      </c>
      <c r="CI317" s="630">
        <v>0</v>
      </c>
      <c r="CJ317" s="630">
        <v>0</v>
      </c>
      <c r="CK317" s="630">
        <v>0</v>
      </c>
      <c r="CL317" s="630">
        <v>0</v>
      </c>
      <c r="CM317" s="630">
        <v>0</v>
      </c>
      <c r="CN317" s="630">
        <v>0</v>
      </c>
      <c r="CO317" s="630">
        <v>0</v>
      </c>
      <c r="CP317" s="630">
        <v>0</v>
      </c>
      <c r="CQ317" s="630">
        <v>0</v>
      </c>
      <c r="CR317" s="630">
        <v>0</v>
      </c>
      <c r="CS317" s="630">
        <v>0</v>
      </c>
      <c r="CT317" s="630">
        <v>0</v>
      </c>
      <c r="CU317" s="630">
        <v>0</v>
      </c>
      <c r="CV317" s="630">
        <v>0</v>
      </c>
      <c r="CW317" s="630">
        <v>0</v>
      </c>
      <c r="CX317" s="630">
        <v>0</v>
      </c>
      <c r="CY317" s="630">
        <v>0</v>
      </c>
      <c r="CZ317" s="630">
        <v>0</v>
      </c>
      <c r="DA317" s="630">
        <v>0</v>
      </c>
      <c r="DB317" s="630">
        <v>0</v>
      </c>
      <c r="DC317" s="630">
        <v>0</v>
      </c>
      <c r="DD317" s="630">
        <v>0</v>
      </c>
      <c r="DE317" s="630">
        <v>0</v>
      </c>
      <c r="DF317" s="630">
        <v>0</v>
      </c>
      <c r="DG317" s="630">
        <v>0</v>
      </c>
      <c r="DH317" s="630">
        <v>0</v>
      </c>
      <c r="DI317" s="630">
        <v>0</v>
      </c>
      <c r="DJ317" s="630">
        <v>0</v>
      </c>
      <c r="DK317" s="630">
        <v>0</v>
      </c>
      <c r="DL317" s="630">
        <v>0</v>
      </c>
      <c r="DM317" s="630">
        <v>0</v>
      </c>
      <c r="DN317" s="630">
        <v>0</v>
      </c>
      <c r="DO317" s="630">
        <v>0</v>
      </c>
      <c r="DP317" s="630">
        <v>0</v>
      </c>
      <c r="DQ317" s="630">
        <v>0</v>
      </c>
      <c r="DR317" s="630">
        <v>0</v>
      </c>
      <c r="DS317" s="630">
        <v>0</v>
      </c>
      <c r="DT317" s="630">
        <v>0</v>
      </c>
      <c r="DU317" s="630">
        <v>0</v>
      </c>
      <c r="DV317" s="630">
        <v>0</v>
      </c>
      <c r="DW317" s="630">
        <v>0</v>
      </c>
      <c r="DX317" s="630">
        <v>0</v>
      </c>
      <c r="DY317" s="630">
        <v>0</v>
      </c>
      <c r="DZ317" s="630">
        <v>0</v>
      </c>
      <c r="EA317" s="630">
        <v>0</v>
      </c>
      <c r="EB317" s="630">
        <v>0</v>
      </c>
      <c r="EC317" s="630">
        <v>0</v>
      </c>
      <c r="ED317" s="630">
        <v>0</v>
      </c>
      <c r="EE317" s="630">
        <v>0</v>
      </c>
      <c r="EF317" s="630">
        <v>0</v>
      </c>
      <c r="EG317" s="630">
        <v>0</v>
      </c>
      <c r="EH317" s="630">
        <v>0</v>
      </c>
      <c r="EI317" s="630">
        <v>0</v>
      </c>
      <c r="EJ317" s="630">
        <v>0</v>
      </c>
      <c r="EK317" s="630">
        <v>0</v>
      </c>
      <c r="EL317" s="630">
        <v>0</v>
      </c>
      <c r="EM317" s="630">
        <v>0</v>
      </c>
      <c r="EN317" s="630">
        <v>0</v>
      </c>
      <c r="EO317" s="630">
        <v>0</v>
      </c>
      <c r="EP317" s="630">
        <v>0</v>
      </c>
      <c r="EQ317" s="630">
        <v>0</v>
      </c>
      <c r="ER317" s="630">
        <v>0</v>
      </c>
      <c r="ES317" s="630">
        <v>0</v>
      </c>
      <c r="ET317" s="630">
        <v>0</v>
      </c>
      <c r="EU317" s="630">
        <v>0</v>
      </c>
      <c r="EV317" s="630">
        <v>0</v>
      </c>
      <c r="EW317" s="630">
        <v>0</v>
      </c>
      <c r="EX317" s="630">
        <v>0</v>
      </c>
      <c r="EY317" s="630">
        <v>0</v>
      </c>
      <c r="EZ317" s="630">
        <v>0</v>
      </c>
      <c r="FA317" s="630">
        <v>0</v>
      </c>
      <c r="FB317" s="630">
        <v>0</v>
      </c>
      <c r="FC317" s="630">
        <v>0</v>
      </c>
      <c r="FD317" s="630">
        <v>0</v>
      </c>
      <c r="FE317" s="630">
        <v>0</v>
      </c>
      <c r="FF317" s="630">
        <v>0</v>
      </c>
      <c r="FG317" s="630">
        <v>0</v>
      </c>
      <c r="FH317" s="630">
        <v>0</v>
      </c>
      <c r="FI317" s="630">
        <v>0</v>
      </c>
      <c r="FJ317" s="630">
        <v>0</v>
      </c>
      <c r="FK317" s="630">
        <v>0</v>
      </c>
      <c r="FL317" s="630">
        <v>0</v>
      </c>
      <c r="FM317" s="630">
        <v>0</v>
      </c>
      <c r="FN317" s="630">
        <v>0</v>
      </c>
      <c r="FO317" s="630">
        <v>0</v>
      </c>
      <c r="FP317" s="630">
        <v>0</v>
      </c>
      <c r="FQ317" s="630">
        <v>0</v>
      </c>
      <c r="FR317" s="630">
        <v>0</v>
      </c>
      <c r="FS317" s="630">
        <v>0</v>
      </c>
      <c r="FT317" s="630">
        <v>0</v>
      </c>
      <c r="FU317" s="630">
        <v>0</v>
      </c>
      <c r="FV317" s="630">
        <v>0</v>
      </c>
      <c r="FW317" s="630">
        <v>0</v>
      </c>
      <c r="FX317" s="630">
        <v>0</v>
      </c>
      <c r="FY317" s="630">
        <v>0</v>
      </c>
      <c r="FZ317" s="630">
        <v>0</v>
      </c>
      <c r="GA317" s="630">
        <v>0</v>
      </c>
      <c r="GB317" s="630">
        <v>0</v>
      </c>
      <c r="GC317" s="630">
        <v>0</v>
      </c>
      <c r="GD317" s="630">
        <v>0</v>
      </c>
      <c r="GE317" s="630">
        <v>0</v>
      </c>
      <c r="GF317" s="630">
        <v>0</v>
      </c>
      <c r="GG317" s="630">
        <v>0</v>
      </c>
      <c r="GH317" s="630">
        <v>0</v>
      </c>
      <c r="GI317" s="630">
        <v>0</v>
      </c>
      <c r="GJ317" s="630">
        <v>0</v>
      </c>
      <c r="GK317" s="630">
        <v>0</v>
      </c>
      <c r="GL317" s="630">
        <v>0</v>
      </c>
      <c r="GM317" s="630">
        <v>0</v>
      </c>
      <c r="GN317" s="630">
        <v>0</v>
      </c>
      <c r="GO317" s="630">
        <v>0</v>
      </c>
      <c r="GP317" s="630">
        <v>0</v>
      </c>
      <c r="GQ317" s="630">
        <v>0</v>
      </c>
      <c r="GR317" s="630">
        <v>0</v>
      </c>
      <c r="GS317" s="630">
        <v>0</v>
      </c>
      <c r="GT317" s="630">
        <v>0</v>
      </c>
      <c r="GU317" s="630">
        <v>0</v>
      </c>
      <c r="GV317" s="630">
        <v>0</v>
      </c>
      <c r="GW317" s="630">
        <v>0</v>
      </c>
      <c r="GX317" s="630">
        <v>0</v>
      </c>
      <c r="GY317" s="630">
        <v>0</v>
      </c>
      <c r="GZ317" s="630">
        <v>0</v>
      </c>
      <c r="HA317" s="630">
        <v>0</v>
      </c>
      <c r="HB317" s="630">
        <v>0</v>
      </c>
      <c r="HC317" s="630">
        <v>0</v>
      </c>
      <c r="HD317" s="630">
        <v>0</v>
      </c>
      <c r="HE317" s="630">
        <v>0</v>
      </c>
      <c r="HF317" s="630">
        <v>0</v>
      </c>
      <c r="HG317" s="630">
        <v>0</v>
      </c>
      <c r="HH317" s="630">
        <v>0</v>
      </c>
      <c r="HI317" s="630">
        <v>0</v>
      </c>
      <c r="HJ317" s="630">
        <v>0</v>
      </c>
      <c r="HK317" s="630">
        <v>0</v>
      </c>
      <c r="HL317" s="630">
        <v>0</v>
      </c>
      <c r="HM317" s="630">
        <v>0</v>
      </c>
      <c r="HN317" s="630">
        <v>0</v>
      </c>
      <c r="HO317" s="630">
        <v>0</v>
      </c>
      <c r="HP317" s="630">
        <v>0</v>
      </c>
      <c r="HQ317" s="630">
        <v>0</v>
      </c>
      <c r="HR317" s="630">
        <v>0</v>
      </c>
      <c r="HS317" s="630">
        <v>0</v>
      </c>
      <c r="HT317" s="630">
        <v>0</v>
      </c>
      <c r="HU317" s="630">
        <v>0</v>
      </c>
      <c r="HV317" s="630">
        <v>0</v>
      </c>
      <c r="HW317" s="630">
        <v>0</v>
      </c>
      <c r="HX317" s="630">
        <v>0</v>
      </c>
      <c r="HY317" s="630">
        <v>0</v>
      </c>
      <c r="HZ317" s="630">
        <v>0</v>
      </c>
      <c r="IA317" s="630">
        <v>0</v>
      </c>
      <c r="IB317" s="630">
        <v>0</v>
      </c>
      <c r="IC317" s="630">
        <v>0</v>
      </c>
      <c r="ID317" s="630">
        <v>0</v>
      </c>
      <c r="IE317" s="630">
        <v>0</v>
      </c>
      <c r="IF317" s="630">
        <v>0</v>
      </c>
      <c r="IG317" s="630">
        <v>0</v>
      </c>
      <c r="IH317" s="630">
        <v>0</v>
      </c>
      <c r="II317" s="630">
        <v>0</v>
      </c>
      <c r="IJ317" s="630">
        <v>0</v>
      </c>
      <c r="IK317" s="630">
        <v>0</v>
      </c>
      <c r="IL317" s="630">
        <v>0</v>
      </c>
      <c r="IM317" s="630">
        <v>0</v>
      </c>
      <c r="IN317" s="630">
        <v>0</v>
      </c>
      <c r="IO317" s="630">
        <v>0</v>
      </c>
      <c r="IP317" s="630">
        <v>0</v>
      </c>
      <c r="IQ317" s="630">
        <v>0</v>
      </c>
      <c r="IR317" s="630">
        <v>0</v>
      </c>
      <c r="IS317" s="630">
        <v>0</v>
      </c>
      <c r="IT317" s="630">
        <v>0</v>
      </c>
      <c r="IU317" s="630">
        <v>0</v>
      </c>
      <c r="IV317" s="630">
        <v>0</v>
      </c>
      <c r="IW317" s="630">
        <v>0</v>
      </c>
      <c r="IX317" s="630">
        <v>0</v>
      </c>
      <c r="IY317" s="630">
        <v>0</v>
      </c>
      <c r="IZ317" s="630">
        <v>0</v>
      </c>
      <c r="JA317" s="630">
        <v>0</v>
      </c>
      <c r="JB317" s="630">
        <v>0</v>
      </c>
      <c r="JC317" s="630">
        <v>0</v>
      </c>
      <c r="JD317" s="630">
        <v>0</v>
      </c>
      <c r="JE317" s="630">
        <v>0</v>
      </c>
      <c r="JF317" s="630">
        <v>0</v>
      </c>
      <c r="JG317" s="630">
        <v>0</v>
      </c>
      <c r="JH317" s="630">
        <v>0</v>
      </c>
      <c r="JI317" s="630">
        <v>0</v>
      </c>
      <c r="JJ317" s="630">
        <v>0</v>
      </c>
      <c r="JK317" s="630">
        <v>0</v>
      </c>
      <c r="JL317" s="630">
        <v>0</v>
      </c>
      <c r="JM317" s="630">
        <v>0</v>
      </c>
      <c r="JN317" s="630">
        <v>0</v>
      </c>
      <c r="JO317" s="630">
        <v>0</v>
      </c>
      <c r="JP317" s="630">
        <v>0</v>
      </c>
      <c r="JQ317" s="630">
        <v>0</v>
      </c>
      <c r="JR317" s="630">
        <v>0</v>
      </c>
      <c r="JS317" s="630">
        <v>0</v>
      </c>
      <c r="JT317" s="630">
        <v>0</v>
      </c>
      <c r="JU317" s="630">
        <v>0</v>
      </c>
      <c r="JV317" s="630">
        <v>0</v>
      </c>
      <c r="JW317" s="630">
        <v>0</v>
      </c>
      <c r="JX317" s="630">
        <v>0</v>
      </c>
      <c r="JY317" s="630">
        <v>0</v>
      </c>
      <c r="JZ317" s="630">
        <v>0</v>
      </c>
      <c r="KA317" s="630">
        <v>0</v>
      </c>
      <c r="KB317" s="630">
        <v>0</v>
      </c>
      <c r="KC317" s="630">
        <v>0</v>
      </c>
      <c r="KD317" s="630">
        <v>0</v>
      </c>
      <c r="KE317" s="630">
        <v>0</v>
      </c>
      <c r="KF317" s="630">
        <v>0</v>
      </c>
      <c r="KG317" s="630">
        <v>0</v>
      </c>
      <c r="KH317" s="630">
        <v>0</v>
      </c>
      <c r="KI317" s="630">
        <v>0</v>
      </c>
      <c r="KJ317" s="630">
        <v>0</v>
      </c>
      <c r="KK317" s="630">
        <v>0</v>
      </c>
      <c r="KL317" s="630">
        <v>0</v>
      </c>
      <c r="KM317" s="630">
        <v>0</v>
      </c>
      <c r="KN317" s="630">
        <v>0</v>
      </c>
      <c r="KO317" s="630">
        <v>0</v>
      </c>
      <c r="KP317" s="630">
        <v>0</v>
      </c>
      <c r="KQ317" s="630">
        <v>0</v>
      </c>
      <c r="KR317" s="630">
        <v>0</v>
      </c>
      <c r="KS317" s="630">
        <v>0</v>
      </c>
      <c r="KT317" s="630">
        <v>0</v>
      </c>
      <c r="KU317" s="630">
        <v>0</v>
      </c>
      <c r="KV317" s="630">
        <v>0</v>
      </c>
      <c r="KW317" s="630">
        <v>0</v>
      </c>
      <c r="KX317" s="630">
        <v>0</v>
      </c>
      <c r="KY317" s="630">
        <v>0</v>
      </c>
      <c r="KZ317" s="630">
        <v>0</v>
      </c>
      <c r="LA317" s="630">
        <v>0</v>
      </c>
      <c r="LB317" s="630">
        <v>0</v>
      </c>
      <c r="LC317" s="630">
        <v>0</v>
      </c>
      <c r="LD317" s="630">
        <v>0</v>
      </c>
      <c r="LE317" s="630">
        <v>0</v>
      </c>
      <c r="LF317" s="630">
        <v>0</v>
      </c>
      <c r="LG317" s="630">
        <v>0</v>
      </c>
      <c r="LH317" s="630">
        <v>0</v>
      </c>
      <c r="LI317" s="630">
        <v>0</v>
      </c>
      <c r="LJ317" s="630">
        <v>0</v>
      </c>
      <c r="LK317" s="630">
        <v>0</v>
      </c>
      <c r="LL317" s="630">
        <v>0</v>
      </c>
      <c r="LM317" s="630">
        <v>0</v>
      </c>
      <c r="LN317" s="630">
        <v>0</v>
      </c>
      <c r="LO317" s="630">
        <v>0</v>
      </c>
      <c r="LP317" s="630">
        <v>0</v>
      </c>
      <c r="LQ317" s="630">
        <v>0</v>
      </c>
      <c r="LR317" s="630">
        <v>0</v>
      </c>
      <c r="LS317" s="630">
        <v>0</v>
      </c>
      <c r="LT317" s="630">
        <v>0</v>
      </c>
      <c r="LU317" s="630">
        <v>0</v>
      </c>
      <c r="LV317" s="630">
        <v>0</v>
      </c>
      <c r="LW317" s="630">
        <v>0</v>
      </c>
      <c r="LX317" s="630">
        <v>0</v>
      </c>
      <c r="LY317" s="630">
        <v>0</v>
      </c>
      <c r="LZ317" s="630">
        <v>0</v>
      </c>
      <c r="MA317" s="630">
        <v>0</v>
      </c>
      <c r="MB317" s="630">
        <v>0</v>
      </c>
      <c r="MC317" s="630">
        <v>0</v>
      </c>
      <c r="MD317" s="630">
        <v>0</v>
      </c>
      <c r="ME317" s="630">
        <v>0</v>
      </c>
      <c r="MF317" s="630">
        <v>0</v>
      </c>
      <c r="MG317" s="630">
        <v>0</v>
      </c>
      <c r="MH317" s="630">
        <v>0</v>
      </c>
      <c r="MI317" s="630">
        <v>0</v>
      </c>
      <c r="MJ317" s="630">
        <v>0</v>
      </c>
      <c r="MK317" s="630">
        <v>0</v>
      </c>
      <c r="ML317" s="630">
        <v>0</v>
      </c>
      <c r="MM317" s="630">
        <v>0</v>
      </c>
      <c r="MN317" s="630">
        <v>0</v>
      </c>
      <c r="MO317" s="630">
        <v>0</v>
      </c>
      <c r="MP317" s="630">
        <v>0</v>
      </c>
      <c r="MQ317" s="630">
        <v>0</v>
      </c>
      <c r="MR317" s="630">
        <v>0</v>
      </c>
      <c r="MS317" s="630">
        <v>0</v>
      </c>
      <c r="MT317" s="630">
        <v>0</v>
      </c>
      <c r="MU317" s="630">
        <v>0</v>
      </c>
      <c r="MV317" s="630">
        <v>0</v>
      </c>
      <c r="MW317" s="630">
        <v>0</v>
      </c>
      <c r="MX317" s="630">
        <v>0</v>
      </c>
      <c r="MY317" s="630">
        <v>0</v>
      </c>
      <c r="MZ317" s="630">
        <v>0</v>
      </c>
      <c r="NA317" s="630">
        <v>0</v>
      </c>
      <c r="NB317" s="630">
        <v>0</v>
      </c>
      <c r="NC317" s="630">
        <v>0</v>
      </c>
      <c r="ND317" s="630">
        <v>0</v>
      </c>
      <c r="NE317" s="630">
        <v>0</v>
      </c>
      <c r="NF317" s="630">
        <v>0</v>
      </c>
      <c r="NG317" s="630">
        <v>0</v>
      </c>
      <c r="NH317" s="630">
        <v>0</v>
      </c>
      <c r="NI317" s="630">
        <v>0</v>
      </c>
      <c r="NJ317" s="630">
        <v>0</v>
      </c>
      <c r="NK317" s="630">
        <v>0</v>
      </c>
      <c r="NL317" s="630">
        <v>0</v>
      </c>
      <c r="NM317" s="630">
        <v>0</v>
      </c>
      <c r="NN317" s="630">
        <v>0</v>
      </c>
      <c r="NO317" s="630">
        <v>0</v>
      </c>
      <c r="NP317" s="630">
        <v>0</v>
      </c>
      <c r="NQ317" s="630">
        <v>0</v>
      </c>
      <c r="NR317" s="630">
        <v>0</v>
      </c>
      <c r="NS317" s="630">
        <v>0</v>
      </c>
      <c r="NT317" s="630">
        <v>0</v>
      </c>
      <c r="NU317" s="630">
        <v>0</v>
      </c>
      <c r="NV317" s="630">
        <v>0</v>
      </c>
      <c r="NW317" s="630">
        <v>0</v>
      </c>
      <c r="NX317" s="630">
        <v>0</v>
      </c>
      <c r="NY317" s="630">
        <v>0</v>
      </c>
      <c r="NZ317" s="630">
        <v>0</v>
      </c>
      <c r="OA317" s="630">
        <v>0</v>
      </c>
      <c r="OB317" s="630">
        <v>0</v>
      </c>
      <c r="OC317" s="630">
        <v>0</v>
      </c>
      <c r="OD317" s="630">
        <v>0</v>
      </c>
      <c r="OE317" s="630">
        <v>0</v>
      </c>
      <c r="OF317" s="630">
        <v>0</v>
      </c>
      <c r="OG317" s="630">
        <v>0</v>
      </c>
      <c r="OH317" s="630">
        <v>0</v>
      </c>
      <c r="OI317" s="630">
        <v>0</v>
      </c>
      <c r="OJ317" s="630">
        <v>0</v>
      </c>
      <c r="OK317" s="630">
        <v>0</v>
      </c>
      <c r="OL317" s="630">
        <v>0</v>
      </c>
      <c r="OM317" s="630">
        <v>0</v>
      </c>
      <c r="ON317" s="630">
        <v>0</v>
      </c>
      <c r="OO317" s="630">
        <v>0</v>
      </c>
      <c r="OP317" s="630">
        <v>0</v>
      </c>
      <c r="OQ317" s="630">
        <v>0</v>
      </c>
      <c r="OR317" s="630">
        <v>0</v>
      </c>
      <c r="OS317" s="630">
        <v>0</v>
      </c>
      <c r="OT317" s="630">
        <v>0</v>
      </c>
      <c r="OU317" s="630">
        <v>0</v>
      </c>
      <c r="OV317" s="630">
        <v>0</v>
      </c>
      <c r="OW317" s="630">
        <v>0</v>
      </c>
      <c r="OX317" s="630">
        <v>0</v>
      </c>
      <c r="OY317" s="630">
        <v>0</v>
      </c>
      <c r="OZ317" s="630">
        <v>0</v>
      </c>
      <c r="PA317" s="630">
        <v>0</v>
      </c>
      <c r="PB317" s="630">
        <v>0</v>
      </c>
      <c r="PC317" s="630">
        <v>0</v>
      </c>
      <c r="PD317" s="630">
        <v>0</v>
      </c>
      <c r="PE317" s="630">
        <v>0</v>
      </c>
      <c r="PF317" s="630">
        <v>0</v>
      </c>
      <c r="PG317" s="630">
        <v>0</v>
      </c>
      <c r="PH317" s="630">
        <v>0</v>
      </c>
      <c r="PI317" s="630">
        <v>0</v>
      </c>
      <c r="PJ317" s="630">
        <v>0</v>
      </c>
      <c r="PK317" s="630">
        <v>0</v>
      </c>
      <c r="PL317" s="630">
        <v>0</v>
      </c>
      <c r="PM317" s="630">
        <v>0</v>
      </c>
      <c r="PN317" s="630">
        <v>0</v>
      </c>
      <c r="PO317" s="630">
        <v>0</v>
      </c>
      <c r="PP317" s="630">
        <v>0</v>
      </c>
      <c r="PQ317" s="630">
        <v>0</v>
      </c>
      <c r="PR317" s="630">
        <v>0</v>
      </c>
      <c r="PS317" s="630">
        <v>0</v>
      </c>
      <c r="PT317" s="630">
        <v>0</v>
      </c>
      <c r="PU317" s="630">
        <v>0</v>
      </c>
      <c r="PV317" s="630">
        <v>0</v>
      </c>
      <c r="PW317" s="630">
        <v>0</v>
      </c>
      <c r="PX317" s="630">
        <v>0</v>
      </c>
      <c r="PY317" s="630">
        <v>0</v>
      </c>
      <c r="PZ317" s="630">
        <v>0</v>
      </c>
      <c r="QA317" s="630">
        <v>0</v>
      </c>
      <c r="QB317" s="630">
        <v>0</v>
      </c>
      <c r="QC317" s="630">
        <v>0</v>
      </c>
      <c r="QD317" s="630">
        <v>0</v>
      </c>
      <c r="QE317" s="630">
        <v>0</v>
      </c>
      <c r="QF317" s="630">
        <v>0</v>
      </c>
      <c r="QG317" s="630">
        <v>0</v>
      </c>
      <c r="QH317" s="630">
        <v>0</v>
      </c>
      <c r="QI317" s="630">
        <v>0</v>
      </c>
      <c r="QJ317" s="630">
        <v>0</v>
      </c>
      <c r="QK317" s="630">
        <v>0</v>
      </c>
      <c r="QL317" s="630">
        <v>0</v>
      </c>
      <c r="QM317" s="630">
        <v>0</v>
      </c>
      <c r="QN317" s="630">
        <v>0</v>
      </c>
      <c r="QO317" s="630">
        <v>0</v>
      </c>
      <c r="QP317" s="630">
        <v>0</v>
      </c>
      <c r="QQ317" s="630">
        <v>0</v>
      </c>
      <c r="QR317" s="630">
        <v>0</v>
      </c>
      <c r="QS317" s="630">
        <v>0</v>
      </c>
      <c r="QT317" s="630">
        <v>0</v>
      </c>
      <c r="QU317" s="630">
        <v>0</v>
      </c>
      <c r="QV317" s="630">
        <v>0</v>
      </c>
      <c r="QW317" s="630">
        <v>0</v>
      </c>
      <c r="QX317" s="630">
        <v>0</v>
      </c>
      <c r="QY317" s="630">
        <v>0</v>
      </c>
      <c r="QZ317" s="630">
        <v>0</v>
      </c>
      <c r="RA317" s="630">
        <v>0</v>
      </c>
      <c r="RB317" s="630">
        <v>0</v>
      </c>
      <c r="RC317" s="630">
        <v>0</v>
      </c>
      <c r="RD317" s="630">
        <v>0</v>
      </c>
      <c r="RE317" s="630">
        <v>0</v>
      </c>
      <c r="RF317" s="630">
        <v>0</v>
      </c>
      <c r="RG317" s="630">
        <v>0</v>
      </c>
      <c r="RH317" s="630">
        <v>0</v>
      </c>
      <c r="RI317" s="630">
        <v>0</v>
      </c>
      <c r="RJ317" s="630">
        <v>0</v>
      </c>
      <c r="RK317" s="630">
        <v>0</v>
      </c>
      <c r="RL317" s="630">
        <v>0</v>
      </c>
      <c r="RM317" s="630">
        <v>0</v>
      </c>
      <c r="RN317" s="630">
        <v>0</v>
      </c>
      <c r="RO317" s="630">
        <v>0</v>
      </c>
      <c r="RP317" s="630">
        <v>0</v>
      </c>
      <c r="RQ317" s="630">
        <v>0</v>
      </c>
      <c r="RR317" s="630">
        <v>0</v>
      </c>
      <c r="RS317" s="630">
        <v>0</v>
      </c>
      <c r="RT317" s="630">
        <v>0</v>
      </c>
      <c r="RU317" s="630">
        <v>0</v>
      </c>
      <c r="RV317" s="630">
        <v>0</v>
      </c>
      <c r="RW317" s="630">
        <v>0</v>
      </c>
      <c r="RX317" s="630">
        <v>0</v>
      </c>
      <c r="RY317" s="630">
        <v>0</v>
      </c>
      <c r="RZ317" s="630">
        <v>0</v>
      </c>
      <c r="SA317" s="630">
        <v>0</v>
      </c>
      <c r="SB317" s="630">
        <v>0</v>
      </c>
      <c r="SC317" s="630">
        <v>0</v>
      </c>
      <c r="SD317" s="630">
        <v>0</v>
      </c>
      <c r="SE317" s="630">
        <v>0</v>
      </c>
      <c r="SF317" s="630">
        <v>0</v>
      </c>
      <c r="SG317" s="630">
        <v>0</v>
      </c>
      <c r="SH317" s="630">
        <v>0</v>
      </c>
      <c r="SI317" s="630">
        <v>0</v>
      </c>
      <c r="SJ317" s="280">
        <f t="shared" si="175"/>
        <v>0</v>
      </c>
      <c r="SK317" s="267"/>
      <c r="SL317" s="255"/>
      <c r="SM317" s="255"/>
      <c r="SN317" s="255"/>
    </row>
    <row r="318" spans="1:508" outlineLevel="3" x14ac:dyDescent="0.25">
      <c r="A318" s="255"/>
      <c r="B318" s="264"/>
      <c r="C318" s="449">
        <f>INT($C$29)+3</f>
        <v>4</v>
      </c>
      <c r="D318" s="280"/>
      <c r="E318" s="329">
        <f t="shared" si="173"/>
        <v>177</v>
      </c>
      <c r="F318" s="335"/>
      <c r="G318" s="280"/>
      <c r="H318" s="552"/>
      <c r="I318" s="564" t="s">
        <v>917</v>
      </c>
      <c r="J318" s="553"/>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80">
        <f t="shared" si="175"/>
        <v>0</v>
      </c>
      <c r="SK318" s="267"/>
      <c r="SL318" s="255"/>
      <c r="SM318" s="255"/>
      <c r="SN318" s="255"/>
    </row>
    <row r="319" spans="1:508" outlineLevel="3" x14ac:dyDescent="0.25">
      <c r="A319" s="255"/>
      <c r="B319" s="264"/>
      <c r="C319" s="449">
        <f>INT($C$29)+3</f>
        <v>4</v>
      </c>
      <c r="D319" s="280"/>
      <c r="E319" s="329">
        <f t="shared" si="173"/>
        <v>178</v>
      </c>
      <c r="F319" s="335"/>
      <c r="G319" s="280"/>
      <c r="H319" s="552"/>
      <c r="I319" s="564" t="s">
        <v>918</v>
      </c>
      <c r="J319" s="553"/>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80">
        <f t="shared" si="175"/>
        <v>0</v>
      </c>
      <c r="SK319" s="267"/>
      <c r="SL319" s="255"/>
      <c r="SM319" s="255"/>
      <c r="SN319" s="255"/>
    </row>
    <row r="320" spans="1:508" outlineLevel="3" x14ac:dyDescent="0.25">
      <c r="A320" s="255"/>
      <c r="B320" s="264"/>
      <c r="C320" s="449">
        <f t="shared" ref="C320" si="182">INT($C$29)+3</f>
        <v>4</v>
      </c>
      <c r="D320" s="280"/>
      <c r="E320" s="329">
        <f t="shared" si="173"/>
        <v>179</v>
      </c>
      <c r="F320" s="335"/>
      <c r="G320" s="280"/>
      <c r="H320" s="552"/>
      <c r="I320" s="567" t="s">
        <v>924</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183">SI320</f>
        <v>0</v>
      </c>
      <c r="SK320" s="267"/>
      <c r="SL320" s="255"/>
      <c r="SM320" s="255"/>
      <c r="SN320" s="255"/>
    </row>
    <row r="321" spans="1:508" outlineLevel="3" x14ac:dyDescent="0.25">
      <c r="A321" s="255"/>
      <c r="B321" s="264"/>
      <c r="C321" s="449">
        <f>INT($C$29)+3</f>
        <v>4</v>
      </c>
      <c r="D321" s="280"/>
      <c r="E321" s="329">
        <f t="shared" si="173"/>
        <v>180</v>
      </c>
      <c r="F321" s="335"/>
      <c r="G321" s="280"/>
      <c r="H321" s="552"/>
      <c r="I321" s="564" t="s">
        <v>916</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183"/>
        <v>0</v>
      </c>
      <c r="SK321" s="267"/>
      <c r="SL321" s="255"/>
      <c r="SM321" s="255"/>
      <c r="SN321" s="255"/>
    </row>
    <row r="322" spans="1:508" outlineLevel="3" x14ac:dyDescent="0.25">
      <c r="A322" s="255"/>
      <c r="B322" s="264"/>
      <c r="C322" s="449">
        <f>INT($C$29)+3</f>
        <v>4</v>
      </c>
      <c r="D322" s="280"/>
      <c r="E322" s="329">
        <f t="shared" si="173"/>
        <v>181</v>
      </c>
      <c r="F322" s="335"/>
      <c r="G322" s="280"/>
      <c r="H322" s="552"/>
      <c r="I322" s="564" t="s">
        <v>917</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183"/>
        <v>0</v>
      </c>
      <c r="SK322" s="267"/>
      <c r="SL322" s="255"/>
      <c r="SM322" s="255"/>
      <c r="SN322" s="255"/>
    </row>
    <row r="323" spans="1:508" outlineLevel="3" x14ac:dyDescent="0.25">
      <c r="A323" s="255"/>
      <c r="B323" s="264"/>
      <c r="C323" s="449">
        <f>INT($C$29)+3</f>
        <v>4</v>
      </c>
      <c r="D323" s="280"/>
      <c r="E323" s="329">
        <f t="shared" si="173"/>
        <v>182</v>
      </c>
      <c r="F323" s="335"/>
      <c r="G323" s="280"/>
      <c r="H323" s="554"/>
      <c r="I323" s="565" t="s">
        <v>918</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175"/>
        <v>0</v>
      </c>
      <c r="SK323" s="267"/>
      <c r="SL323" s="255"/>
      <c r="SM323" s="255"/>
      <c r="SN323" s="255"/>
    </row>
    <row r="324" spans="1:508" outlineLevel="2" x14ac:dyDescent="0.25">
      <c r="A324" s="255"/>
      <c r="B324" s="264"/>
      <c r="C324" s="449">
        <f>INT($C$29)+2</f>
        <v>3</v>
      </c>
      <c r="D324" s="280"/>
      <c r="E324" s="329">
        <f t="shared" si="173"/>
        <v>183</v>
      </c>
      <c r="F324" s="335"/>
      <c r="G324" s="280"/>
      <c r="H324" s="550"/>
      <c r="I324" s="550" t="s">
        <v>608</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175"/>
        <v>0</v>
      </c>
      <c r="SK324" s="267"/>
      <c r="SL324" s="255"/>
      <c r="SM324" s="255"/>
      <c r="SN324" s="255"/>
    </row>
    <row r="325" spans="1:508" outlineLevel="3" x14ac:dyDescent="0.25">
      <c r="A325" s="255"/>
      <c r="B325" s="264"/>
      <c r="C325" s="449">
        <f t="shared" si="179"/>
        <v>4</v>
      </c>
      <c r="D325" s="280"/>
      <c r="E325" s="329">
        <f t="shared" si="173"/>
        <v>184</v>
      </c>
      <c r="F325" s="335"/>
      <c r="G325" s="280"/>
      <c r="H325" s="552"/>
      <c r="I325" s="552" t="s">
        <v>609</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175"/>
        <v>0</v>
      </c>
      <c r="SK325" s="267"/>
      <c r="SL325" s="255"/>
      <c r="SM325" s="255"/>
      <c r="SN325" s="255"/>
    </row>
    <row r="326" spans="1:508" outlineLevel="3" x14ac:dyDescent="0.25">
      <c r="A326" s="255"/>
      <c r="B326" s="264"/>
      <c r="C326" s="449">
        <f t="shared" si="179"/>
        <v>4</v>
      </c>
      <c r="D326" s="280"/>
      <c r="E326" s="329">
        <f t="shared" si="173"/>
        <v>185</v>
      </c>
      <c r="F326" s="335"/>
      <c r="G326" s="280"/>
      <c r="H326" s="552"/>
      <c r="I326" s="552" t="s">
        <v>610</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175"/>
        <v>0</v>
      </c>
      <c r="SK326" s="267"/>
      <c r="SL326" s="255"/>
      <c r="SM326" s="255"/>
      <c r="SN326" s="255"/>
    </row>
    <row r="327" spans="1:508" outlineLevel="3" x14ac:dyDescent="0.25">
      <c r="A327" s="255"/>
      <c r="B327" s="264"/>
      <c r="C327" s="449">
        <f t="shared" si="179"/>
        <v>4</v>
      </c>
      <c r="D327" s="280"/>
      <c r="E327" s="329">
        <f t="shared" si="173"/>
        <v>186</v>
      </c>
      <c r="F327" s="335"/>
      <c r="G327" s="280"/>
      <c r="H327" s="556"/>
      <c r="I327" s="556" t="s">
        <v>741</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175"/>
        <v>0</v>
      </c>
      <c r="SK327" s="267"/>
      <c r="SL327" s="255"/>
      <c r="SM327" s="255"/>
      <c r="SN327" s="255"/>
    </row>
    <row r="328" spans="1:508" outlineLevel="2" x14ac:dyDescent="0.25">
      <c r="A328" s="255"/>
      <c r="B328" s="264"/>
      <c r="C328" s="449">
        <f>INT($C$29)+3</f>
        <v>4</v>
      </c>
      <c r="D328" s="280"/>
      <c r="E328" s="329">
        <f t="shared" si="173"/>
        <v>187</v>
      </c>
      <c r="F328" s="335"/>
      <c r="G328" s="280"/>
      <c r="H328" s="558"/>
      <c r="I328" s="558" t="s">
        <v>742</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175"/>
        <v>0</v>
      </c>
      <c r="SK328" s="267"/>
      <c r="SL328" s="255"/>
      <c r="SM328" s="255"/>
      <c r="SN328" s="255"/>
    </row>
    <row r="329" spans="1:508" outlineLevel="2" x14ac:dyDescent="0.25">
      <c r="A329" s="255"/>
      <c r="B329" s="264"/>
      <c r="C329" s="449">
        <f>INT($C$29)+2</f>
        <v>3</v>
      </c>
      <c r="D329" s="280"/>
      <c r="E329" s="329">
        <f t="shared" si="173"/>
        <v>188</v>
      </c>
      <c r="F329" s="335"/>
      <c r="G329" s="280"/>
      <c r="H329" s="466"/>
      <c r="I329" s="466" t="s">
        <v>743</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175"/>
        <v>0</v>
      </c>
      <c r="SK329" s="267"/>
      <c r="SL329" s="255"/>
      <c r="SM329" s="255"/>
      <c r="SN329" s="255"/>
    </row>
    <row r="330" spans="1:508" outlineLevel="3" x14ac:dyDescent="0.25">
      <c r="A330" s="255"/>
      <c r="B330" s="264"/>
      <c r="C330" s="449">
        <f t="shared" si="179"/>
        <v>4</v>
      </c>
      <c r="D330" s="280"/>
      <c r="E330" s="329">
        <f t="shared" si="173"/>
        <v>189</v>
      </c>
      <c r="F330" s="335"/>
      <c r="G330" s="280"/>
      <c r="H330" s="509"/>
      <c r="I330" s="509" t="s">
        <v>744</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175"/>
        <v>0</v>
      </c>
      <c r="SK330" s="267"/>
      <c r="SL330" s="255"/>
      <c r="SM330" s="255"/>
      <c r="SN330" s="255"/>
    </row>
    <row r="331" spans="1:508" outlineLevel="2" x14ac:dyDescent="0.25">
      <c r="A331" s="255"/>
      <c r="B331" s="264"/>
      <c r="C331" s="449">
        <f>INT($C$29)+2</f>
        <v>3</v>
      </c>
      <c r="D331" s="280"/>
      <c r="E331" s="329">
        <f t="shared" si="173"/>
        <v>190</v>
      </c>
      <c r="F331" s="335"/>
      <c r="G331" s="280"/>
      <c r="H331" s="510"/>
      <c r="I331" s="510" t="s">
        <v>745</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175"/>
        <v>0</v>
      </c>
      <c r="SK331" s="267"/>
      <c r="SL331" s="255"/>
      <c r="SM331" s="255"/>
      <c r="SN331" s="255"/>
    </row>
    <row r="332" spans="1:508" outlineLevel="3" x14ac:dyDescent="0.25">
      <c r="A332" s="255"/>
      <c r="B332" s="264"/>
      <c r="C332" s="449">
        <f>INT($C$29)+3</f>
        <v>4</v>
      </c>
      <c r="D332" s="280"/>
      <c r="E332" s="329">
        <f t="shared" si="173"/>
        <v>191</v>
      </c>
      <c r="F332" s="335"/>
      <c r="G332" s="280"/>
      <c r="H332" s="351"/>
      <c r="I332" s="351" t="s">
        <v>746</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175"/>
        <v>0</v>
      </c>
      <c r="SK332" s="267"/>
      <c r="SL332" s="255"/>
      <c r="SM332" s="255"/>
      <c r="SN332" s="255"/>
    </row>
    <row r="333" spans="1:508" outlineLevel="2" x14ac:dyDescent="0.25">
      <c r="A333" s="255"/>
      <c r="B333" s="264"/>
      <c r="C333" s="449">
        <f>INT($C$29)+3</f>
        <v>4</v>
      </c>
      <c r="D333" s="280"/>
      <c r="E333" s="329">
        <f t="shared" si="173"/>
        <v>192</v>
      </c>
      <c r="F333" s="335"/>
      <c r="G333" s="280"/>
      <c r="H333" s="558"/>
      <c r="I333" s="558" t="s">
        <v>747</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175"/>
        <v>0</v>
      </c>
      <c r="SK333" s="267"/>
      <c r="SL333" s="255"/>
      <c r="SM333" s="255"/>
      <c r="SN333" s="255"/>
    </row>
    <row r="334" spans="1:508" outlineLevel="2" x14ac:dyDescent="0.25">
      <c r="A334" s="255"/>
      <c r="B334" s="264"/>
      <c r="C334" s="449">
        <f>INT($C$29)+2</f>
        <v>3</v>
      </c>
      <c r="D334" s="280"/>
      <c r="E334" s="329">
        <f t="shared" si="173"/>
        <v>193</v>
      </c>
      <c r="F334" s="335"/>
      <c r="G334" s="280"/>
      <c r="H334" s="550" t="str">
        <f>Sheep!$H$253&amp;" Maternal"</f>
        <v>Spr Maternal</v>
      </c>
      <c r="I334" s="550" t="s">
        <v>912</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175"/>
        <v>-1.2629891571805576</v>
      </c>
      <c r="SK334" s="267"/>
      <c r="SL334" s="255"/>
      <c r="SM334" s="255"/>
      <c r="SN334" s="255"/>
    </row>
    <row r="335" spans="1:508" outlineLevel="3" x14ac:dyDescent="0.25">
      <c r="A335" s="255"/>
      <c r="B335" s="264"/>
      <c r="C335" s="449">
        <f>INT($C$29)+3</f>
        <v>4</v>
      </c>
      <c r="D335" s="280"/>
      <c r="E335" s="329">
        <f t="shared" ref="E335:E357" si="184">E334+1</f>
        <v>194</v>
      </c>
      <c r="F335" s="335"/>
      <c r="G335" s="280"/>
      <c r="H335" s="552"/>
      <c r="I335" s="567" t="s">
        <v>913</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175"/>
        <v>-1.8467019587372846</v>
      </c>
      <c r="SK335" s="267"/>
      <c r="SL335" s="255"/>
      <c r="SM335" s="255"/>
      <c r="SN335" s="255"/>
    </row>
    <row r="336" spans="1:508" outlineLevel="3" x14ac:dyDescent="0.25">
      <c r="A336" s="255"/>
      <c r="B336" s="264"/>
      <c r="C336" s="449">
        <f>INT($C$29)+3</f>
        <v>4</v>
      </c>
      <c r="D336" s="280"/>
      <c r="E336" s="329">
        <f t="shared" si="184"/>
        <v>195</v>
      </c>
      <c r="F336" s="335"/>
      <c r="G336" s="280"/>
      <c r="H336" s="552"/>
      <c r="I336" s="564" t="s">
        <v>915</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175"/>
        <v>-1.3416817873981373</v>
      </c>
      <c r="SK336" s="267"/>
      <c r="SL336" s="255"/>
      <c r="SM336" s="255"/>
      <c r="SN336" s="255"/>
    </row>
    <row r="337" spans="1:508" outlineLevel="3" x14ac:dyDescent="0.25">
      <c r="A337" s="255"/>
      <c r="B337" s="264"/>
      <c r="C337" s="449">
        <f t="shared" ref="C337:C344" si="185">INT($C$29)+3</f>
        <v>4</v>
      </c>
      <c r="D337" s="280"/>
      <c r="E337" s="329">
        <f t="shared" si="184"/>
        <v>196</v>
      </c>
      <c r="F337" s="335"/>
      <c r="G337" s="280"/>
      <c r="H337" s="552"/>
      <c r="I337" s="567" t="s">
        <v>914</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175"/>
        <v>-2.9998825255190136</v>
      </c>
      <c r="SK337" s="267"/>
      <c r="SL337" s="255"/>
      <c r="SM337" s="255"/>
      <c r="SN337" s="255"/>
    </row>
    <row r="338" spans="1:508" outlineLevel="3" x14ac:dyDescent="0.25">
      <c r="A338" s="255"/>
      <c r="B338" s="264"/>
      <c r="C338" s="449">
        <f t="shared" si="185"/>
        <v>4</v>
      </c>
      <c r="D338" s="280"/>
      <c r="E338" s="329">
        <f t="shared" si="184"/>
        <v>197</v>
      </c>
      <c r="F338" s="335"/>
      <c r="G338" s="280"/>
      <c r="H338" s="552"/>
      <c r="I338" s="564" t="s">
        <v>916</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175"/>
        <v>-1.7968867427760973</v>
      </c>
      <c r="SK338" s="267"/>
      <c r="SL338" s="255"/>
      <c r="SM338" s="255"/>
      <c r="SN338" s="255"/>
    </row>
    <row r="339" spans="1:508" outlineLevel="3" x14ac:dyDescent="0.25">
      <c r="A339" s="255"/>
      <c r="B339" s="264"/>
      <c r="C339" s="449">
        <f t="shared" si="185"/>
        <v>4</v>
      </c>
      <c r="D339" s="280"/>
      <c r="E339" s="329">
        <f t="shared" si="184"/>
        <v>198</v>
      </c>
      <c r="F339" s="335"/>
      <c r="G339" s="280"/>
      <c r="H339" s="552"/>
      <c r="I339" s="564" t="s">
        <v>919</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175"/>
        <v>-6.7790507756432916E-2</v>
      </c>
      <c r="SK339" s="267"/>
      <c r="SL339" s="255"/>
      <c r="SM339" s="255"/>
      <c r="SN339" s="255"/>
    </row>
    <row r="340" spans="1:508" outlineLevel="3" x14ac:dyDescent="0.25">
      <c r="A340" s="255"/>
      <c r="B340" s="264"/>
      <c r="C340" s="449">
        <f t="shared" si="185"/>
        <v>4</v>
      </c>
      <c r="D340" s="280"/>
      <c r="E340" s="329">
        <f t="shared" si="184"/>
        <v>199</v>
      </c>
      <c r="F340" s="335"/>
      <c r="G340" s="280"/>
      <c r="H340" s="552"/>
      <c r="I340" s="567" t="s">
        <v>920</v>
      </c>
      <c r="J340" s="553"/>
      <c r="K340" s="543">
        <v>0</v>
      </c>
      <c r="L340" s="543">
        <v>0</v>
      </c>
      <c r="M340" s="543">
        <v>0</v>
      </c>
      <c r="N340" s="543">
        <v>0</v>
      </c>
      <c r="O340" s="543">
        <v>0</v>
      </c>
      <c r="P340" s="543">
        <v>0</v>
      </c>
      <c r="Q340" s="543">
        <v>0</v>
      </c>
      <c r="R340" s="543">
        <v>0</v>
      </c>
      <c r="S340" s="543">
        <v>0</v>
      </c>
      <c r="T340" s="543">
        <v>0</v>
      </c>
      <c r="U340" s="543">
        <v>0</v>
      </c>
      <c r="V340" s="543">
        <v>0</v>
      </c>
      <c r="W340" s="543">
        <v>0</v>
      </c>
      <c r="X340" s="543">
        <v>0</v>
      </c>
      <c r="Y340" s="543">
        <v>0</v>
      </c>
      <c r="Z340" s="543">
        <v>0</v>
      </c>
      <c r="AA340" s="543">
        <v>0</v>
      </c>
      <c r="AB340" s="543">
        <v>0</v>
      </c>
      <c r="AC340" s="543">
        <v>0</v>
      </c>
      <c r="AD340" s="543">
        <v>0</v>
      </c>
      <c r="AE340" s="543">
        <v>0</v>
      </c>
      <c r="AF340" s="543">
        <v>0</v>
      </c>
      <c r="AG340" s="543">
        <v>0</v>
      </c>
      <c r="AH340" s="543">
        <v>0</v>
      </c>
      <c r="AI340" s="543">
        <v>0</v>
      </c>
      <c r="AJ340" s="543">
        <v>0</v>
      </c>
      <c r="AK340" s="543">
        <v>0</v>
      </c>
      <c r="AL340" s="543">
        <v>0</v>
      </c>
      <c r="AM340" s="543">
        <v>0</v>
      </c>
      <c r="AN340" s="543">
        <v>0</v>
      </c>
      <c r="AO340" s="543">
        <v>0</v>
      </c>
      <c r="AP340" s="543">
        <v>0</v>
      </c>
      <c r="AQ340" s="543">
        <v>0</v>
      </c>
      <c r="AR340" s="543">
        <v>0</v>
      </c>
      <c r="AS340" s="543">
        <v>0</v>
      </c>
      <c r="AT340" s="543">
        <v>0</v>
      </c>
      <c r="AU340" s="543">
        <v>0</v>
      </c>
      <c r="AV340" s="543">
        <v>0</v>
      </c>
      <c r="AW340" s="543">
        <v>0</v>
      </c>
      <c r="AX340" s="543">
        <v>0</v>
      </c>
      <c r="AY340" s="543">
        <v>0</v>
      </c>
      <c r="AZ340" s="543">
        <v>0</v>
      </c>
      <c r="BA340" s="543">
        <v>0</v>
      </c>
      <c r="BB340" s="543">
        <v>0</v>
      </c>
      <c r="BC340" s="543">
        <v>0</v>
      </c>
      <c r="BD340" s="543">
        <v>0</v>
      </c>
      <c r="BE340" s="543">
        <v>0</v>
      </c>
      <c r="BF340" s="543">
        <v>0</v>
      </c>
      <c r="BG340" s="543">
        <v>0</v>
      </c>
      <c r="BH340" s="543">
        <v>0</v>
      </c>
      <c r="BI340" s="543">
        <v>0</v>
      </c>
      <c r="BJ340" s="543">
        <v>0</v>
      </c>
      <c r="BK340" s="543">
        <v>0</v>
      </c>
      <c r="BL340" s="543">
        <v>0</v>
      </c>
      <c r="BM340" s="543">
        <v>0</v>
      </c>
      <c r="BN340" s="543">
        <v>0</v>
      </c>
      <c r="BO340" s="543">
        <v>0</v>
      </c>
      <c r="BP340" s="543">
        <v>0</v>
      </c>
      <c r="BQ340" s="543">
        <v>0</v>
      </c>
      <c r="BR340" s="543">
        <v>0</v>
      </c>
      <c r="BS340" s="543">
        <v>0</v>
      </c>
      <c r="BT340" s="543">
        <v>0</v>
      </c>
      <c r="BU340" s="543">
        <v>0</v>
      </c>
      <c r="BV340" s="543">
        <v>0</v>
      </c>
      <c r="BW340" s="543">
        <v>0</v>
      </c>
      <c r="BX340" s="543">
        <v>0</v>
      </c>
      <c r="BY340" s="543">
        <v>0</v>
      </c>
      <c r="BZ340" s="543">
        <v>0</v>
      </c>
      <c r="CA340" s="543">
        <v>0</v>
      </c>
      <c r="CB340" s="543">
        <v>0</v>
      </c>
      <c r="CC340" s="543">
        <v>0</v>
      </c>
      <c r="CD340" s="543">
        <v>0</v>
      </c>
      <c r="CE340" s="543">
        <v>0</v>
      </c>
      <c r="CF340" s="543">
        <v>0</v>
      </c>
      <c r="CG340" s="543">
        <v>0</v>
      </c>
      <c r="CH340" s="543">
        <v>0</v>
      </c>
      <c r="CI340" s="543">
        <v>0</v>
      </c>
      <c r="CJ340" s="543">
        <v>0</v>
      </c>
      <c r="CK340" s="543">
        <v>0</v>
      </c>
      <c r="CL340" s="543">
        <v>0</v>
      </c>
      <c r="CM340" s="543">
        <v>0</v>
      </c>
      <c r="CN340" s="543">
        <v>0</v>
      </c>
      <c r="CO340" s="543">
        <v>0</v>
      </c>
      <c r="CP340" s="543">
        <v>0</v>
      </c>
      <c r="CQ340" s="543">
        <v>0</v>
      </c>
      <c r="CR340" s="543">
        <v>0</v>
      </c>
      <c r="CS340" s="543">
        <v>0</v>
      </c>
      <c r="CT340" s="543">
        <v>0</v>
      </c>
      <c r="CU340" s="543">
        <v>0</v>
      </c>
      <c r="CV340" s="543">
        <v>0</v>
      </c>
      <c r="CW340" s="543">
        <v>0</v>
      </c>
      <c r="CX340" s="543">
        <v>0</v>
      </c>
      <c r="CY340" s="543">
        <v>0</v>
      </c>
      <c r="CZ340" s="543">
        <v>0</v>
      </c>
      <c r="DA340" s="543">
        <v>0</v>
      </c>
      <c r="DB340" s="543">
        <v>0</v>
      </c>
      <c r="DC340" s="543">
        <v>0</v>
      </c>
      <c r="DD340" s="543">
        <v>0</v>
      </c>
      <c r="DE340" s="543">
        <v>0</v>
      </c>
      <c r="DF340" s="543">
        <v>0</v>
      </c>
      <c r="DG340" s="543">
        <v>0</v>
      </c>
      <c r="DH340" s="543">
        <v>0</v>
      </c>
      <c r="DI340" s="543">
        <v>0</v>
      </c>
      <c r="DJ340" s="543">
        <v>0</v>
      </c>
      <c r="DK340" s="543">
        <v>0</v>
      </c>
      <c r="DL340" s="543">
        <v>0</v>
      </c>
      <c r="DM340" s="543">
        <v>0</v>
      </c>
      <c r="DN340" s="543">
        <v>0</v>
      </c>
      <c r="DO340" s="543">
        <v>0</v>
      </c>
      <c r="DP340" s="543">
        <v>0</v>
      </c>
      <c r="DQ340" s="543">
        <v>0</v>
      </c>
      <c r="DR340" s="543">
        <v>0</v>
      </c>
      <c r="DS340" s="543">
        <v>0</v>
      </c>
      <c r="DT340" s="543">
        <v>0</v>
      </c>
      <c r="DU340" s="543">
        <v>0</v>
      </c>
      <c r="DV340" s="543">
        <v>0</v>
      </c>
      <c r="DW340" s="543">
        <v>0</v>
      </c>
      <c r="DX340" s="543">
        <v>0</v>
      </c>
      <c r="DY340" s="543">
        <v>0</v>
      </c>
      <c r="DZ340" s="543">
        <v>0</v>
      </c>
      <c r="EA340" s="543">
        <v>0</v>
      </c>
      <c r="EB340" s="543">
        <v>0</v>
      </c>
      <c r="EC340" s="543">
        <v>0</v>
      </c>
      <c r="ED340" s="543">
        <v>0</v>
      </c>
      <c r="EE340" s="543">
        <v>0</v>
      </c>
      <c r="EF340" s="543">
        <v>0</v>
      </c>
      <c r="EG340" s="543">
        <v>0</v>
      </c>
      <c r="EH340" s="543">
        <v>0</v>
      </c>
      <c r="EI340" s="543">
        <v>0</v>
      </c>
      <c r="EJ340" s="543">
        <v>0</v>
      </c>
      <c r="EK340" s="543">
        <v>0</v>
      </c>
      <c r="EL340" s="543">
        <v>0</v>
      </c>
      <c r="EM340" s="543">
        <v>0</v>
      </c>
      <c r="EN340" s="543">
        <v>0</v>
      </c>
      <c r="EO340" s="543">
        <v>0</v>
      </c>
      <c r="EP340" s="543">
        <v>0</v>
      </c>
      <c r="EQ340" s="543">
        <v>0</v>
      </c>
      <c r="ER340" s="543">
        <v>0</v>
      </c>
      <c r="ES340" s="543">
        <v>0</v>
      </c>
      <c r="ET340" s="543">
        <v>0</v>
      </c>
      <c r="EU340" s="543">
        <v>0</v>
      </c>
      <c r="EV340" s="543">
        <v>0</v>
      </c>
      <c r="EW340" s="543">
        <v>0</v>
      </c>
      <c r="EX340" s="543">
        <v>0</v>
      </c>
      <c r="EY340" s="543">
        <v>0</v>
      </c>
      <c r="EZ340" s="543">
        <v>0</v>
      </c>
      <c r="FA340" s="543">
        <v>0</v>
      </c>
      <c r="FB340" s="543">
        <v>0</v>
      </c>
      <c r="FC340" s="543">
        <v>0</v>
      </c>
      <c r="FD340" s="543">
        <v>0</v>
      </c>
      <c r="FE340" s="543">
        <v>0</v>
      </c>
      <c r="FF340" s="543">
        <v>0</v>
      </c>
      <c r="FG340" s="543">
        <v>0</v>
      </c>
      <c r="FH340" s="543">
        <v>0</v>
      </c>
      <c r="FI340" s="543">
        <v>0</v>
      </c>
      <c r="FJ340" s="543">
        <v>0</v>
      </c>
      <c r="FK340" s="543">
        <v>0</v>
      </c>
      <c r="FL340" s="543">
        <v>0</v>
      </c>
      <c r="FM340" s="543">
        <v>0</v>
      </c>
      <c r="FN340" s="543">
        <v>0</v>
      </c>
      <c r="FO340" s="543">
        <v>0</v>
      </c>
      <c r="FP340" s="543">
        <v>0</v>
      </c>
      <c r="FQ340" s="543">
        <v>0</v>
      </c>
      <c r="FR340" s="543">
        <v>0</v>
      </c>
      <c r="FS340" s="543">
        <v>0</v>
      </c>
      <c r="FT340" s="543">
        <v>0</v>
      </c>
      <c r="FU340" s="543">
        <v>0</v>
      </c>
      <c r="FV340" s="543">
        <v>0</v>
      </c>
      <c r="FW340" s="543">
        <v>0</v>
      </c>
      <c r="FX340" s="543">
        <v>0</v>
      </c>
      <c r="FY340" s="543">
        <v>0</v>
      </c>
      <c r="FZ340" s="543">
        <v>0</v>
      </c>
      <c r="GA340" s="543">
        <v>0</v>
      </c>
      <c r="GB340" s="543">
        <v>0</v>
      </c>
      <c r="GC340" s="543">
        <v>0</v>
      </c>
      <c r="GD340" s="543">
        <v>0</v>
      </c>
      <c r="GE340" s="543">
        <v>0</v>
      </c>
      <c r="GF340" s="543">
        <v>0</v>
      </c>
      <c r="GG340" s="543">
        <v>0</v>
      </c>
      <c r="GH340" s="543">
        <v>0</v>
      </c>
      <c r="GI340" s="543">
        <v>0</v>
      </c>
      <c r="GJ340" s="543">
        <v>0</v>
      </c>
      <c r="GK340" s="543">
        <v>0</v>
      </c>
      <c r="GL340" s="543">
        <v>0</v>
      </c>
      <c r="GM340" s="543">
        <v>0</v>
      </c>
      <c r="GN340" s="543">
        <v>0</v>
      </c>
      <c r="GO340" s="543">
        <v>0</v>
      </c>
      <c r="GP340" s="543">
        <v>0</v>
      </c>
      <c r="GQ340" s="543">
        <v>0</v>
      </c>
      <c r="GR340" s="543">
        <v>0</v>
      </c>
      <c r="GS340" s="543">
        <v>0</v>
      </c>
      <c r="GT340" s="543">
        <v>0</v>
      </c>
      <c r="GU340" s="543">
        <v>0</v>
      </c>
      <c r="GV340" s="543">
        <v>0</v>
      </c>
      <c r="GW340" s="543">
        <v>0</v>
      </c>
      <c r="GX340" s="543">
        <v>0</v>
      </c>
      <c r="GY340" s="543">
        <v>0</v>
      </c>
      <c r="GZ340" s="543">
        <v>0</v>
      </c>
      <c r="HA340" s="543">
        <v>0</v>
      </c>
      <c r="HB340" s="543">
        <v>0</v>
      </c>
      <c r="HC340" s="543">
        <v>0</v>
      </c>
      <c r="HD340" s="543">
        <v>0</v>
      </c>
      <c r="HE340" s="543">
        <v>0</v>
      </c>
      <c r="HF340" s="543">
        <v>0</v>
      </c>
      <c r="HG340" s="543">
        <v>0</v>
      </c>
      <c r="HH340" s="543">
        <v>0</v>
      </c>
      <c r="HI340" s="543">
        <v>0</v>
      </c>
      <c r="HJ340" s="543">
        <v>0</v>
      </c>
      <c r="HK340" s="543">
        <v>0</v>
      </c>
      <c r="HL340" s="543">
        <v>0</v>
      </c>
      <c r="HM340" s="543">
        <v>0</v>
      </c>
      <c r="HN340" s="543">
        <v>0</v>
      </c>
      <c r="HO340" s="543">
        <v>0</v>
      </c>
      <c r="HP340" s="543">
        <v>0</v>
      </c>
      <c r="HQ340" s="543">
        <v>0</v>
      </c>
      <c r="HR340" s="543">
        <v>0</v>
      </c>
      <c r="HS340" s="543">
        <v>0</v>
      </c>
      <c r="HT340" s="543">
        <v>0</v>
      </c>
      <c r="HU340" s="543">
        <v>0</v>
      </c>
      <c r="HV340" s="543">
        <v>0</v>
      </c>
      <c r="HW340" s="543">
        <v>0</v>
      </c>
      <c r="HX340" s="543">
        <v>0</v>
      </c>
      <c r="HY340" s="543">
        <v>0</v>
      </c>
      <c r="HZ340" s="543">
        <v>0</v>
      </c>
      <c r="IA340" s="543">
        <v>0</v>
      </c>
      <c r="IB340" s="543">
        <v>0</v>
      </c>
      <c r="IC340" s="543">
        <v>0</v>
      </c>
      <c r="ID340" s="543">
        <v>0</v>
      </c>
      <c r="IE340" s="543">
        <v>0</v>
      </c>
      <c r="IF340" s="543">
        <v>0</v>
      </c>
      <c r="IG340" s="543">
        <v>0</v>
      </c>
      <c r="IH340" s="543">
        <v>0</v>
      </c>
      <c r="II340" s="543">
        <v>0</v>
      </c>
      <c r="IJ340" s="543">
        <v>0</v>
      </c>
      <c r="IK340" s="543">
        <v>0</v>
      </c>
      <c r="IL340" s="543">
        <v>0</v>
      </c>
      <c r="IM340" s="543">
        <v>0</v>
      </c>
      <c r="IN340" s="543">
        <v>0</v>
      </c>
      <c r="IO340" s="543">
        <v>0</v>
      </c>
      <c r="IP340" s="543">
        <v>0</v>
      </c>
      <c r="IQ340" s="543">
        <v>0</v>
      </c>
      <c r="IR340" s="543">
        <v>0</v>
      </c>
      <c r="IS340" s="543">
        <v>0</v>
      </c>
      <c r="IT340" s="543">
        <v>0</v>
      </c>
      <c r="IU340" s="543">
        <v>0</v>
      </c>
      <c r="IV340" s="543">
        <v>0</v>
      </c>
      <c r="IW340" s="543">
        <v>0</v>
      </c>
      <c r="IX340" s="543">
        <v>0</v>
      </c>
      <c r="IY340" s="543">
        <v>0</v>
      </c>
      <c r="IZ340" s="543">
        <v>0</v>
      </c>
      <c r="JA340" s="543">
        <v>0</v>
      </c>
      <c r="JB340" s="543">
        <v>0</v>
      </c>
      <c r="JC340" s="543">
        <v>0</v>
      </c>
      <c r="JD340" s="543">
        <v>0</v>
      </c>
      <c r="JE340" s="543">
        <v>0</v>
      </c>
      <c r="JF340" s="543">
        <v>0</v>
      </c>
      <c r="JG340" s="543">
        <v>0</v>
      </c>
      <c r="JH340" s="543">
        <v>0</v>
      </c>
      <c r="JI340" s="543">
        <v>0</v>
      </c>
      <c r="JJ340" s="543">
        <v>0</v>
      </c>
      <c r="JK340" s="543">
        <v>0</v>
      </c>
      <c r="JL340" s="543">
        <v>0</v>
      </c>
      <c r="JM340" s="543">
        <v>0</v>
      </c>
      <c r="JN340" s="543">
        <v>0</v>
      </c>
      <c r="JO340" s="543">
        <v>0</v>
      </c>
      <c r="JP340" s="543">
        <v>0</v>
      </c>
      <c r="JQ340" s="543">
        <v>0</v>
      </c>
      <c r="JR340" s="543">
        <v>0</v>
      </c>
      <c r="JS340" s="543">
        <v>0</v>
      </c>
      <c r="JT340" s="543">
        <v>0</v>
      </c>
      <c r="JU340" s="543">
        <v>0</v>
      </c>
      <c r="JV340" s="543">
        <v>0</v>
      </c>
      <c r="JW340" s="543">
        <v>0</v>
      </c>
      <c r="JX340" s="543">
        <v>0</v>
      </c>
      <c r="JY340" s="543">
        <v>0</v>
      </c>
      <c r="JZ340" s="543">
        <v>0</v>
      </c>
      <c r="KA340" s="543">
        <v>0</v>
      </c>
      <c r="KB340" s="543">
        <v>0</v>
      </c>
      <c r="KC340" s="543">
        <v>0</v>
      </c>
      <c r="KD340" s="543">
        <v>0</v>
      </c>
      <c r="KE340" s="543">
        <v>0</v>
      </c>
      <c r="KF340" s="543">
        <v>0</v>
      </c>
      <c r="KG340" s="543">
        <v>0</v>
      </c>
      <c r="KH340" s="543">
        <v>0</v>
      </c>
      <c r="KI340" s="543">
        <v>0</v>
      </c>
      <c r="KJ340" s="543">
        <v>0</v>
      </c>
      <c r="KK340" s="543">
        <v>0</v>
      </c>
      <c r="KL340" s="543">
        <v>0</v>
      </c>
      <c r="KM340" s="543">
        <v>0</v>
      </c>
      <c r="KN340" s="543">
        <v>0</v>
      </c>
      <c r="KO340" s="543">
        <v>0</v>
      </c>
      <c r="KP340" s="543">
        <v>0</v>
      </c>
      <c r="KQ340" s="543">
        <v>0</v>
      </c>
      <c r="KR340" s="543">
        <v>0</v>
      </c>
      <c r="KS340" s="543">
        <v>0</v>
      </c>
      <c r="KT340" s="543">
        <v>0</v>
      </c>
      <c r="KU340" s="543">
        <v>0</v>
      </c>
      <c r="KV340" s="543">
        <v>0</v>
      </c>
      <c r="KW340" s="543">
        <v>0</v>
      </c>
      <c r="KX340" s="543">
        <v>0</v>
      </c>
      <c r="KY340" s="543">
        <v>0</v>
      </c>
      <c r="KZ340" s="543">
        <v>0</v>
      </c>
      <c r="LA340" s="543">
        <v>0</v>
      </c>
      <c r="LB340" s="543">
        <v>0</v>
      </c>
      <c r="LC340" s="543">
        <v>0</v>
      </c>
      <c r="LD340" s="543">
        <v>0</v>
      </c>
      <c r="LE340" s="543">
        <v>0</v>
      </c>
      <c r="LF340" s="543">
        <v>0</v>
      </c>
      <c r="LG340" s="543">
        <v>0</v>
      </c>
      <c r="LH340" s="543">
        <v>0</v>
      </c>
      <c r="LI340" s="543">
        <v>0</v>
      </c>
      <c r="LJ340" s="543">
        <v>0</v>
      </c>
      <c r="LK340" s="543">
        <v>0</v>
      </c>
      <c r="LL340" s="543">
        <v>0</v>
      </c>
      <c r="LM340" s="543">
        <v>0</v>
      </c>
      <c r="LN340" s="543">
        <v>0</v>
      </c>
      <c r="LO340" s="543">
        <v>0</v>
      </c>
      <c r="LP340" s="543">
        <v>0</v>
      </c>
      <c r="LQ340" s="543">
        <v>0</v>
      </c>
      <c r="LR340" s="543">
        <v>0</v>
      </c>
      <c r="LS340" s="543">
        <v>0</v>
      </c>
      <c r="LT340" s="543">
        <v>0</v>
      </c>
      <c r="LU340" s="543">
        <v>0</v>
      </c>
      <c r="LV340" s="543">
        <v>0</v>
      </c>
      <c r="LW340" s="543">
        <v>0</v>
      </c>
      <c r="LX340" s="543">
        <v>0</v>
      </c>
      <c r="LY340" s="543">
        <v>0</v>
      </c>
      <c r="LZ340" s="543">
        <v>0</v>
      </c>
      <c r="MA340" s="543">
        <v>0</v>
      </c>
      <c r="MB340" s="543">
        <v>0</v>
      </c>
      <c r="MC340" s="543">
        <v>0</v>
      </c>
      <c r="MD340" s="543">
        <v>0</v>
      </c>
      <c r="ME340" s="543">
        <v>0</v>
      </c>
      <c r="MF340" s="543">
        <v>0</v>
      </c>
      <c r="MG340" s="543">
        <v>0</v>
      </c>
      <c r="MH340" s="543">
        <v>0</v>
      </c>
      <c r="MI340" s="543">
        <v>0</v>
      </c>
      <c r="MJ340" s="543">
        <v>0</v>
      </c>
      <c r="MK340" s="543">
        <v>0</v>
      </c>
      <c r="ML340" s="543">
        <v>0</v>
      </c>
      <c r="MM340" s="543">
        <v>0</v>
      </c>
      <c r="MN340" s="543">
        <v>0</v>
      </c>
      <c r="MO340" s="543">
        <v>0</v>
      </c>
      <c r="MP340" s="543">
        <v>0</v>
      </c>
      <c r="MQ340" s="543">
        <v>0</v>
      </c>
      <c r="MR340" s="543">
        <v>0</v>
      </c>
      <c r="MS340" s="543">
        <v>0</v>
      </c>
      <c r="MT340" s="543">
        <v>0</v>
      </c>
      <c r="MU340" s="543">
        <v>0</v>
      </c>
      <c r="MV340" s="543">
        <v>0</v>
      </c>
      <c r="MW340" s="543">
        <v>0</v>
      </c>
      <c r="MX340" s="543">
        <v>0</v>
      </c>
      <c r="MY340" s="543">
        <v>0</v>
      </c>
      <c r="MZ340" s="543">
        <v>0</v>
      </c>
      <c r="NA340" s="543">
        <v>0</v>
      </c>
      <c r="NB340" s="543">
        <v>0</v>
      </c>
      <c r="NC340" s="543">
        <v>0</v>
      </c>
      <c r="ND340" s="543">
        <v>0</v>
      </c>
      <c r="NE340" s="543">
        <v>0</v>
      </c>
      <c r="NF340" s="543">
        <v>0</v>
      </c>
      <c r="NG340" s="543">
        <v>0</v>
      </c>
      <c r="NH340" s="543">
        <v>0</v>
      </c>
      <c r="NI340" s="543">
        <v>0</v>
      </c>
      <c r="NJ340" s="543">
        <v>0</v>
      </c>
      <c r="NK340" s="543">
        <v>0</v>
      </c>
      <c r="NL340" s="543">
        <v>0</v>
      </c>
      <c r="NM340" s="543">
        <v>0</v>
      </c>
      <c r="NN340" s="543">
        <v>0</v>
      </c>
      <c r="NO340" s="543">
        <v>0</v>
      </c>
      <c r="NP340" s="543">
        <v>0</v>
      </c>
      <c r="NQ340" s="543">
        <v>0</v>
      </c>
      <c r="NR340" s="543">
        <v>0</v>
      </c>
      <c r="NS340" s="543">
        <v>0</v>
      </c>
      <c r="NT340" s="543">
        <v>0</v>
      </c>
      <c r="NU340" s="543">
        <v>0</v>
      </c>
      <c r="NV340" s="543">
        <v>0</v>
      </c>
      <c r="NW340" s="543">
        <v>0</v>
      </c>
      <c r="NX340" s="543">
        <v>0</v>
      </c>
      <c r="NY340" s="543">
        <v>0</v>
      </c>
      <c r="NZ340" s="543">
        <v>0</v>
      </c>
      <c r="OA340" s="543">
        <v>0</v>
      </c>
      <c r="OB340" s="543">
        <v>0</v>
      </c>
      <c r="OC340" s="543">
        <v>0</v>
      </c>
      <c r="OD340" s="543">
        <v>0</v>
      </c>
      <c r="OE340" s="543">
        <v>0</v>
      </c>
      <c r="OF340" s="543">
        <v>0</v>
      </c>
      <c r="OG340" s="543">
        <v>0</v>
      </c>
      <c r="OH340" s="543">
        <v>0</v>
      </c>
      <c r="OI340" s="543">
        <v>0</v>
      </c>
      <c r="OJ340" s="543">
        <v>0</v>
      </c>
      <c r="OK340" s="543">
        <v>0</v>
      </c>
      <c r="OL340" s="543">
        <v>0</v>
      </c>
      <c r="OM340" s="543">
        <v>0</v>
      </c>
      <c r="ON340" s="543">
        <v>0</v>
      </c>
      <c r="OO340" s="543">
        <v>0</v>
      </c>
      <c r="OP340" s="543">
        <v>0</v>
      </c>
      <c r="OQ340" s="543">
        <v>0</v>
      </c>
      <c r="OR340" s="543">
        <v>0</v>
      </c>
      <c r="OS340" s="543">
        <v>0</v>
      </c>
      <c r="OT340" s="543">
        <v>0</v>
      </c>
      <c r="OU340" s="543">
        <v>0</v>
      </c>
      <c r="OV340" s="543">
        <v>0</v>
      </c>
      <c r="OW340" s="543">
        <v>0</v>
      </c>
      <c r="OX340" s="543">
        <v>0</v>
      </c>
      <c r="OY340" s="543">
        <v>0</v>
      </c>
      <c r="OZ340" s="543">
        <v>0</v>
      </c>
      <c r="PA340" s="543">
        <v>0</v>
      </c>
      <c r="PB340" s="543">
        <v>0</v>
      </c>
      <c r="PC340" s="543">
        <v>0</v>
      </c>
      <c r="PD340" s="543">
        <v>0</v>
      </c>
      <c r="PE340" s="543">
        <v>0</v>
      </c>
      <c r="PF340" s="543">
        <v>0</v>
      </c>
      <c r="PG340" s="543">
        <v>0</v>
      </c>
      <c r="PH340" s="543">
        <v>0</v>
      </c>
      <c r="PI340" s="543">
        <v>0</v>
      </c>
      <c r="PJ340" s="543">
        <v>0</v>
      </c>
      <c r="PK340" s="543">
        <v>0</v>
      </c>
      <c r="PL340" s="543">
        <v>0</v>
      </c>
      <c r="PM340" s="543">
        <v>0</v>
      </c>
      <c r="PN340" s="543">
        <v>0</v>
      </c>
      <c r="PO340" s="543">
        <v>0</v>
      </c>
      <c r="PP340" s="543">
        <v>0</v>
      </c>
      <c r="PQ340" s="543">
        <v>0</v>
      </c>
      <c r="PR340" s="543">
        <v>0</v>
      </c>
      <c r="PS340" s="543">
        <v>0</v>
      </c>
      <c r="PT340" s="543">
        <v>0</v>
      </c>
      <c r="PU340" s="543">
        <v>0</v>
      </c>
      <c r="PV340" s="543">
        <v>0</v>
      </c>
      <c r="PW340" s="543">
        <v>0</v>
      </c>
      <c r="PX340" s="543">
        <v>0</v>
      </c>
      <c r="PY340" s="543">
        <v>0</v>
      </c>
      <c r="PZ340" s="543">
        <v>0</v>
      </c>
      <c r="QA340" s="543">
        <v>0</v>
      </c>
      <c r="QB340" s="543">
        <v>0</v>
      </c>
      <c r="QC340" s="543">
        <v>0</v>
      </c>
      <c r="QD340" s="543">
        <v>0</v>
      </c>
      <c r="QE340" s="543">
        <v>0</v>
      </c>
      <c r="QF340" s="543">
        <v>0</v>
      </c>
      <c r="QG340" s="543">
        <v>0</v>
      </c>
      <c r="QH340" s="543">
        <v>0</v>
      </c>
      <c r="QI340" s="543">
        <v>0</v>
      </c>
      <c r="QJ340" s="543">
        <v>0</v>
      </c>
      <c r="QK340" s="543">
        <v>0</v>
      </c>
      <c r="QL340" s="543">
        <v>0</v>
      </c>
      <c r="QM340" s="543">
        <v>0</v>
      </c>
      <c r="QN340" s="543">
        <v>0</v>
      </c>
      <c r="QO340" s="543">
        <v>0</v>
      </c>
      <c r="QP340" s="543">
        <v>0</v>
      </c>
      <c r="QQ340" s="543">
        <v>0</v>
      </c>
      <c r="QR340" s="543">
        <v>0</v>
      </c>
      <c r="QS340" s="543">
        <v>0</v>
      </c>
      <c r="QT340" s="543">
        <v>0</v>
      </c>
      <c r="QU340" s="543">
        <v>0</v>
      </c>
      <c r="QV340" s="543">
        <v>0</v>
      </c>
      <c r="QW340" s="543">
        <v>0</v>
      </c>
      <c r="QX340" s="543">
        <v>0</v>
      </c>
      <c r="QY340" s="543">
        <v>0</v>
      </c>
      <c r="QZ340" s="543">
        <v>0</v>
      </c>
      <c r="RA340" s="543">
        <v>0</v>
      </c>
      <c r="RB340" s="543">
        <v>0</v>
      </c>
      <c r="RC340" s="543">
        <v>0</v>
      </c>
      <c r="RD340" s="543">
        <v>0</v>
      </c>
      <c r="RE340" s="543">
        <v>0</v>
      </c>
      <c r="RF340" s="543">
        <v>0</v>
      </c>
      <c r="RG340" s="543">
        <v>0</v>
      </c>
      <c r="RH340" s="543">
        <v>0</v>
      </c>
      <c r="RI340" s="543">
        <v>0</v>
      </c>
      <c r="RJ340" s="543">
        <v>0</v>
      </c>
      <c r="RK340" s="543">
        <v>0</v>
      </c>
      <c r="RL340" s="543">
        <v>0</v>
      </c>
      <c r="RM340" s="543">
        <v>0</v>
      </c>
      <c r="RN340" s="543">
        <v>0</v>
      </c>
      <c r="RO340" s="543">
        <v>0</v>
      </c>
      <c r="RP340" s="543">
        <v>0</v>
      </c>
      <c r="RQ340" s="543">
        <v>0</v>
      </c>
      <c r="RR340" s="543">
        <v>0</v>
      </c>
      <c r="RS340" s="543">
        <v>0</v>
      </c>
      <c r="RT340" s="543">
        <v>0</v>
      </c>
      <c r="RU340" s="543">
        <v>0</v>
      </c>
      <c r="RV340" s="543">
        <v>0</v>
      </c>
      <c r="RW340" s="543">
        <v>0</v>
      </c>
      <c r="RX340" s="543">
        <v>0</v>
      </c>
      <c r="RY340" s="543">
        <v>0</v>
      </c>
      <c r="RZ340" s="543">
        <v>0</v>
      </c>
      <c r="SA340" s="543">
        <v>0</v>
      </c>
      <c r="SB340" s="543">
        <v>0</v>
      </c>
      <c r="SC340" s="543">
        <v>0</v>
      </c>
      <c r="SD340" s="543">
        <v>0</v>
      </c>
      <c r="SE340" s="543">
        <v>0</v>
      </c>
      <c r="SF340" s="543">
        <v>0</v>
      </c>
      <c r="SG340" s="543">
        <v>0</v>
      </c>
      <c r="SH340" s="543">
        <v>0</v>
      </c>
      <c r="SI340" s="543">
        <v>0</v>
      </c>
      <c r="SJ340" s="280">
        <f t="shared" ref="SJ340:SJ342" si="186">SI340</f>
        <v>0</v>
      </c>
      <c r="SK340" s="267"/>
      <c r="SL340" s="255"/>
      <c r="SM340" s="255"/>
      <c r="SN340" s="255"/>
    </row>
    <row r="341" spans="1:508" outlineLevel="3" x14ac:dyDescent="0.25">
      <c r="A341" s="255"/>
      <c r="B341" s="264"/>
      <c r="C341" s="449">
        <f>INT($C$29)+3</f>
        <v>4</v>
      </c>
      <c r="D341" s="280"/>
      <c r="E341" s="329">
        <f t="shared" si="184"/>
        <v>200</v>
      </c>
      <c r="F341" s="335"/>
      <c r="G341" s="280"/>
      <c r="H341" s="552"/>
      <c r="I341" s="564" t="s">
        <v>916</v>
      </c>
      <c r="J341" s="553"/>
      <c r="K341" s="543">
        <v>0</v>
      </c>
      <c r="L341" s="543">
        <v>0</v>
      </c>
      <c r="M341" s="543">
        <v>0</v>
      </c>
      <c r="N341" s="543">
        <v>0</v>
      </c>
      <c r="O341" s="543">
        <v>0</v>
      </c>
      <c r="P341" s="543">
        <v>0</v>
      </c>
      <c r="Q341" s="543">
        <v>0</v>
      </c>
      <c r="R341" s="543">
        <v>0</v>
      </c>
      <c r="S341" s="543">
        <v>0</v>
      </c>
      <c r="T341" s="543">
        <v>0</v>
      </c>
      <c r="U341" s="543">
        <v>0</v>
      </c>
      <c r="V341" s="543">
        <v>0</v>
      </c>
      <c r="W341" s="543">
        <v>0</v>
      </c>
      <c r="X341" s="543">
        <v>0</v>
      </c>
      <c r="Y341" s="543">
        <v>0</v>
      </c>
      <c r="Z341" s="543">
        <v>0</v>
      </c>
      <c r="AA341" s="543">
        <v>0</v>
      </c>
      <c r="AB341" s="543">
        <v>0</v>
      </c>
      <c r="AC341" s="543">
        <v>0</v>
      </c>
      <c r="AD341" s="543">
        <v>0</v>
      </c>
      <c r="AE341" s="543">
        <v>0</v>
      </c>
      <c r="AF341" s="543">
        <v>0</v>
      </c>
      <c r="AG341" s="543">
        <v>0</v>
      </c>
      <c r="AH341" s="543">
        <v>0</v>
      </c>
      <c r="AI341" s="543">
        <v>0</v>
      </c>
      <c r="AJ341" s="543">
        <v>0</v>
      </c>
      <c r="AK341" s="543">
        <v>0</v>
      </c>
      <c r="AL341" s="543">
        <v>0</v>
      </c>
      <c r="AM341" s="543">
        <v>0</v>
      </c>
      <c r="AN341" s="543">
        <v>0</v>
      </c>
      <c r="AO341" s="543">
        <v>0</v>
      </c>
      <c r="AP341" s="543">
        <v>0</v>
      </c>
      <c r="AQ341" s="543">
        <v>0</v>
      </c>
      <c r="AR341" s="543">
        <v>0</v>
      </c>
      <c r="AS341" s="543">
        <v>0</v>
      </c>
      <c r="AT341" s="543">
        <v>0</v>
      </c>
      <c r="AU341" s="543">
        <v>0</v>
      </c>
      <c r="AV341" s="543">
        <v>0</v>
      </c>
      <c r="AW341" s="543">
        <v>0</v>
      </c>
      <c r="AX341" s="543">
        <v>0</v>
      </c>
      <c r="AY341" s="543">
        <v>0</v>
      </c>
      <c r="AZ341" s="543">
        <v>0</v>
      </c>
      <c r="BA341" s="543">
        <v>0</v>
      </c>
      <c r="BB341" s="543">
        <v>0</v>
      </c>
      <c r="BC341" s="543">
        <v>0</v>
      </c>
      <c r="BD341" s="543">
        <v>0</v>
      </c>
      <c r="BE341" s="543">
        <v>0</v>
      </c>
      <c r="BF341" s="543">
        <v>0</v>
      </c>
      <c r="BG341" s="543">
        <v>0</v>
      </c>
      <c r="BH341" s="543">
        <v>0</v>
      </c>
      <c r="BI341" s="543">
        <v>0</v>
      </c>
      <c r="BJ341" s="543">
        <v>0</v>
      </c>
      <c r="BK341" s="543">
        <v>0</v>
      </c>
      <c r="BL341" s="543">
        <v>0</v>
      </c>
      <c r="BM341" s="543">
        <v>0</v>
      </c>
      <c r="BN341" s="543">
        <v>0</v>
      </c>
      <c r="BO341" s="543">
        <v>0</v>
      </c>
      <c r="BP341" s="543">
        <v>0</v>
      </c>
      <c r="BQ341" s="543">
        <v>0</v>
      </c>
      <c r="BR341" s="543">
        <v>0</v>
      </c>
      <c r="BS341" s="543">
        <v>0</v>
      </c>
      <c r="BT341" s="543">
        <v>0</v>
      </c>
      <c r="BU341" s="543">
        <v>0</v>
      </c>
      <c r="BV341" s="543">
        <v>0</v>
      </c>
      <c r="BW341" s="543">
        <v>0</v>
      </c>
      <c r="BX341" s="543">
        <v>0</v>
      </c>
      <c r="BY341" s="543">
        <v>0</v>
      </c>
      <c r="BZ341" s="543">
        <v>0</v>
      </c>
      <c r="CA341" s="543">
        <v>0</v>
      </c>
      <c r="CB341" s="543">
        <v>0</v>
      </c>
      <c r="CC341" s="543">
        <v>0</v>
      </c>
      <c r="CD341" s="543">
        <v>0</v>
      </c>
      <c r="CE341" s="543">
        <v>0</v>
      </c>
      <c r="CF341" s="543">
        <v>0</v>
      </c>
      <c r="CG341" s="543">
        <v>0</v>
      </c>
      <c r="CH341" s="543">
        <v>0</v>
      </c>
      <c r="CI341" s="543">
        <v>0</v>
      </c>
      <c r="CJ341" s="543">
        <v>0</v>
      </c>
      <c r="CK341" s="543">
        <v>0</v>
      </c>
      <c r="CL341" s="543">
        <v>0</v>
      </c>
      <c r="CM341" s="543">
        <v>0</v>
      </c>
      <c r="CN341" s="543">
        <v>0</v>
      </c>
      <c r="CO341" s="543">
        <v>0</v>
      </c>
      <c r="CP341" s="543">
        <v>0</v>
      </c>
      <c r="CQ341" s="543">
        <v>0</v>
      </c>
      <c r="CR341" s="543">
        <v>0</v>
      </c>
      <c r="CS341" s="543">
        <v>0</v>
      </c>
      <c r="CT341" s="543">
        <v>0</v>
      </c>
      <c r="CU341" s="543">
        <v>0</v>
      </c>
      <c r="CV341" s="543">
        <v>0</v>
      </c>
      <c r="CW341" s="543">
        <v>0</v>
      </c>
      <c r="CX341" s="543">
        <v>0</v>
      </c>
      <c r="CY341" s="543">
        <v>0</v>
      </c>
      <c r="CZ341" s="543">
        <v>0</v>
      </c>
      <c r="DA341" s="543">
        <v>0</v>
      </c>
      <c r="DB341" s="543">
        <v>0</v>
      </c>
      <c r="DC341" s="543">
        <v>0</v>
      </c>
      <c r="DD341" s="543">
        <v>0</v>
      </c>
      <c r="DE341" s="543">
        <v>0</v>
      </c>
      <c r="DF341" s="543">
        <v>0</v>
      </c>
      <c r="DG341" s="543">
        <v>0</v>
      </c>
      <c r="DH341" s="543">
        <v>0</v>
      </c>
      <c r="DI341" s="543">
        <v>0</v>
      </c>
      <c r="DJ341" s="543">
        <v>0</v>
      </c>
      <c r="DK341" s="543">
        <v>0</v>
      </c>
      <c r="DL341" s="543">
        <v>0</v>
      </c>
      <c r="DM341" s="543">
        <v>0</v>
      </c>
      <c r="DN341" s="543">
        <v>0</v>
      </c>
      <c r="DO341" s="543">
        <v>0</v>
      </c>
      <c r="DP341" s="543">
        <v>0</v>
      </c>
      <c r="DQ341" s="543">
        <v>0</v>
      </c>
      <c r="DR341" s="543">
        <v>0</v>
      </c>
      <c r="DS341" s="543">
        <v>0</v>
      </c>
      <c r="DT341" s="543">
        <v>0</v>
      </c>
      <c r="DU341" s="543">
        <v>0</v>
      </c>
      <c r="DV341" s="543">
        <v>0</v>
      </c>
      <c r="DW341" s="543">
        <v>0</v>
      </c>
      <c r="DX341" s="543">
        <v>0</v>
      </c>
      <c r="DY341" s="543">
        <v>0</v>
      </c>
      <c r="DZ341" s="543">
        <v>0</v>
      </c>
      <c r="EA341" s="543">
        <v>0</v>
      </c>
      <c r="EB341" s="543">
        <v>0</v>
      </c>
      <c r="EC341" s="543">
        <v>0</v>
      </c>
      <c r="ED341" s="543">
        <v>0</v>
      </c>
      <c r="EE341" s="543">
        <v>0</v>
      </c>
      <c r="EF341" s="543">
        <v>0</v>
      </c>
      <c r="EG341" s="543">
        <v>0</v>
      </c>
      <c r="EH341" s="543">
        <v>0</v>
      </c>
      <c r="EI341" s="543">
        <v>0</v>
      </c>
      <c r="EJ341" s="543">
        <v>0</v>
      </c>
      <c r="EK341" s="543">
        <v>0</v>
      </c>
      <c r="EL341" s="543">
        <v>0</v>
      </c>
      <c r="EM341" s="543">
        <v>0</v>
      </c>
      <c r="EN341" s="543">
        <v>0</v>
      </c>
      <c r="EO341" s="543">
        <v>0</v>
      </c>
      <c r="EP341" s="543">
        <v>0</v>
      </c>
      <c r="EQ341" s="543">
        <v>0</v>
      </c>
      <c r="ER341" s="543">
        <v>0</v>
      </c>
      <c r="ES341" s="543">
        <v>0</v>
      </c>
      <c r="ET341" s="543">
        <v>0</v>
      </c>
      <c r="EU341" s="543">
        <v>0</v>
      </c>
      <c r="EV341" s="543">
        <v>0</v>
      </c>
      <c r="EW341" s="543">
        <v>0</v>
      </c>
      <c r="EX341" s="543">
        <v>0</v>
      </c>
      <c r="EY341" s="543">
        <v>0</v>
      </c>
      <c r="EZ341" s="543">
        <v>0</v>
      </c>
      <c r="FA341" s="543">
        <v>0</v>
      </c>
      <c r="FB341" s="543">
        <v>0</v>
      </c>
      <c r="FC341" s="543">
        <v>0</v>
      </c>
      <c r="FD341" s="543">
        <v>0</v>
      </c>
      <c r="FE341" s="543">
        <v>0</v>
      </c>
      <c r="FF341" s="543">
        <v>0</v>
      </c>
      <c r="FG341" s="543">
        <v>0</v>
      </c>
      <c r="FH341" s="543">
        <v>0</v>
      </c>
      <c r="FI341" s="543">
        <v>0</v>
      </c>
      <c r="FJ341" s="543">
        <v>0</v>
      </c>
      <c r="FK341" s="543">
        <v>0</v>
      </c>
      <c r="FL341" s="543">
        <v>0</v>
      </c>
      <c r="FM341" s="543">
        <v>0</v>
      </c>
      <c r="FN341" s="543">
        <v>0</v>
      </c>
      <c r="FO341" s="543">
        <v>0</v>
      </c>
      <c r="FP341" s="543">
        <v>0</v>
      </c>
      <c r="FQ341" s="543">
        <v>0</v>
      </c>
      <c r="FR341" s="543">
        <v>0</v>
      </c>
      <c r="FS341" s="543">
        <v>0</v>
      </c>
      <c r="FT341" s="543">
        <v>0</v>
      </c>
      <c r="FU341" s="543">
        <v>0</v>
      </c>
      <c r="FV341" s="543">
        <v>0</v>
      </c>
      <c r="FW341" s="543">
        <v>0</v>
      </c>
      <c r="FX341" s="543">
        <v>0</v>
      </c>
      <c r="FY341" s="543">
        <v>0</v>
      </c>
      <c r="FZ341" s="543">
        <v>0</v>
      </c>
      <c r="GA341" s="543">
        <v>0</v>
      </c>
      <c r="GB341" s="543">
        <v>0</v>
      </c>
      <c r="GC341" s="543">
        <v>0</v>
      </c>
      <c r="GD341" s="543">
        <v>0</v>
      </c>
      <c r="GE341" s="543">
        <v>0</v>
      </c>
      <c r="GF341" s="543">
        <v>0</v>
      </c>
      <c r="GG341" s="543">
        <v>0</v>
      </c>
      <c r="GH341" s="543">
        <v>0</v>
      </c>
      <c r="GI341" s="543">
        <v>0</v>
      </c>
      <c r="GJ341" s="543">
        <v>0</v>
      </c>
      <c r="GK341" s="543">
        <v>0</v>
      </c>
      <c r="GL341" s="543">
        <v>0</v>
      </c>
      <c r="GM341" s="543">
        <v>0</v>
      </c>
      <c r="GN341" s="543">
        <v>0</v>
      </c>
      <c r="GO341" s="543">
        <v>0</v>
      </c>
      <c r="GP341" s="543">
        <v>0</v>
      </c>
      <c r="GQ341" s="543">
        <v>0</v>
      </c>
      <c r="GR341" s="543">
        <v>0</v>
      </c>
      <c r="GS341" s="543">
        <v>0</v>
      </c>
      <c r="GT341" s="543">
        <v>0</v>
      </c>
      <c r="GU341" s="543">
        <v>0</v>
      </c>
      <c r="GV341" s="543">
        <v>0</v>
      </c>
      <c r="GW341" s="543">
        <v>0</v>
      </c>
      <c r="GX341" s="543">
        <v>0</v>
      </c>
      <c r="GY341" s="543">
        <v>0</v>
      </c>
      <c r="GZ341" s="543">
        <v>0</v>
      </c>
      <c r="HA341" s="543">
        <v>0</v>
      </c>
      <c r="HB341" s="543">
        <v>0</v>
      </c>
      <c r="HC341" s="543">
        <v>0</v>
      </c>
      <c r="HD341" s="543">
        <v>0</v>
      </c>
      <c r="HE341" s="543">
        <v>0</v>
      </c>
      <c r="HF341" s="543">
        <v>0</v>
      </c>
      <c r="HG341" s="543">
        <v>0</v>
      </c>
      <c r="HH341" s="543">
        <v>0</v>
      </c>
      <c r="HI341" s="543">
        <v>0</v>
      </c>
      <c r="HJ341" s="543">
        <v>0</v>
      </c>
      <c r="HK341" s="543">
        <v>0</v>
      </c>
      <c r="HL341" s="543">
        <v>0</v>
      </c>
      <c r="HM341" s="543">
        <v>0</v>
      </c>
      <c r="HN341" s="543">
        <v>0</v>
      </c>
      <c r="HO341" s="543">
        <v>0</v>
      </c>
      <c r="HP341" s="543">
        <v>0</v>
      </c>
      <c r="HQ341" s="543">
        <v>0</v>
      </c>
      <c r="HR341" s="543">
        <v>0</v>
      </c>
      <c r="HS341" s="543">
        <v>0</v>
      </c>
      <c r="HT341" s="543">
        <v>0</v>
      </c>
      <c r="HU341" s="543">
        <v>0</v>
      </c>
      <c r="HV341" s="543">
        <v>0</v>
      </c>
      <c r="HW341" s="543">
        <v>0</v>
      </c>
      <c r="HX341" s="543">
        <v>0</v>
      </c>
      <c r="HY341" s="543">
        <v>0</v>
      </c>
      <c r="HZ341" s="543">
        <v>0</v>
      </c>
      <c r="IA341" s="543">
        <v>0</v>
      </c>
      <c r="IB341" s="543">
        <v>0</v>
      </c>
      <c r="IC341" s="543">
        <v>0</v>
      </c>
      <c r="ID341" s="543">
        <v>0</v>
      </c>
      <c r="IE341" s="543">
        <v>0</v>
      </c>
      <c r="IF341" s="543">
        <v>0</v>
      </c>
      <c r="IG341" s="543">
        <v>0</v>
      </c>
      <c r="IH341" s="543">
        <v>0</v>
      </c>
      <c r="II341" s="543">
        <v>0</v>
      </c>
      <c r="IJ341" s="543">
        <v>0</v>
      </c>
      <c r="IK341" s="543">
        <v>0</v>
      </c>
      <c r="IL341" s="543">
        <v>0</v>
      </c>
      <c r="IM341" s="543">
        <v>0</v>
      </c>
      <c r="IN341" s="543">
        <v>0</v>
      </c>
      <c r="IO341" s="543">
        <v>0</v>
      </c>
      <c r="IP341" s="543">
        <v>0</v>
      </c>
      <c r="IQ341" s="543">
        <v>0</v>
      </c>
      <c r="IR341" s="543">
        <v>0</v>
      </c>
      <c r="IS341" s="543">
        <v>0</v>
      </c>
      <c r="IT341" s="543">
        <v>0</v>
      </c>
      <c r="IU341" s="543">
        <v>0</v>
      </c>
      <c r="IV341" s="543">
        <v>0</v>
      </c>
      <c r="IW341" s="543">
        <v>0</v>
      </c>
      <c r="IX341" s="543">
        <v>0</v>
      </c>
      <c r="IY341" s="543">
        <v>0</v>
      </c>
      <c r="IZ341" s="543">
        <v>0</v>
      </c>
      <c r="JA341" s="543">
        <v>0</v>
      </c>
      <c r="JB341" s="543">
        <v>0</v>
      </c>
      <c r="JC341" s="543">
        <v>0</v>
      </c>
      <c r="JD341" s="543">
        <v>0</v>
      </c>
      <c r="JE341" s="543">
        <v>0</v>
      </c>
      <c r="JF341" s="543">
        <v>0</v>
      </c>
      <c r="JG341" s="543">
        <v>0</v>
      </c>
      <c r="JH341" s="543">
        <v>0</v>
      </c>
      <c r="JI341" s="543">
        <v>0</v>
      </c>
      <c r="JJ341" s="543">
        <v>0</v>
      </c>
      <c r="JK341" s="543">
        <v>0</v>
      </c>
      <c r="JL341" s="543">
        <v>0</v>
      </c>
      <c r="JM341" s="543">
        <v>0</v>
      </c>
      <c r="JN341" s="543">
        <v>0</v>
      </c>
      <c r="JO341" s="543">
        <v>0</v>
      </c>
      <c r="JP341" s="543">
        <v>0</v>
      </c>
      <c r="JQ341" s="543">
        <v>0</v>
      </c>
      <c r="JR341" s="543">
        <v>0</v>
      </c>
      <c r="JS341" s="543">
        <v>0</v>
      </c>
      <c r="JT341" s="543">
        <v>0</v>
      </c>
      <c r="JU341" s="543">
        <v>0</v>
      </c>
      <c r="JV341" s="543">
        <v>0</v>
      </c>
      <c r="JW341" s="543">
        <v>0</v>
      </c>
      <c r="JX341" s="543">
        <v>0</v>
      </c>
      <c r="JY341" s="543">
        <v>0</v>
      </c>
      <c r="JZ341" s="543">
        <v>0</v>
      </c>
      <c r="KA341" s="543">
        <v>0</v>
      </c>
      <c r="KB341" s="543">
        <v>0</v>
      </c>
      <c r="KC341" s="543">
        <v>0</v>
      </c>
      <c r="KD341" s="543">
        <v>0</v>
      </c>
      <c r="KE341" s="543">
        <v>0</v>
      </c>
      <c r="KF341" s="543">
        <v>0</v>
      </c>
      <c r="KG341" s="543">
        <v>0</v>
      </c>
      <c r="KH341" s="543">
        <v>0</v>
      </c>
      <c r="KI341" s="543">
        <v>0</v>
      </c>
      <c r="KJ341" s="543">
        <v>0</v>
      </c>
      <c r="KK341" s="543">
        <v>0</v>
      </c>
      <c r="KL341" s="543">
        <v>0</v>
      </c>
      <c r="KM341" s="543">
        <v>0</v>
      </c>
      <c r="KN341" s="543">
        <v>0</v>
      </c>
      <c r="KO341" s="543">
        <v>0</v>
      </c>
      <c r="KP341" s="543">
        <v>0</v>
      </c>
      <c r="KQ341" s="543">
        <v>0</v>
      </c>
      <c r="KR341" s="543">
        <v>0</v>
      </c>
      <c r="KS341" s="543">
        <v>0</v>
      </c>
      <c r="KT341" s="543">
        <v>0</v>
      </c>
      <c r="KU341" s="543">
        <v>0</v>
      </c>
      <c r="KV341" s="543">
        <v>0</v>
      </c>
      <c r="KW341" s="543">
        <v>0</v>
      </c>
      <c r="KX341" s="543">
        <v>0</v>
      </c>
      <c r="KY341" s="543">
        <v>0</v>
      </c>
      <c r="KZ341" s="543">
        <v>0</v>
      </c>
      <c r="LA341" s="543">
        <v>0</v>
      </c>
      <c r="LB341" s="543">
        <v>0</v>
      </c>
      <c r="LC341" s="543">
        <v>0</v>
      </c>
      <c r="LD341" s="543">
        <v>0</v>
      </c>
      <c r="LE341" s="543">
        <v>0</v>
      </c>
      <c r="LF341" s="543">
        <v>0</v>
      </c>
      <c r="LG341" s="543">
        <v>0</v>
      </c>
      <c r="LH341" s="543">
        <v>0</v>
      </c>
      <c r="LI341" s="543">
        <v>0</v>
      </c>
      <c r="LJ341" s="543">
        <v>0</v>
      </c>
      <c r="LK341" s="543">
        <v>0</v>
      </c>
      <c r="LL341" s="543">
        <v>0</v>
      </c>
      <c r="LM341" s="543">
        <v>0</v>
      </c>
      <c r="LN341" s="543">
        <v>0</v>
      </c>
      <c r="LO341" s="543">
        <v>0</v>
      </c>
      <c r="LP341" s="543">
        <v>0</v>
      </c>
      <c r="LQ341" s="543">
        <v>0</v>
      </c>
      <c r="LR341" s="543">
        <v>0</v>
      </c>
      <c r="LS341" s="543">
        <v>0</v>
      </c>
      <c r="LT341" s="543">
        <v>0</v>
      </c>
      <c r="LU341" s="543">
        <v>0</v>
      </c>
      <c r="LV341" s="543">
        <v>0</v>
      </c>
      <c r="LW341" s="543">
        <v>0</v>
      </c>
      <c r="LX341" s="543">
        <v>0</v>
      </c>
      <c r="LY341" s="543">
        <v>0</v>
      </c>
      <c r="LZ341" s="543">
        <v>0</v>
      </c>
      <c r="MA341" s="543">
        <v>0</v>
      </c>
      <c r="MB341" s="543">
        <v>0</v>
      </c>
      <c r="MC341" s="543">
        <v>0</v>
      </c>
      <c r="MD341" s="543">
        <v>0</v>
      </c>
      <c r="ME341" s="543">
        <v>0</v>
      </c>
      <c r="MF341" s="543">
        <v>0</v>
      </c>
      <c r="MG341" s="543">
        <v>0</v>
      </c>
      <c r="MH341" s="543">
        <v>0</v>
      </c>
      <c r="MI341" s="543">
        <v>0</v>
      </c>
      <c r="MJ341" s="543">
        <v>0</v>
      </c>
      <c r="MK341" s="543">
        <v>0</v>
      </c>
      <c r="ML341" s="543">
        <v>0</v>
      </c>
      <c r="MM341" s="543">
        <v>0</v>
      </c>
      <c r="MN341" s="543">
        <v>0</v>
      </c>
      <c r="MO341" s="543">
        <v>0</v>
      </c>
      <c r="MP341" s="543">
        <v>0</v>
      </c>
      <c r="MQ341" s="543">
        <v>0</v>
      </c>
      <c r="MR341" s="543">
        <v>0</v>
      </c>
      <c r="MS341" s="543">
        <v>0</v>
      </c>
      <c r="MT341" s="543">
        <v>0</v>
      </c>
      <c r="MU341" s="543">
        <v>0</v>
      </c>
      <c r="MV341" s="543">
        <v>0</v>
      </c>
      <c r="MW341" s="543">
        <v>0</v>
      </c>
      <c r="MX341" s="543">
        <v>0</v>
      </c>
      <c r="MY341" s="543">
        <v>0</v>
      </c>
      <c r="MZ341" s="543">
        <v>0</v>
      </c>
      <c r="NA341" s="543">
        <v>0</v>
      </c>
      <c r="NB341" s="543">
        <v>0</v>
      </c>
      <c r="NC341" s="543">
        <v>0</v>
      </c>
      <c r="ND341" s="543">
        <v>0</v>
      </c>
      <c r="NE341" s="543">
        <v>0</v>
      </c>
      <c r="NF341" s="543">
        <v>0</v>
      </c>
      <c r="NG341" s="543">
        <v>0</v>
      </c>
      <c r="NH341" s="543">
        <v>0</v>
      </c>
      <c r="NI341" s="543">
        <v>0</v>
      </c>
      <c r="NJ341" s="543">
        <v>0</v>
      </c>
      <c r="NK341" s="543">
        <v>0</v>
      </c>
      <c r="NL341" s="543">
        <v>0</v>
      </c>
      <c r="NM341" s="543">
        <v>0</v>
      </c>
      <c r="NN341" s="543">
        <v>0</v>
      </c>
      <c r="NO341" s="543">
        <v>0</v>
      </c>
      <c r="NP341" s="543">
        <v>0</v>
      </c>
      <c r="NQ341" s="543">
        <v>0</v>
      </c>
      <c r="NR341" s="543">
        <v>0</v>
      </c>
      <c r="NS341" s="543">
        <v>0</v>
      </c>
      <c r="NT341" s="543">
        <v>0</v>
      </c>
      <c r="NU341" s="543">
        <v>0</v>
      </c>
      <c r="NV341" s="543">
        <v>0</v>
      </c>
      <c r="NW341" s="543">
        <v>0</v>
      </c>
      <c r="NX341" s="543">
        <v>0</v>
      </c>
      <c r="NY341" s="543">
        <v>0</v>
      </c>
      <c r="NZ341" s="543">
        <v>0</v>
      </c>
      <c r="OA341" s="543">
        <v>0</v>
      </c>
      <c r="OB341" s="543">
        <v>0</v>
      </c>
      <c r="OC341" s="543">
        <v>0</v>
      </c>
      <c r="OD341" s="543">
        <v>0</v>
      </c>
      <c r="OE341" s="543">
        <v>0</v>
      </c>
      <c r="OF341" s="543">
        <v>0</v>
      </c>
      <c r="OG341" s="543">
        <v>0</v>
      </c>
      <c r="OH341" s="543">
        <v>0</v>
      </c>
      <c r="OI341" s="543">
        <v>0</v>
      </c>
      <c r="OJ341" s="543">
        <v>0</v>
      </c>
      <c r="OK341" s="543">
        <v>0</v>
      </c>
      <c r="OL341" s="543">
        <v>0</v>
      </c>
      <c r="OM341" s="543">
        <v>0</v>
      </c>
      <c r="ON341" s="543">
        <v>0</v>
      </c>
      <c r="OO341" s="543">
        <v>0</v>
      </c>
      <c r="OP341" s="543">
        <v>0</v>
      </c>
      <c r="OQ341" s="543">
        <v>0</v>
      </c>
      <c r="OR341" s="543">
        <v>0</v>
      </c>
      <c r="OS341" s="543">
        <v>0</v>
      </c>
      <c r="OT341" s="543">
        <v>0</v>
      </c>
      <c r="OU341" s="543">
        <v>0</v>
      </c>
      <c r="OV341" s="543">
        <v>0</v>
      </c>
      <c r="OW341" s="543">
        <v>0</v>
      </c>
      <c r="OX341" s="543">
        <v>0</v>
      </c>
      <c r="OY341" s="543">
        <v>0</v>
      </c>
      <c r="OZ341" s="543">
        <v>0</v>
      </c>
      <c r="PA341" s="543">
        <v>0</v>
      </c>
      <c r="PB341" s="543">
        <v>0</v>
      </c>
      <c r="PC341" s="543">
        <v>0</v>
      </c>
      <c r="PD341" s="543">
        <v>0</v>
      </c>
      <c r="PE341" s="543">
        <v>0</v>
      </c>
      <c r="PF341" s="543">
        <v>0</v>
      </c>
      <c r="PG341" s="543">
        <v>0</v>
      </c>
      <c r="PH341" s="543">
        <v>0</v>
      </c>
      <c r="PI341" s="543">
        <v>0</v>
      </c>
      <c r="PJ341" s="543">
        <v>0</v>
      </c>
      <c r="PK341" s="543">
        <v>0</v>
      </c>
      <c r="PL341" s="543">
        <v>0</v>
      </c>
      <c r="PM341" s="543">
        <v>0</v>
      </c>
      <c r="PN341" s="543">
        <v>0</v>
      </c>
      <c r="PO341" s="543">
        <v>0</v>
      </c>
      <c r="PP341" s="543">
        <v>0</v>
      </c>
      <c r="PQ341" s="543">
        <v>0</v>
      </c>
      <c r="PR341" s="543">
        <v>0</v>
      </c>
      <c r="PS341" s="543">
        <v>0</v>
      </c>
      <c r="PT341" s="543">
        <v>0</v>
      </c>
      <c r="PU341" s="543">
        <v>0</v>
      </c>
      <c r="PV341" s="543">
        <v>0</v>
      </c>
      <c r="PW341" s="543">
        <v>0</v>
      </c>
      <c r="PX341" s="543">
        <v>0</v>
      </c>
      <c r="PY341" s="543">
        <v>0</v>
      </c>
      <c r="PZ341" s="543">
        <v>0</v>
      </c>
      <c r="QA341" s="543">
        <v>0</v>
      </c>
      <c r="QB341" s="543">
        <v>0</v>
      </c>
      <c r="QC341" s="543">
        <v>0</v>
      </c>
      <c r="QD341" s="543">
        <v>0</v>
      </c>
      <c r="QE341" s="543">
        <v>0</v>
      </c>
      <c r="QF341" s="543">
        <v>0</v>
      </c>
      <c r="QG341" s="543">
        <v>0</v>
      </c>
      <c r="QH341" s="543">
        <v>0</v>
      </c>
      <c r="QI341" s="543">
        <v>0</v>
      </c>
      <c r="QJ341" s="543">
        <v>0</v>
      </c>
      <c r="QK341" s="543">
        <v>0</v>
      </c>
      <c r="QL341" s="543">
        <v>0</v>
      </c>
      <c r="QM341" s="543">
        <v>0</v>
      </c>
      <c r="QN341" s="543">
        <v>0</v>
      </c>
      <c r="QO341" s="543">
        <v>0</v>
      </c>
      <c r="QP341" s="543">
        <v>0</v>
      </c>
      <c r="QQ341" s="543">
        <v>0</v>
      </c>
      <c r="QR341" s="543">
        <v>0</v>
      </c>
      <c r="QS341" s="543">
        <v>0</v>
      </c>
      <c r="QT341" s="543">
        <v>0</v>
      </c>
      <c r="QU341" s="543">
        <v>0</v>
      </c>
      <c r="QV341" s="543">
        <v>0</v>
      </c>
      <c r="QW341" s="543">
        <v>0</v>
      </c>
      <c r="QX341" s="543">
        <v>0</v>
      </c>
      <c r="QY341" s="543">
        <v>0</v>
      </c>
      <c r="QZ341" s="543">
        <v>0</v>
      </c>
      <c r="RA341" s="543">
        <v>0</v>
      </c>
      <c r="RB341" s="543">
        <v>0</v>
      </c>
      <c r="RC341" s="543">
        <v>0</v>
      </c>
      <c r="RD341" s="543">
        <v>0</v>
      </c>
      <c r="RE341" s="543">
        <v>0</v>
      </c>
      <c r="RF341" s="543">
        <v>0</v>
      </c>
      <c r="RG341" s="543">
        <v>0</v>
      </c>
      <c r="RH341" s="543">
        <v>0</v>
      </c>
      <c r="RI341" s="543">
        <v>0</v>
      </c>
      <c r="RJ341" s="543">
        <v>0</v>
      </c>
      <c r="RK341" s="543">
        <v>0</v>
      </c>
      <c r="RL341" s="543">
        <v>0</v>
      </c>
      <c r="RM341" s="543">
        <v>0</v>
      </c>
      <c r="RN341" s="543">
        <v>0</v>
      </c>
      <c r="RO341" s="543">
        <v>0</v>
      </c>
      <c r="RP341" s="543">
        <v>0</v>
      </c>
      <c r="RQ341" s="543">
        <v>0</v>
      </c>
      <c r="RR341" s="543">
        <v>0</v>
      </c>
      <c r="RS341" s="543">
        <v>0</v>
      </c>
      <c r="RT341" s="543">
        <v>0</v>
      </c>
      <c r="RU341" s="543">
        <v>0</v>
      </c>
      <c r="RV341" s="543">
        <v>0</v>
      </c>
      <c r="RW341" s="543">
        <v>0</v>
      </c>
      <c r="RX341" s="543">
        <v>0</v>
      </c>
      <c r="RY341" s="543">
        <v>0</v>
      </c>
      <c r="RZ341" s="543">
        <v>0</v>
      </c>
      <c r="SA341" s="543">
        <v>0</v>
      </c>
      <c r="SB341" s="543">
        <v>0</v>
      </c>
      <c r="SC341" s="543">
        <v>0</v>
      </c>
      <c r="SD341" s="543">
        <v>0</v>
      </c>
      <c r="SE341" s="543">
        <v>0</v>
      </c>
      <c r="SF341" s="543">
        <v>0</v>
      </c>
      <c r="SG341" s="543">
        <v>0</v>
      </c>
      <c r="SH341" s="543">
        <v>0</v>
      </c>
      <c r="SI341" s="543">
        <v>0</v>
      </c>
      <c r="SJ341" s="280">
        <f t="shared" si="186"/>
        <v>0</v>
      </c>
      <c r="SK341" s="267"/>
      <c r="SL341" s="255"/>
      <c r="SM341" s="255"/>
      <c r="SN341" s="255"/>
    </row>
    <row r="342" spans="1:508" outlineLevel="3" x14ac:dyDescent="0.25">
      <c r="A342" s="255"/>
      <c r="B342" s="264"/>
      <c r="C342" s="449">
        <f>INT($C$29)+3</f>
        <v>4</v>
      </c>
      <c r="D342" s="280"/>
      <c r="E342" s="329">
        <f t="shared" si="184"/>
        <v>201</v>
      </c>
      <c r="F342" s="335"/>
      <c r="G342" s="280"/>
      <c r="H342" s="552"/>
      <c r="I342" s="564" t="s">
        <v>917</v>
      </c>
      <c r="J342" s="553"/>
      <c r="K342" s="543">
        <v>0</v>
      </c>
      <c r="L342" s="543">
        <v>0</v>
      </c>
      <c r="M342" s="543">
        <v>0</v>
      </c>
      <c r="N342" s="543">
        <v>0</v>
      </c>
      <c r="O342" s="543">
        <v>0</v>
      </c>
      <c r="P342" s="543">
        <v>0</v>
      </c>
      <c r="Q342" s="543">
        <v>0</v>
      </c>
      <c r="R342" s="543">
        <v>0</v>
      </c>
      <c r="S342" s="543">
        <v>0</v>
      </c>
      <c r="T342" s="543">
        <v>0</v>
      </c>
      <c r="U342" s="543">
        <v>0</v>
      </c>
      <c r="V342" s="543">
        <v>0</v>
      </c>
      <c r="W342" s="543">
        <v>0</v>
      </c>
      <c r="X342" s="543">
        <v>0</v>
      </c>
      <c r="Y342" s="543">
        <v>0</v>
      </c>
      <c r="Z342" s="543">
        <v>0</v>
      </c>
      <c r="AA342" s="543">
        <v>0</v>
      </c>
      <c r="AB342" s="543">
        <v>0</v>
      </c>
      <c r="AC342" s="543">
        <v>0</v>
      </c>
      <c r="AD342" s="543">
        <v>0</v>
      </c>
      <c r="AE342" s="543">
        <v>0</v>
      </c>
      <c r="AF342" s="543">
        <v>0</v>
      </c>
      <c r="AG342" s="543">
        <v>0</v>
      </c>
      <c r="AH342" s="543">
        <v>0</v>
      </c>
      <c r="AI342" s="543">
        <v>0</v>
      </c>
      <c r="AJ342" s="543">
        <v>0</v>
      </c>
      <c r="AK342" s="543">
        <v>0</v>
      </c>
      <c r="AL342" s="543">
        <v>0</v>
      </c>
      <c r="AM342" s="543">
        <v>0</v>
      </c>
      <c r="AN342" s="543">
        <v>0</v>
      </c>
      <c r="AO342" s="543">
        <v>0</v>
      </c>
      <c r="AP342" s="543">
        <v>0</v>
      </c>
      <c r="AQ342" s="543">
        <v>0</v>
      </c>
      <c r="AR342" s="543">
        <v>0</v>
      </c>
      <c r="AS342" s="543">
        <v>0</v>
      </c>
      <c r="AT342" s="543">
        <v>0</v>
      </c>
      <c r="AU342" s="543">
        <v>0</v>
      </c>
      <c r="AV342" s="543">
        <v>0</v>
      </c>
      <c r="AW342" s="543">
        <v>0</v>
      </c>
      <c r="AX342" s="543">
        <v>0</v>
      </c>
      <c r="AY342" s="543">
        <v>0</v>
      </c>
      <c r="AZ342" s="543">
        <v>0</v>
      </c>
      <c r="BA342" s="543">
        <v>0</v>
      </c>
      <c r="BB342" s="543">
        <v>0</v>
      </c>
      <c r="BC342" s="543">
        <v>0</v>
      </c>
      <c r="BD342" s="543">
        <v>0</v>
      </c>
      <c r="BE342" s="543">
        <v>0</v>
      </c>
      <c r="BF342" s="543">
        <v>0</v>
      </c>
      <c r="BG342" s="543">
        <v>0</v>
      </c>
      <c r="BH342" s="543">
        <v>0</v>
      </c>
      <c r="BI342" s="543">
        <v>0</v>
      </c>
      <c r="BJ342" s="543">
        <v>0</v>
      </c>
      <c r="BK342" s="543">
        <v>0</v>
      </c>
      <c r="BL342" s="543">
        <v>0</v>
      </c>
      <c r="BM342" s="543">
        <v>0</v>
      </c>
      <c r="BN342" s="543">
        <v>0</v>
      </c>
      <c r="BO342" s="543">
        <v>0</v>
      </c>
      <c r="BP342" s="543">
        <v>0</v>
      </c>
      <c r="BQ342" s="543">
        <v>0</v>
      </c>
      <c r="BR342" s="543">
        <v>0</v>
      </c>
      <c r="BS342" s="543">
        <v>0</v>
      </c>
      <c r="BT342" s="543">
        <v>0</v>
      </c>
      <c r="BU342" s="543">
        <v>0</v>
      </c>
      <c r="BV342" s="543">
        <v>0</v>
      </c>
      <c r="BW342" s="543">
        <v>0</v>
      </c>
      <c r="BX342" s="543">
        <v>0</v>
      </c>
      <c r="BY342" s="543">
        <v>0</v>
      </c>
      <c r="BZ342" s="543">
        <v>0</v>
      </c>
      <c r="CA342" s="543">
        <v>0</v>
      </c>
      <c r="CB342" s="543">
        <v>0</v>
      </c>
      <c r="CC342" s="543">
        <v>0</v>
      </c>
      <c r="CD342" s="543">
        <v>0</v>
      </c>
      <c r="CE342" s="543">
        <v>0</v>
      </c>
      <c r="CF342" s="543">
        <v>0</v>
      </c>
      <c r="CG342" s="543">
        <v>0</v>
      </c>
      <c r="CH342" s="543">
        <v>0</v>
      </c>
      <c r="CI342" s="543">
        <v>0</v>
      </c>
      <c r="CJ342" s="543">
        <v>0</v>
      </c>
      <c r="CK342" s="543">
        <v>0</v>
      </c>
      <c r="CL342" s="543">
        <v>0</v>
      </c>
      <c r="CM342" s="543">
        <v>0</v>
      </c>
      <c r="CN342" s="543">
        <v>0</v>
      </c>
      <c r="CO342" s="543">
        <v>0</v>
      </c>
      <c r="CP342" s="543">
        <v>0</v>
      </c>
      <c r="CQ342" s="543">
        <v>0</v>
      </c>
      <c r="CR342" s="543">
        <v>0</v>
      </c>
      <c r="CS342" s="543">
        <v>0</v>
      </c>
      <c r="CT342" s="543">
        <v>0</v>
      </c>
      <c r="CU342" s="543">
        <v>0</v>
      </c>
      <c r="CV342" s="543">
        <v>0</v>
      </c>
      <c r="CW342" s="543">
        <v>0</v>
      </c>
      <c r="CX342" s="543">
        <v>0</v>
      </c>
      <c r="CY342" s="543">
        <v>0</v>
      </c>
      <c r="CZ342" s="543">
        <v>0</v>
      </c>
      <c r="DA342" s="543">
        <v>0</v>
      </c>
      <c r="DB342" s="543">
        <v>0</v>
      </c>
      <c r="DC342" s="543">
        <v>0</v>
      </c>
      <c r="DD342" s="543">
        <v>0</v>
      </c>
      <c r="DE342" s="543">
        <v>0</v>
      </c>
      <c r="DF342" s="543">
        <v>0</v>
      </c>
      <c r="DG342" s="543">
        <v>0</v>
      </c>
      <c r="DH342" s="543">
        <v>0</v>
      </c>
      <c r="DI342" s="543">
        <v>0</v>
      </c>
      <c r="DJ342" s="543">
        <v>0</v>
      </c>
      <c r="DK342" s="543">
        <v>0</v>
      </c>
      <c r="DL342" s="543">
        <v>0</v>
      </c>
      <c r="DM342" s="543">
        <v>0</v>
      </c>
      <c r="DN342" s="543">
        <v>0</v>
      </c>
      <c r="DO342" s="543">
        <v>0</v>
      </c>
      <c r="DP342" s="543">
        <v>0</v>
      </c>
      <c r="DQ342" s="543">
        <v>0</v>
      </c>
      <c r="DR342" s="543">
        <v>0</v>
      </c>
      <c r="DS342" s="543">
        <v>0</v>
      </c>
      <c r="DT342" s="543">
        <v>0</v>
      </c>
      <c r="DU342" s="543">
        <v>0</v>
      </c>
      <c r="DV342" s="543">
        <v>0</v>
      </c>
      <c r="DW342" s="543">
        <v>0</v>
      </c>
      <c r="DX342" s="543">
        <v>0</v>
      </c>
      <c r="DY342" s="543">
        <v>0</v>
      </c>
      <c r="DZ342" s="543">
        <v>0</v>
      </c>
      <c r="EA342" s="543">
        <v>0</v>
      </c>
      <c r="EB342" s="543">
        <v>0</v>
      </c>
      <c r="EC342" s="543">
        <v>0</v>
      </c>
      <c r="ED342" s="543">
        <v>0</v>
      </c>
      <c r="EE342" s="543">
        <v>0</v>
      </c>
      <c r="EF342" s="543">
        <v>0</v>
      </c>
      <c r="EG342" s="543">
        <v>0</v>
      </c>
      <c r="EH342" s="543">
        <v>0</v>
      </c>
      <c r="EI342" s="543">
        <v>0</v>
      </c>
      <c r="EJ342" s="543">
        <v>0</v>
      </c>
      <c r="EK342" s="543">
        <v>0</v>
      </c>
      <c r="EL342" s="543">
        <v>0</v>
      </c>
      <c r="EM342" s="543">
        <v>0</v>
      </c>
      <c r="EN342" s="543">
        <v>0</v>
      </c>
      <c r="EO342" s="543">
        <v>0</v>
      </c>
      <c r="EP342" s="543">
        <v>0</v>
      </c>
      <c r="EQ342" s="543">
        <v>0</v>
      </c>
      <c r="ER342" s="543">
        <v>0</v>
      </c>
      <c r="ES342" s="543">
        <v>0</v>
      </c>
      <c r="ET342" s="543">
        <v>0</v>
      </c>
      <c r="EU342" s="543">
        <v>0</v>
      </c>
      <c r="EV342" s="543">
        <v>0</v>
      </c>
      <c r="EW342" s="543">
        <v>0</v>
      </c>
      <c r="EX342" s="543">
        <v>0</v>
      </c>
      <c r="EY342" s="543">
        <v>0</v>
      </c>
      <c r="EZ342" s="543">
        <v>0</v>
      </c>
      <c r="FA342" s="543">
        <v>0</v>
      </c>
      <c r="FB342" s="543">
        <v>0</v>
      </c>
      <c r="FC342" s="543">
        <v>0</v>
      </c>
      <c r="FD342" s="543">
        <v>0</v>
      </c>
      <c r="FE342" s="543">
        <v>0</v>
      </c>
      <c r="FF342" s="543">
        <v>0</v>
      </c>
      <c r="FG342" s="543">
        <v>0</v>
      </c>
      <c r="FH342" s="543">
        <v>0</v>
      </c>
      <c r="FI342" s="543">
        <v>0</v>
      </c>
      <c r="FJ342" s="543">
        <v>0</v>
      </c>
      <c r="FK342" s="543">
        <v>0</v>
      </c>
      <c r="FL342" s="543">
        <v>0</v>
      </c>
      <c r="FM342" s="543">
        <v>0</v>
      </c>
      <c r="FN342" s="543">
        <v>0</v>
      </c>
      <c r="FO342" s="543">
        <v>0</v>
      </c>
      <c r="FP342" s="543">
        <v>0</v>
      </c>
      <c r="FQ342" s="543">
        <v>0</v>
      </c>
      <c r="FR342" s="543">
        <v>0</v>
      </c>
      <c r="FS342" s="543">
        <v>0</v>
      </c>
      <c r="FT342" s="543">
        <v>0</v>
      </c>
      <c r="FU342" s="543">
        <v>0</v>
      </c>
      <c r="FV342" s="543">
        <v>0</v>
      </c>
      <c r="FW342" s="543">
        <v>0</v>
      </c>
      <c r="FX342" s="543">
        <v>0</v>
      </c>
      <c r="FY342" s="543">
        <v>0</v>
      </c>
      <c r="FZ342" s="543">
        <v>0</v>
      </c>
      <c r="GA342" s="543">
        <v>0</v>
      </c>
      <c r="GB342" s="543">
        <v>0</v>
      </c>
      <c r="GC342" s="543">
        <v>0</v>
      </c>
      <c r="GD342" s="543">
        <v>0</v>
      </c>
      <c r="GE342" s="543">
        <v>0</v>
      </c>
      <c r="GF342" s="543">
        <v>0</v>
      </c>
      <c r="GG342" s="543">
        <v>0</v>
      </c>
      <c r="GH342" s="543">
        <v>0</v>
      </c>
      <c r="GI342" s="543">
        <v>0</v>
      </c>
      <c r="GJ342" s="543">
        <v>0</v>
      </c>
      <c r="GK342" s="543">
        <v>0</v>
      </c>
      <c r="GL342" s="543">
        <v>0</v>
      </c>
      <c r="GM342" s="543">
        <v>0</v>
      </c>
      <c r="GN342" s="543">
        <v>0</v>
      </c>
      <c r="GO342" s="543">
        <v>0</v>
      </c>
      <c r="GP342" s="543">
        <v>0</v>
      </c>
      <c r="GQ342" s="543">
        <v>0</v>
      </c>
      <c r="GR342" s="543">
        <v>0</v>
      </c>
      <c r="GS342" s="543">
        <v>0</v>
      </c>
      <c r="GT342" s="543">
        <v>0</v>
      </c>
      <c r="GU342" s="543">
        <v>0</v>
      </c>
      <c r="GV342" s="543">
        <v>0</v>
      </c>
      <c r="GW342" s="543">
        <v>0</v>
      </c>
      <c r="GX342" s="543">
        <v>0</v>
      </c>
      <c r="GY342" s="543">
        <v>0</v>
      </c>
      <c r="GZ342" s="543">
        <v>0</v>
      </c>
      <c r="HA342" s="543">
        <v>0</v>
      </c>
      <c r="HB342" s="543">
        <v>0</v>
      </c>
      <c r="HC342" s="543">
        <v>0</v>
      </c>
      <c r="HD342" s="543">
        <v>0</v>
      </c>
      <c r="HE342" s="543">
        <v>0</v>
      </c>
      <c r="HF342" s="543">
        <v>0</v>
      </c>
      <c r="HG342" s="543">
        <v>0</v>
      </c>
      <c r="HH342" s="543">
        <v>0</v>
      </c>
      <c r="HI342" s="543">
        <v>0</v>
      </c>
      <c r="HJ342" s="543">
        <v>0</v>
      </c>
      <c r="HK342" s="543">
        <v>0</v>
      </c>
      <c r="HL342" s="543">
        <v>0</v>
      </c>
      <c r="HM342" s="543">
        <v>0</v>
      </c>
      <c r="HN342" s="543">
        <v>0</v>
      </c>
      <c r="HO342" s="543">
        <v>0</v>
      </c>
      <c r="HP342" s="543">
        <v>0</v>
      </c>
      <c r="HQ342" s="543">
        <v>0</v>
      </c>
      <c r="HR342" s="543">
        <v>0</v>
      </c>
      <c r="HS342" s="543">
        <v>0</v>
      </c>
      <c r="HT342" s="543">
        <v>0</v>
      </c>
      <c r="HU342" s="543">
        <v>0</v>
      </c>
      <c r="HV342" s="543">
        <v>0</v>
      </c>
      <c r="HW342" s="543">
        <v>0</v>
      </c>
      <c r="HX342" s="543">
        <v>0</v>
      </c>
      <c r="HY342" s="543">
        <v>0</v>
      </c>
      <c r="HZ342" s="543">
        <v>0</v>
      </c>
      <c r="IA342" s="543">
        <v>0</v>
      </c>
      <c r="IB342" s="543">
        <v>0</v>
      </c>
      <c r="IC342" s="543">
        <v>0</v>
      </c>
      <c r="ID342" s="543">
        <v>0</v>
      </c>
      <c r="IE342" s="543">
        <v>0</v>
      </c>
      <c r="IF342" s="543">
        <v>0</v>
      </c>
      <c r="IG342" s="543">
        <v>0</v>
      </c>
      <c r="IH342" s="543">
        <v>0</v>
      </c>
      <c r="II342" s="543">
        <v>0</v>
      </c>
      <c r="IJ342" s="543">
        <v>0</v>
      </c>
      <c r="IK342" s="543">
        <v>0</v>
      </c>
      <c r="IL342" s="543">
        <v>0</v>
      </c>
      <c r="IM342" s="543">
        <v>0</v>
      </c>
      <c r="IN342" s="543">
        <v>0</v>
      </c>
      <c r="IO342" s="543">
        <v>0</v>
      </c>
      <c r="IP342" s="543">
        <v>0</v>
      </c>
      <c r="IQ342" s="543">
        <v>0</v>
      </c>
      <c r="IR342" s="543">
        <v>0</v>
      </c>
      <c r="IS342" s="543">
        <v>0</v>
      </c>
      <c r="IT342" s="543">
        <v>0</v>
      </c>
      <c r="IU342" s="543">
        <v>0</v>
      </c>
      <c r="IV342" s="543">
        <v>0</v>
      </c>
      <c r="IW342" s="543">
        <v>0</v>
      </c>
      <c r="IX342" s="543">
        <v>0</v>
      </c>
      <c r="IY342" s="543">
        <v>0</v>
      </c>
      <c r="IZ342" s="543">
        <v>0</v>
      </c>
      <c r="JA342" s="543">
        <v>0</v>
      </c>
      <c r="JB342" s="543">
        <v>0</v>
      </c>
      <c r="JC342" s="543">
        <v>0</v>
      </c>
      <c r="JD342" s="543">
        <v>0</v>
      </c>
      <c r="JE342" s="543">
        <v>0</v>
      </c>
      <c r="JF342" s="543">
        <v>0</v>
      </c>
      <c r="JG342" s="543">
        <v>0</v>
      </c>
      <c r="JH342" s="543">
        <v>0</v>
      </c>
      <c r="JI342" s="543">
        <v>0</v>
      </c>
      <c r="JJ342" s="543">
        <v>0</v>
      </c>
      <c r="JK342" s="543">
        <v>0</v>
      </c>
      <c r="JL342" s="543">
        <v>0</v>
      </c>
      <c r="JM342" s="543">
        <v>0</v>
      </c>
      <c r="JN342" s="543">
        <v>0</v>
      </c>
      <c r="JO342" s="543">
        <v>0</v>
      </c>
      <c r="JP342" s="543">
        <v>0</v>
      </c>
      <c r="JQ342" s="543">
        <v>0</v>
      </c>
      <c r="JR342" s="543">
        <v>0</v>
      </c>
      <c r="JS342" s="543">
        <v>0</v>
      </c>
      <c r="JT342" s="543">
        <v>0</v>
      </c>
      <c r="JU342" s="543">
        <v>0</v>
      </c>
      <c r="JV342" s="543">
        <v>0</v>
      </c>
      <c r="JW342" s="543">
        <v>0</v>
      </c>
      <c r="JX342" s="543">
        <v>0</v>
      </c>
      <c r="JY342" s="543">
        <v>0</v>
      </c>
      <c r="JZ342" s="543">
        <v>0</v>
      </c>
      <c r="KA342" s="543">
        <v>0</v>
      </c>
      <c r="KB342" s="543">
        <v>0</v>
      </c>
      <c r="KC342" s="543">
        <v>0</v>
      </c>
      <c r="KD342" s="543">
        <v>0</v>
      </c>
      <c r="KE342" s="543">
        <v>0</v>
      </c>
      <c r="KF342" s="543">
        <v>0</v>
      </c>
      <c r="KG342" s="543">
        <v>0</v>
      </c>
      <c r="KH342" s="543">
        <v>0</v>
      </c>
      <c r="KI342" s="543">
        <v>0</v>
      </c>
      <c r="KJ342" s="543">
        <v>0</v>
      </c>
      <c r="KK342" s="543">
        <v>0</v>
      </c>
      <c r="KL342" s="543">
        <v>0</v>
      </c>
      <c r="KM342" s="543">
        <v>0</v>
      </c>
      <c r="KN342" s="543">
        <v>0</v>
      </c>
      <c r="KO342" s="543">
        <v>0</v>
      </c>
      <c r="KP342" s="543">
        <v>0</v>
      </c>
      <c r="KQ342" s="543">
        <v>0</v>
      </c>
      <c r="KR342" s="543">
        <v>0</v>
      </c>
      <c r="KS342" s="543">
        <v>0</v>
      </c>
      <c r="KT342" s="543">
        <v>0</v>
      </c>
      <c r="KU342" s="543">
        <v>0</v>
      </c>
      <c r="KV342" s="543">
        <v>0</v>
      </c>
      <c r="KW342" s="543">
        <v>0</v>
      </c>
      <c r="KX342" s="543">
        <v>0</v>
      </c>
      <c r="KY342" s="543">
        <v>0</v>
      </c>
      <c r="KZ342" s="543">
        <v>0</v>
      </c>
      <c r="LA342" s="543">
        <v>0</v>
      </c>
      <c r="LB342" s="543">
        <v>0</v>
      </c>
      <c r="LC342" s="543">
        <v>0</v>
      </c>
      <c r="LD342" s="543">
        <v>0</v>
      </c>
      <c r="LE342" s="543">
        <v>0</v>
      </c>
      <c r="LF342" s="543">
        <v>0</v>
      </c>
      <c r="LG342" s="543">
        <v>0</v>
      </c>
      <c r="LH342" s="543">
        <v>0</v>
      </c>
      <c r="LI342" s="543">
        <v>0</v>
      </c>
      <c r="LJ342" s="543">
        <v>0</v>
      </c>
      <c r="LK342" s="543">
        <v>0</v>
      </c>
      <c r="LL342" s="543">
        <v>0</v>
      </c>
      <c r="LM342" s="543">
        <v>0</v>
      </c>
      <c r="LN342" s="543">
        <v>0</v>
      </c>
      <c r="LO342" s="543">
        <v>0</v>
      </c>
      <c r="LP342" s="543">
        <v>0</v>
      </c>
      <c r="LQ342" s="543">
        <v>0</v>
      </c>
      <c r="LR342" s="543">
        <v>0</v>
      </c>
      <c r="LS342" s="543">
        <v>0</v>
      </c>
      <c r="LT342" s="543">
        <v>0</v>
      </c>
      <c r="LU342" s="543">
        <v>0</v>
      </c>
      <c r="LV342" s="543">
        <v>0</v>
      </c>
      <c r="LW342" s="543">
        <v>0</v>
      </c>
      <c r="LX342" s="543">
        <v>0</v>
      </c>
      <c r="LY342" s="543">
        <v>0</v>
      </c>
      <c r="LZ342" s="543">
        <v>0</v>
      </c>
      <c r="MA342" s="543">
        <v>0</v>
      </c>
      <c r="MB342" s="543">
        <v>0</v>
      </c>
      <c r="MC342" s="543">
        <v>0</v>
      </c>
      <c r="MD342" s="543">
        <v>0</v>
      </c>
      <c r="ME342" s="543">
        <v>0</v>
      </c>
      <c r="MF342" s="543">
        <v>0</v>
      </c>
      <c r="MG342" s="543">
        <v>0</v>
      </c>
      <c r="MH342" s="543">
        <v>0</v>
      </c>
      <c r="MI342" s="543">
        <v>0</v>
      </c>
      <c r="MJ342" s="543">
        <v>0</v>
      </c>
      <c r="MK342" s="543">
        <v>0</v>
      </c>
      <c r="ML342" s="543">
        <v>0</v>
      </c>
      <c r="MM342" s="543">
        <v>0</v>
      </c>
      <c r="MN342" s="543">
        <v>0</v>
      </c>
      <c r="MO342" s="543">
        <v>0</v>
      </c>
      <c r="MP342" s="543">
        <v>0</v>
      </c>
      <c r="MQ342" s="543">
        <v>0</v>
      </c>
      <c r="MR342" s="543">
        <v>0</v>
      </c>
      <c r="MS342" s="543">
        <v>0</v>
      </c>
      <c r="MT342" s="543">
        <v>0</v>
      </c>
      <c r="MU342" s="543">
        <v>0</v>
      </c>
      <c r="MV342" s="543">
        <v>0</v>
      </c>
      <c r="MW342" s="543">
        <v>0</v>
      </c>
      <c r="MX342" s="543">
        <v>0</v>
      </c>
      <c r="MY342" s="543">
        <v>0</v>
      </c>
      <c r="MZ342" s="543">
        <v>0</v>
      </c>
      <c r="NA342" s="543">
        <v>0</v>
      </c>
      <c r="NB342" s="543">
        <v>0</v>
      </c>
      <c r="NC342" s="543">
        <v>0</v>
      </c>
      <c r="ND342" s="543">
        <v>0</v>
      </c>
      <c r="NE342" s="543">
        <v>0</v>
      </c>
      <c r="NF342" s="543">
        <v>0</v>
      </c>
      <c r="NG342" s="543">
        <v>0</v>
      </c>
      <c r="NH342" s="543">
        <v>0</v>
      </c>
      <c r="NI342" s="543">
        <v>0</v>
      </c>
      <c r="NJ342" s="543">
        <v>0</v>
      </c>
      <c r="NK342" s="543">
        <v>0</v>
      </c>
      <c r="NL342" s="543">
        <v>0</v>
      </c>
      <c r="NM342" s="543">
        <v>0</v>
      </c>
      <c r="NN342" s="543">
        <v>0</v>
      </c>
      <c r="NO342" s="543">
        <v>0</v>
      </c>
      <c r="NP342" s="543">
        <v>0</v>
      </c>
      <c r="NQ342" s="543">
        <v>0</v>
      </c>
      <c r="NR342" s="543">
        <v>0</v>
      </c>
      <c r="NS342" s="543">
        <v>0</v>
      </c>
      <c r="NT342" s="543">
        <v>0</v>
      </c>
      <c r="NU342" s="543">
        <v>0</v>
      </c>
      <c r="NV342" s="543">
        <v>0</v>
      </c>
      <c r="NW342" s="543">
        <v>0</v>
      </c>
      <c r="NX342" s="543">
        <v>0</v>
      </c>
      <c r="NY342" s="543">
        <v>0</v>
      </c>
      <c r="NZ342" s="543">
        <v>0</v>
      </c>
      <c r="OA342" s="543">
        <v>0</v>
      </c>
      <c r="OB342" s="543">
        <v>0</v>
      </c>
      <c r="OC342" s="543">
        <v>0</v>
      </c>
      <c r="OD342" s="543">
        <v>0</v>
      </c>
      <c r="OE342" s="543">
        <v>0</v>
      </c>
      <c r="OF342" s="543">
        <v>0</v>
      </c>
      <c r="OG342" s="543">
        <v>0</v>
      </c>
      <c r="OH342" s="543">
        <v>0</v>
      </c>
      <c r="OI342" s="543">
        <v>0</v>
      </c>
      <c r="OJ342" s="543">
        <v>0</v>
      </c>
      <c r="OK342" s="543">
        <v>0</v>
      </c>
      <c r="OL342" s="543">
        <v>0</v>
      </c>
      <c r="OM342" s="543">
        <v>0</v>
      </c>
      <c r="ON342" s="543">
        <v>0</v>
      </c>
      <c r="OO342" s="543">
        <v>0</v>
      </c>
      <c r="OP342" s="543">
        <v>0</v>
      </c>
      <c r="OQ342" s="543">
        <v>0</v>
      </c>
      <c r="OR342" s="543">
        <v>0</v>
      </c>
      <c r="OS342" s="543">
        <v>0</v>
      </c>
      <c r="OT342" s="543">
        <v>0</v>
      </c>
      <c r="OU342" s="543">
        <v>0</v>
      </c>
      <c r="OV342" s="543">
        <v>0</v>
      </c>
      <c r="OW342" s="543">
        <v>0</v>
      </c>
      <c r="OX342" s="543">
        <v>0</v>
      </c>
      <c r="OY342" s="543">
        <v>0</v>
      </c>
      <c r="OZ342" s="543">
        <v>0</v>
      </c>
      <c r="PA342" s="543">
        <v>0</v>
      </c>
      <c r="PB342" s="543">
        <v>0</v>
      </c>
      <c r="PC342" s="543">
        <v>0</v>
      </c>
      <c r="PD342" s="543">
        <v>0</v>
      </c>
      <c r="PE342" s="543">
        <v>0</v>
      </c>
      <c r="PF342" s="543">
        <v>0</v>
      </c>
      <c r="PG342" s="543">
        <v>0</v>
      </c>
      <c r="PH342" s="543">
        <v>0</v>
      </c>
      <c r="PI342" s="543">
        <v>0</v>
      </c>
      <c r="PJ342" s="543">
        <v>0</v>
      </c>
      <c r="PK342" s="543">
        <v>0</v>
      </c>
      <c r="PL342" s="543">
        <v>0</v>
      </c>
      <c r="PM342" s="543">
        <v>0</v>
      </c>
      <c r="PN342" s="543">
        <v>0</v>
      </c>
      <c r="PO342" s="543">
        <v>0</v>
      </c>
      <c r="PP342" s="543">
        <v>0</v>
      </c>
      <c r="PQ342" s="543">
        <v>0</v>
      </c>
      <c r="PR342" s="543">
        <v>0</v>
      </c>
      <c r="PS342" s="543">
        <v>0</v>
      </c>
      <c r="PT342" s="543">
        <v>0</v>
      </c>
      <c r="PU342" s="543">
        <v>0</v>
      </c>
      <c r="PV342" s="543">
        <v>0</v>
      </c>
      <c r="PW342" s="543">
        <v>0</v>
      </c>
      <c r="PX342" s="543">
        <v>0</v>
      </c>
      <c r="PY342" s="543">
        <v>0</v>
      </c>
      <c r="PZ342" s="543">
        <v>0</v>
      </c>
      <c r="QA342" s="543">
        <v>0</v>
      </c>
      <c r="QB342" s="543">
        <v>0</v>
      </c>
      <c r="QC342" s="543">
        <v>0</v>
      </c>
      <c r="QD342" s="543">
        <v>0</v>
      </c>
      <c r="QE342" s="543">
        <v>0</v>
      </c>
      <c r="QF342" s="543">
        <v>0</v>
      </c>
      <c r="QG342" s="543">
        <v>0</v>
      </c>
      <c r="QH342" s="543">
        <v>0</v>
      </c>
      <c r="QI342" s="543">
        <v>0</v>
      </c>
      <c r="QJ342" s="543">
        <v>0</v>
      </c>
      <c r="QK342" s="543">
        <v>0</v>
      </c>
      <c r="QL342" s="543">
        <v>0</v>
      </c>
      <c r="QM342" s="543">
        <v>0</v>
      </c>
      <c r="QN342" s="543">
        <v>0</v>
      </c>
      <c r="QO342" s="543">
        <v>0</v>
      </c>
      <c r="QP342" s="543">
        <v>0</v>
      </c>
      <c r="QQ342" s="543">
        <v>0</v>
      </c>
      <c r="QR342" s="543">
        <v>0</v>
      </c>
      <c r="QS342" s="543">
        <v>0</v>
      </c>
      <c r="QT342" s="543">
        <v>0</v>
      </c>
      <c r="QU342" s="543">
        <v>0</v>
      </c>
      <c r="QV342" s="543">
        <v>0</v>
      </c>
      <c r="QW342" s="543">
        <v>0</v>
      </c>
      <c r="QX342" s="543">
        <v>0</v>
      </c>
      <c r="QY342" s="543">
        <v>0</v>
      </c>
      <c r="QZ342" s="543">
        <v>0</v>
      </c>
      <c r="RA342" s="543">
        <v>0</v>
      </c>
      <c r="RB342" s="543">
        <v>0</v>
      </c>
      <c r="RC342" s="543">
        <v>0</v>
      </c>
      <c r="RD342" s="543">
        <v>0</v>
      </c>
      <c r="RE342" s="543">
        <v>0</v>
      </c>
      <c r="RF342" s="543">
        <v>0</v>
      </c>
      <c r="RG342" s="543">
        <v>0</v>
      </c>
      <c r="RH342" s="543">
        <v>0</v>
      </c>
      <c r="RI342" s="543">
        <v>0</v>
      </c>
      <c r="RJ342" s="543">
        <v>0</v>
      </c>
      <c r="RK342" s="543">
        <v>0</v>
      </c>
      <c r="RL342" s="543">
        <v>0</v>
      </c>
      <c r="RM342" s="543">
        <v>0</v>
      </c>
      <c r="RN342" s="543">
        <v>0</v>
      </c>
      <c r="RO342" s="543">
        <v>0</v>
      </c>
      <c r="RP342" s="543">
        <v>0</v>
      </c>
      <c r="RQ342" s="543">
        <v>0</v>
      </c>
      <c r="RR342" s="543">
        <v>0</v>
      </c>
      <c r="RS342" s="543">
        <v>0</v>
      </c>
      <c r="RT342" s="543">
        <v>0</v>
      </c>
      <c r="RU342" s="543">
        <v>0</v>
      </c>
      <c r="RV342" s="543">
        <v>0</v>
      </c>
      <c r="RW342" s="543">
        <v>0</v>
      </c>
      <c r="RX342" s="543">
        <v>0</v>
      </c>
      <c r="RY342" s="543">
        <v>0</v>
      </c>
      <c r="RZ342" s="543">
        <v>0</v>
      </c>
      <c r="SA342" s="543">
        <v>0</v>
      </c>
      <c r="SB342" s="543">
        <v>0</v>
      </c>
      <c r="SC342" s="543">
        <v>0</v>
      </c>
      <c r="SD342" s="543">
        <v>0</v>
      </c>
      <c r="SE342" s="543">
        <v>0</v>
      </c>
      <c r="SF342" s="543">
        <v>0</v>
      </c>
      <c r="SG342" s="543">
        <v>0</v>
      </c>
      <c r="SH342" s="543">
        <v>0</v>
      </c>
      <c r="SI342" s="543">
        <v>0</v>
      </c>
      <c r="SJ342" s="280">
        <f t="shared" si="186"/>
        <v>0</v>
      </c>
      <c r="SK342" s="267"/>
      <c r="SL342" s="255"/>
      <c r="SM342" s="255"/>
      <c r="SN342" s="255"/>
    </row>
    <row r="343" spans="1:508" outlineLevel="3" x14ac:dyDescent="0.25">
      <c r="A343" s="255"/>
      <c r="B343" s="264"/>
      <c r="C343" s="449">
        <f>INT($C$29)+3</f>
        <v>4</v>
      </c>
      <c r="D343" s="280"/>
      <c r="E343" s="329">
        <f t="shared" si="184"/>
        <v>202</v>
      </c>
      <c r="F343" s="335"/>
      <c r="G343" s="280"/>
      <c r="H343" s="552"/>
      <c r="I343" s="564" t="s">
        <v>918</v>
      </c>
      <c r="J343" s="553"/>
      <c r="K343" s="543">
        <v>0</v>
      </c>
      <c r="L343" s="543">
        <v>0</v>
      </c>
      <c r="M343" s="543">
        <v>0</v>
      </c>
      <c r="N343" s="543">
        <v>0</v>
      </c>
      <c r="O343" s="543">
        <v>0</v>
      </c>
      <c r="P343" s="543">
        <v>0</v>
      </c>
      <c r="Q343" s="543">
        <v>0</v>
      </c>
      <c r="R343" s="543">
        <v>0</v>
      </c>
      <c r="S343" s="543">
        <v>0</v>
      </c>
      <c r="T343" s="543">
        <v>0</v>
      </c>
      <c r="U343" s="543">
        <v>0</v>
      </c>
      <c r="V343" s="543">
        <v>0</v>
      </c>
      <c r="W343" s="543">
        <v>0</v>
      </c>
      <c r="X343" s="543">
        <v>0</v>
      </c>
      <c r="Y343" s="543">
        <v>0</v>
      </c>
      <c r="Z343" s="543">
        <v>0</v>
      </c>
      <c r="AA343" s="543">
        <v>0</v>
      </c>
      <c r="AB343" s="543">
        <v>0</v>
      </c>
      <c r="AC343" s="543">
        <v>0</v>
      </c>
      <c r="AD343" s="543">
        <v>0</v>
      </c>
      <c r="AE343" s="543">
        <v>0</v>
      </c>
      <c r="AF343" s="543">
        <v>0</v>
      </c>
      <c r="AG343" s="543">
        <v>0</v>
      </c>
      <c r="AH343" s="543">
        <v>0</v>
      </c>
      <c r="AI343" s="543">
        <v>0</v>
      </c>
      <c r="AJ343" s="543">
        <v>0</v>
      </c>
      <c r="AK343" s="543">
        <v>0</v>
      </c>
      <c r="AL343" s="543">
        <v>0</v>
      </c>
      <c r="AM343" s="543">
        <v>0</v>
      </c>
      <c r="AN343" s="543">
        <v>0</v>
      </c>
      <c r="AO343" s="543">
        <v>0</v>
      </c>
      <c r="AP343" s="543">
        <v>0</v>
      </c>
      <c r="AQ343" s="543">
        <v>0</v>
      </c>
      <c r="AR343" s="543">
        <v>0</v>
      </c>
      <c r="AS343" s="543">
        <v>0</v>
      </c>
      <c r="AT343" s="543">
        <v>0</v>
      </c>
      <c r="AU343" s="543">
        <v>0</v>
      </c>
      <c r="AV343" s="543">
        <v>0</v>
      </c>
      <c r="AW343" s="543">
        <v>0</v>
      </c>
      <c r="AX343" s="543">
        <v>0</v>
      </c>
      <c r="AY343" s="543">
        <v>0</v>
      </c>
      <c r="AZ343" s="543">
        <v>0</v>
      </c>
      <c r="BA343" s="543">
        <v>0</v>
      </c>
      <c r="BB343" s="543">
        <v>0</v>
      </c>
      <c r="BC343" s="543">
        <v>0</v>
      </c>
      <c r="BD343" s="543">
        <v>0</v>
      </c>
      <c r="BE343" s="543">
        <v>0</v>
      </c>
      <c r="BF343" s="543">
        <v>0</v>
      </c>
      <c r="BG343" s="543">
        <v>0</v>
      </c>
      <c r="BH343" s="543">
        <v>0</v>
      </c>
      <c r="BI343" s="543">
        <v>0</v>
      </c>
      <c r="BJ343" s="543">
        <v>0</v>
      </c>
      <c r="BK343" s="543">
        <v>0</v>
      </c>
      <c r="BL343" s="543">
        <v>0</v>
      </c>
      <c r="BM343" s="543">
        <v>0</v>
      </c>
      <c r="BN343" s="543">
        <v>0</v>
      </c>
      <c r="BO343" s="543">
        <v>0</v>
      </c>
      <c r="BP343" s="543">
        <v>0</v>
      </c>
      <c r="BQ343" s="543">
        <v>0</v>
      </c>
      <c r="BR343" s="543">
        <v>0</v>
      </c>
      <c r="BS343" s="543">
        <v>0</v>
      </c>
      <c r="BT343" s="543">
        <v>0</v>
      </c>
      <c r="BU343" s="543">
        <v>0</v>
      </c>
      <c r="BV343" s="543">
        <v>0</v>
      </c>
      <c r="BW343" s="543">
        <v>0</v>
      </c>
      <c r="BX343" s="543">
        <v>0</v>
      </c>
      <c r="BY343" s="543">
        <v>0</v>
      </c>
      <c r="BZ343" s="543">
        <v>0</v>
      </c>
      <c r="CA343" s="543">
        <v>0</v>
      </c>
      <c r="CB343" s="543">
        <v>0</v>
      </c>
      <c r="CC343" s="543">
        <v>0</v>
      </c>
      <c r="CD343" s="543">
        <v>0</v>
      </c>
      <c r="CE343" s="543">
        <v>0</v>
      </c>
      <c r="CF343" s="543">
        <v>0</v>
      </c>
      <c r="CG343" s="543">
        <v>0</v>
      </c>
      <c r="CH343" s="543">
        <v>0</v>
      </c>
      <c r="CI343" s="543">
        <v>0</v>
      </c>
      <c r="CJ343" s="543">
        <v>0</v>
      </c>
      <c r="CK343" s="543">
        <v>0</v>
      </c>
      <c r="CL343" s="543">
        <v>0</v>
      </c>
      <c r="CM343" s="543">
        <v>0</v>
      </c>
      <c r="CN343" s="543">
        <v>0</v>
      </c>
      <c r="CO343" s="543">
        <v>0</v>
      </c>
      <c r="CP343" s="543">
        <v>0</v>
      </c>
      <c r="CQ343" s="543">
        <v>0</v>
      </c>
      <c r="CR343" s="543">
        <v>0</v>
      </c>
      <c r="CS343" s="543">
        <v>0</v>
      </c>
      <c r="CT343" s="543">
        <v>0</v>
      </c>
      <c r="CU343" s="543">
        <v>0</v>
      </c>
      <c r="CV343" s="543">
        <v>0</v>
      </c>
      <c r="CW343" s="543">
        <v>0</v>
      </c>
      <c r="CX343" s="543">
        <v>0</v>
      </c>
      <c r="CY343" s="543">
        <v>0</v>
      </c>
      <c r="CZ343" s="543">
        <v>0</v>
      </c>
      <c r="DA343" s="543">
        <v>0</v>
      </c>
      <c r="DB343" s="543">
        <v>0</v>
      </c>
      <c r="DC343" s="543">
        <v>0</v>
      </c>
      <c r="DD343" s="543">
        <v>0</v>
      </c>
      <c r="DE343" s="543">
        <v>0</v>
      </c>
      <c r="DF343" s="543">
        <v>0</v>
      </c>
      <c r="DG343" s="543">
        <v>0</v>
      </c>
      <c r="DH343" s="543">
        <v>0</v>
      </c>
      <c r="DI343" s="543">
        <v>0</v>
      </c>
      <c r="DJ343" s="543">
        <v>0</v>
      </c>
      <c r="DK343" s="543">
        <v>0</v>
      </c>
      <c r="DL343" s="543">
        <v>0</v>
      </c>
      <c r="DM343" s="543">
        <v>0</v>
      </c>
      <c r="DN343" s="543">
        <v>0</v>
      </c>
      <c r="DO343" s="543">
        <v>0</v>
      </c>
      <c r="DP343" s="543">
        <v>0</v>
      </c>
      <c r="DQ343" s="543">
        <v>0</v>
      </c>
      <c r="DR343" s="543">
        <v>0</v>
      </c>
      <c r="DS343" s="543">
        <v>0</v>
      </c>
      <c r="DT343" s="543">
        <v>0</v>
      </c>
      <c r="DU343" s="543">
        <v>0</v>
      </c>
      <c r="DV343" s="543">
        <v>0</v>
      </c>
      <c r="DW343" s="543">
        <v>0</v>
      </c>
      <c r="DX343" s="543">
        <v>0</v>
      </c>
      <c r="DY343" s="543">
        <v>0</v>
      </c>
      <c r="DZ343" s="543">
        <v>0</v>
      </c>
      <c r="EA343" s="543">
        <v>0</v>
      </c>
      <c r="EB343" s="543">
        <v>0</v>
      </c>
      <c r="EC343" s="543">
        <v>0</v>
      </c>
      <c r="ED343" s="543">
        <v>0</v>
      </c>
      <c r="EE343" s="543">
        <v>0</v>
      </c>
      <c r="EF343" s="543">
        <v>0</v>
      </c>
      <c r="EG343" s="543">
        <v>0</v>
      </c>
      <c r="EH343" s="543">
        <v>0</v>
      </c>
      <c r="EI343" s="543">
        <v>0</v>
      </c>
      <c r="EJ343" s="543">
        <v>0</v>
      </c>
      <c r="EK343" s="543">
        <v>0</v>
      </c>
      <c r="EL343" s="543">
        <v>0</v>
      </c>
      <c r="EM343" s="543">
        <v>0</v>
      </c>
      <c r="EN343" s="543">
        <v>0</v>
      </c>
      <c r="EO343" s="543">
        <v>0</v>
      </c>
      <c r="EP343" s="543">
        <v>0</v>
      </c>
      <c r="EQ343" s="543">
        <v>0</v>
      </c>
      <c r="ER343" s="543">
        <v>0</v>
      </c>
      <c r="ES343" s="543">
        <v>0</v>
      </c>
      <c r="ET343" s="543">
        <v>0</v>
      </c>
      <c r="EU343" s="543">
        <v>0</v>
      </c>
      <c r="EV343" s="543">
        <v>0</v>
      </c>
      <c r="EW343" s="543">
        <v>0</v>
      </c>
      <c r="EX343" s="543">
        <v>0</v>
      </c>
      <c r="EY343" s="543">
        <v>0</v>
      </c>
      <c r="EZ343" s="543">
        <v>0</v>
      </c>
      <c r="FA343" s="543">
        <v>0</v>
      </c>
      <c r="FB343" s="543">
        <v>0</v>
      </c>
      <c r="FC343" s="543">
        <v>0</v>
      </c>
      <c r="FD343" s="543">
        <v>0</v>
      </c>
      <c r="FE343" s="543">
        <v>0</v>
      </c>
      <c r="FF343" s="543">
        <v>0</v>
      </c>
      <c r="FG343" s="543">
        <v>0</v>
      </c>
      <c r="FH343" s="543">
        <v>0</v>
      </c>
      <c r="FI343" s="543">
        <v>0</v>
      </c>
      <c r="FJ343" s="543">
        <v>0</v>
      </c>
      <c r="FK343" s="543">
        <v>0</v>
      </c>
      <c r="FL343" s="543">
        <v>0</v>
      </c>
      <c r="FM343" s="543">
        <v>0</v>
      </c>
      <c r="FN343" s="543">
        <v>0</v>
      </c>
      <c r="FO343" s="543">
        <v>0</v>
      </c>
      <c r="FP343" s="543">
        <v>0</v>
      </c>
      <c r="FQ343" s="543">
        <v>0</v>
      </c>
      <c r="FR343" s="543">
        <v>0</v>
      </c>
      <c r="FS343" s="543">
        <v>0</v>
      </c>
      <c r="FT343" s="543">
        <v>0</v>
      </c>
      <c r="FU343" s="543">
        <v>0</v>
      </c>
      <c r="FV343" s="543">
        <v>0</v>
      </c>
      <c r="FW343" s="543">
        <v>0</v>
      </c>
      <c r="FX343" s="543">
        <v>0</v>
      </c>
      <c r="FY343" s="543">
        <v>0</v>
      </c>
      <c r="FZ343" s="543">
        <v>0</v>
      </c>
      <c r="GA343" s="543">
        <v>0</v>
      </c>
      <c r="GB343" s="543">
        <v>0</v>
      </c>
      <c r="GC343" s="543">
        <v>0</v>
      </c>
      <c r="GD343" s="543">
        <v>0</v>
      </c>
      <c r="GE343" s="543">
        <v>0</v>
      </c>
      <c r="GF343" s="543">
        <v>0</v>
      </c>
      <c r="GG343" s="543">
        <v>0</v>
      </c>
      <c r="GH343" s="543">
        <v>0</v>
      </c>
      <c r="GI343" s="543">
        <v>0</v>
      </c>
      <c r="GJ343" s="543">
        <v>0</v>
      </c>
      <c r="GK343" s="543">
        <v>0</v>
      </c>
      <c r="GL343" s="543">
        <v>0</v>
      </c>
      <c r="GM343" s="543">
        <v>0</v>
      </c>
      <c r="GN343" s="543">
        <v>0</v>
      </c>
      <c r="GO343" s="543">
        <v>0</v>
      </c>
      <c r="GP343" s="543">
        <v>0</v>
      </c>
      <c r="GQ343" s="543">
        <v>0</v>
      </c>
      <c r="GR343" s="543">
        <v>0</v>
      </c>
      <c r="GS343" s="543">
        <v>0</v>
      </c>
      <c r="GT343" s="543">
        <v>0</v>
      </c>
      <c r="GU343" s="543">
        <v>0</v>
      </c>
      <c r="GV343" s="543">
        <v>0</v>
      </c>
      <c r="GW343" s="543">
        <v>0</v>
      </c>
      <c r="GX343" s="543">
        <v>0</v>
      </c>
      <c r="GY343" s="543">
        <v>0</v>
      </c>
      <c r="GZ343" s="543">
        <v>0</v>
      </c>
      <c r="HA343" s="543">
        <v>0</v>
      </c>
      <c r="HB343" s="543">
        <v>0</v>
      </c>
      <c r="HC343" s="543">
        <v>0</v>
      </c>
      <c r="HD343" s="543">
        <v>0</v>
      </c>
      <c r="HE343" s="543">
        <v>0</v>
      </c>
      <c r="HF343" s="543">
        <v>0</v>
      </c>
      <c r="HG343" s="543">
        <v>0</v>
      </c>
      <c r="HH343" s="543">
        <v>0</v>
      </c>
      <c r="HI343" s="543">
        <v>0</v>
      </c>
      <c r="HJ343" s="543">
        <v>0</v>
      </c>
      <c r="HK343" s="543">
        <v>0</v>
      </c>
      <c r="HL343" s="543">
        <v>0</v>
      </c>
      <c r="HM343" s="543">
        <v>0</v>
      </c>
      <c r="HN343" s="543">
        <v>0</v>
      </c>
      <c r="HO343" s="543">
        <v>0</v>
      </c>
      <c r="HP343" s="543">
        <v>0</v>
      </c>
      <c r="HQ343" s="543">
        <v>0</v>
      </c>
      <c r="HR343" s="543">
        <v>0</v>
      </c>
      <c r="HS343" s="543">
        <v>0</v>
      </c>
      <c r="HT343" s="543">
        <v>0</v>
      </c>
      <c r="HU343" s="543">
        <v>0</v>
      </c>
      <c r="HV343" s="543">
        <v>0</v>
      </c>
      <c r="HW343" s="543">
        <v>0</v>
      </c>
      <c r="HX343" s="543">
        <v>0</v>
      </c>
      <c r="HY343" s="543">
        <v>0</v>
      </c>
      <c r="HZ343" s="543">
        <v>0</v>
      </c>
      <c r="IA343" s="543">
        <v>0</v>
      </c>
      <c r="IB343" s="543">
        <v>0</v>
      </c>
      <c r="IC343" s="543">
        <v>0</v>
      </c>
      <c r="ID343" s="543">
        <v>0</v>
      </c>
      <c r="IE343" s="543">
        <v>0</v>
      </c>
      <c r="IF343" s="543">
        <v>0</v>
      </c>
      <c r="IG343" s="543">
        <v>0</v>
      </c>
      <c r="IH343" s="543">
        <v>0</v>
      </c>
      <c r="II343" s="543">
        <v>0</v>
      </c>
      <c r="IJ343" s="543">
        <v>0</v>
      </c>
      <c r="IK343" s="543">
        <v>0</v>
      </c>
      <c r="IL343" s="543">
        <v>0</v>
      </c>
      <c r="IM343" s="543">
        <v>0</v>
      </c>
      <c r="IN343" s="543">
        <v>0</v>
      </c>
      <c r="IO343" s="543">
        <v>0</v>
      </c>
      <c r="IP343" s="543">
        <v>0</v>
      </c>
      <c r="IQ343" s="543">
        <v>0</v>
      </c>
      <c r="IR343" s="543">
        <v>0</v>
      </c>
      <c r="IS343" s="543">
        <v>0</v>
      </c>
      <c r="IT343" s="543">
        <v>0</v>
      </c>
      <c r="IU343" s="543">
        <v>0</v>
      </c>
      <c r="IV343" s="543">
        <v>0</v>
      </c>
      <c r="IW343" s="543">
        <v>0</v>
      </c>
      <c r="IX343" s="543">
        <v>0</v>
      </c>
      <c r="IY343" s="543">
        <v>0</v>
      </c>
      <c r="IZ343" s="543">
        <v>0</v>
      </c>
      <c r="JA343" s="543">
        <v>0</v>
      </c>
      <c r="JB343" s="543">
        <v>0</v>
      </c>
      <c r="JC343" s="543">
        <v>0</v>
      </c>
      <c r="JD343" s="543">
        <v>0</v>
      </c>
      <c r="JE343" s="543">
        <v>0</v>
      </c>
      <c r="JF343" s="543">
        <v>0</v>
      </c>
      <c r="JG343" s="543">
        <v>0</v>
      </c>
      <c r="JH343" s="543">
        <v>0</v>
      </c>
      <c r="JI343" s="543">
        <v>0</v>
      </c>
      <c r="JJ343" s="543">
        <v>0</v>
      </c>
      <c r="JK343" s="543">
        <v>0</v>
      </c>
      <c r="JL343" s="543">
        <v>0</v>
      </c>
      <c r="JM343" s="543">
        <v>0</v>
      </c>
      <c r="JN343" s="543">
        <v>0</v>
      </c>
      <c r="JO343" s="543">
        <v>0</v>
      </c>
      <c r="JP343" s="543">
        <v>0</v>
      </c>
      <c r="JQ343" s="543">
        <v>0</v>
      </c>
      <c r="JR343" s="543">
        <v>0</v>
      </c>
      <c r="JS343" s="543">
        <v>0</v>
      </c>
      <c r="JT343" s="543">
        <v>0</v>
      </c>
      <c r="JU343" s="543">
        <v>0</v>
      </c>
      <c r="JV343" s="543">
        <v>0</v>
      </c>
      <c r="JW343" s="543">
        <v>0</v>
      </c>
      <c r="JX343" s="543">
        <v>0</v>
      </c>
      <c r="JY343" s="543">
        <v>0</v>
      </c>
      <c r="JZ343" s="543">
        <v>0</v>
      </c>
      <c r="KA343" s="543">
        <v>0</v>
      </c>
      <c r="KB343" s="543">
        <v>0</v>
      </c>
      <c r="KC343" s="543">
        <v>0</v>
      </c>
      <c r="KD343" s="543">
        <v>0</v>
      </c>
      <c r="KE343" s="543">
        <v>0</v>
      </c>
      <c r="KF343" s="543">
        <v>0</v>
      </c>
      <c r="KG343" s="543">
        <v>0</v>
      </c>
      <c r="KH343" s="543">
        <v>0</v>
      </c>
      <c r="KI343" s="543">
        <v>0</v>
      </c>
      <c r="KJ343" s="543">
        <v>0</v>
      </c>
      <c r="KK343" s="543">
        <v>0</v>
      </c>
      <c r="KL343" s="543">
        <v>0</v>
      </c>
      <c r="KM343" s="543">
        <v>0</v>
      </c>
      <c r="KN343" s="543">
        <v>0</v>
      </c>
      <c r="KO343" s="543">
        <v>0</v>
      </c>
      <c r="KP343" s="543">
        <v>0</v>
      </c>
      <c r="KQ343" s="543">
        <v>0</v>
      </c>
      <c r="KR343" s="543">
        <v>0</v>
      </c>
      <c r="KS343" s="543">
        <v>0</v>
      </c>
      <c r="KT343" s="543">
        <v>0</v>
      </c>
      <c r="KU343" s="543">
        <v>0</v>
      </c>
      <c r="KV343" s="543">
        <v>0</v>
      </c>
      <c r="KW343" s="543">
        <v>0</v>
      </c>
      <c r="KX343" s="543">
        <v>0</v>
      </c>
      <c r="KY343" s="543">
        <v>0</v>
      </c>
      <c r="KZ343" s="543">
        <v>0</v>
      </c>
      <c r="LA343" s="543">
        <v>0</v>
      </c>
      <c r="LB343" s="543">
        <v>0</v>
      </c>
      <c r="LC343" s="543">
        <v>0</v>
      </c>
      <c r="LD343" s="543">
        <v>0</v>
      </c>
      <c r="LE343" s="543">
        <v>0</v>
      </c>
      <c r="LF343" s="543">
        <v>0</v>
      </c>
      <c r="LG343" s="543">
        <v>0</v>
      </c>
      <c r="LH343" s="543">
        <v>0</v>
      </c>
      <c r="LI343" s="543">
        <v>0</v>
      </c>
      <c r="LJ343" s="543">
        <v>0</v>
      </c>
      <c r="LK343" s="543">
        <v>0</v>
      </c>
      <c r="LL343" s="543">
        <v>0</v>
      </c>
      <c r="LM343" s="543">
        <v>0</v>
      </c>
      <c r="LN343" s="543">
        <v>0</v>
      </c>
      <c r="LO343" s="543">
        <v>0</v>
      </c>
      <c r="LP343" s="543">
        <v>0</v>
      </c>
      <c r="LQ343" s="543">
        <v>0</v>
      </c>
      <c r="LR343" s="543">
        <v>0</v>
      </c>
      <c r="LS343" s="543">
        <v>0</v>
      </c>
      <c r="LT343" s="543">
        <v>0</v>
      </c>
      <c r="LU343" s="543">
        <v>0</v>
      </c>
      <c r="LV343" s="543">
        <v>0</v>
      </c>
      <c r="LW343" s="543">
        <v>0</v>
      </c>
      <c r="LX343" s="543">
        <v>0</v>
      </c>
      <c r="LY343" s="543">
        <v>0</v>
      </c>
      <c r="LZ343" s="543">
        <v>0</v>
      </c>
      <c r="MA343" s="543">
        <v>0</v>
      </c>
      <c r="MB343" s="543">
        <v>0</v>
      </c>
      <c r="MC343" s="543">
        <v>0</v>
      </c>
      <c r="MD343" s="543">
        <v>0</v>
      </c>
      <c r="ME343" s="543">
        <v>0</v>
      </c>
      <c r="MF343" s="543">
        <v>0</v>
      </c>
      <c r="MG343" s="543">
        <v>0</v>
      </c>
      <c r="MH343" s="543">
        <v>0</v>
      </c>
      <c r="MI343" s="543">
        <v>0</v>
      </c>
      <c r="MJ343" s="543">
        <v>0</v>
      </c>
      <c r="MK343" s="543">
        <v>0</v>
      </c>
      <c r="ML343" s="543">
        <v>0</v>
      </c>
      <c r="MM343" s="543">
        <v>0</v>
      </c>
      <c r="MN343" s="543">
        <v>0</v>
      </c>
      <c r="MO343" s="543">
        <v>0</v>
      </c>
      <c r="MP343" s="543">
        <v>0</v>
      </c>
      <c r="MQ343" s="543">
        <v>0</v>
      </c>
      <c r="MR343" s="543">
        <v>0</v>
      </c>
      <c r="MS343" s="543">
        <v>0</v>
      </c>
      <c r="MT343" s="543">
        <v>0</v>
      </c>
      <c r="MU343" s="543">
        <v>0</v>
      </c>
      <c r="MV343" s="543">
        <v>0</v>
      </c>
      <c r="MW343" s="543">
        <v>0</v>
      </c>
      <c r="MX343" s="543">
        <v>0</v>
      </c>
      <c r="MY343" s="543">
        <v>0</v>
      </c>
      <c r="MZ343" s="543">
        <v>0</v>
      </c>
      <c r="NA343" s="543">
        <v>0</v>
      </c>
      <c r="NB343" s="543">
        <v>0</v>
      </c>
      <c r="NC343" s="543">
        <v>0</v>
      </c>
      <c r="ND343" s="543">
        <v>0</v>
      </c>
      <c r="NE343" s="543">
        <v>0</v>
      </c>
      <c r="NF343" s="543">
        <v>0</v>
      </c>
      <c r="NG343" s="543">
        <v>0</v>
      </c>
      <c r="NH343" s="543">
        <v>0</v>
      </c>
      <c r="NI343" s="543">
        <v>0</v>
      </c>
      <c r="NJ343" s="543">
        <v>0</v>
      </c>
      <c r="NK343" s="543">
        <v>0</v>
      </c>
      <c r="NL343" s="543">
        <v>0</v>
      </c>
      <c r="NM343" s="543">
        <v>0</v>
      </c>
      <c r="NN343" s="543">
        <v>0</v>
      </c>
      <c r="NO343" s="543">
        <v>0</v>
      </c>
      <c r="NP343" s="543">
        <v>0</v>
      </c>
      <c r="NQ343" s="543">
        <v>0</v>
      </c>
      <c r="NR343" s="543">
        <v>0</v>
      </c>
      <c r="NS343" s="543">
        <v>0</v>
      </c>
      <c r="NT343" s="543">
        <v>0</v>
      </c>
      <c r="NU343" s="543">
        <v>0</v>
      </c>
      <c r="NV343" s="543">
        <v>0</v>
      </c>
      <c r="NW343" s="543">
        <v>0</v>
      </c>
      <c r="NX343" s="543">
        <v>0</v>
      </c>
      <c r="NY343" s="543">
        <v>0</v>
      </c>
      <c r="NZ343" s="543">
        <v>0</v>
      </c>
      <c r="OA343" s="543">
        <v>0</v>
      </c>
      <c r="OB343" s="543">
        <v>0</v>
      </c>
      <c r="OC343" s="543">
        <v>0</v>
      </c>
      <c r="OD343" s="543">
        <v>0</v>
      </c>
      <c r="OE343" s="543">
        <v>0</v>
      </c>
      <c r="OF343" s="543">
        <v>0</v>
      </c>
      <c r="OG343" s="543">
        <v>0</v>
      </c>
      <c r="OH343" s="543">
        <v>0</v>
      </c>
      <c r="OI343" s="543">
        <v>0</v>
      </c>
      <c r="OJ343" s="543">
        <v>0</v>
      </c>
      <c r="OK343" s="543">
        <v>0</v>
      </c>
      <c r="OL343" s="543">
        <v>0</v>
      </c>
      <c r="OM343" s="543">
        <v>0</v>
      </c>
      <c r="ON343" s="543">
        <v>0</v>
      </c>
      <c r="OO343" s="543">
        <v>0</v>
      </c>
      <c r="OP343" s="543">
        <v>0</v>
      </c>
      <c r="OQ343" s="543">
        <v>0</v>
      </c>
      <c r="OR343" s="543">
        <v>0</v>
      </c>
      <c r="OS343" s="543">
        <v>0</v>
      </c>
      <c r="OT343" s="543">
        <v>0</v>
      </c>
      <c r="OU343" s="543">
        <v>0</v>
      </c>
      <c r="OV343" s="543">
        <v>0</v>
      </c>
      <c r="OW343" s="543">
        <v>0</v>
      </c>
      <c r="OX343" s="543">
        <v>0</v>
      </c>
      <c r="OY343" s="543">
        <v>0</v>
      </c>
      <c r="OZ343" s="543">
        <v>0</v>
      </c>
      <c r="PA343" s="543">
        <v>0</v>
      </c>
      <c r="PB343" s="543">
        <v>0</v>
      </c>
      <c r="PC343" s="543">
        <v>0</v>
      </c>
      <c r="PD343" s="543">
        <v>0</v>
      </c>
      <c r="PE343" s="543">
        <v>0</v>
      </c>
      <c r="PF343" s="543">
        <v>0</v>
      </c>
      <c r="PG343" s="543">
        <v>0</v>
      </c>
      <c r="PH343" s="543">
        <v>0</v>
      </c>
      <c r="PI343" s="543">
        <v>0</v>
      </c>
      <c r="PJ343" s="543">
        <v>0</v>
      </c>
      <c r="PK343" s="543">
        <v>0</v>
      </c>
      <c r="PL343" s="543">
        <v>0</v>
      </c>
      <c r="PM343" s="543">
        <v>0</v>
      </c>
      <c r="PN343" s="543">
        <v>0</v>
      </c>
      <c r="PO343" s="543">
        <v>0</v>
      </c>
      <c r="PP343" s="543">
        <v>0</v>
      </c>
      <c r="PQ343" s="543">
        <v>0</v>
      </c>
      <c r="PR343" s="543">
        <v>0</v>
      </c>
      <c r="PS343" s="543">
        <v>0</v>
      </c>
      <c r="PT343" s="543">
        <v>0</v>
      </c>
      <c r="PU343" s="543">
        <v>0</v>
      </c>
      <c r="PV343" s="543">
        <v>0</v>
      </c>
      <c r="PW343" s="543">
        <v>0</v>
      </c>
      <c r="PX343" s="543">
        <v>0</v>
      </c>
      <c r="PY343" s="543">
        <v>0</v>
      </c>
      <c r="PZ343" s="543">
        <v>0</v>
      </c>
      <c r="QA343" s="543">
        <v>0</v>
      </c>
      <c r="QB343" s="543">
        <v>0</v>
      </c>
      <c r="QC343" s="543">
        <v>0</v>
      </c>
      <c r="QD343" s="543">
        <v>0</v>
      </c>
      <c r="QE343" s="543">
        <v>0</v>
      </c>
      <c r="QF343" s="543">
        <v>0</v>
      </c>
      <c r="QG343" s="543">
        <v>0</v>
      </c>
      <c r="QH343" s="543">
        <v>0</v>
      </c>
      <c r="QI343" s="543">
        <v>0</v>
      </c>
      <c r="QJ343" s="543">
        <v>0</v>
      </c>
      <c r="QK343" s="543">
        <v>0</v>
      </c>
      <c r="QL343" s="543">
        <v>0</v>
      </c>
      <c r="QM343" s="543">
        <v>0</v>
      </c>
      <c r="QN343" s="543">
        <v>0</v>
      </c>
      <c r="QO343" s="543">
        <v>0</v>
      </c>
      <c r="QP343" s="543">
        <v>0</v>
      </c>
      <c r="QQ343" s="543">
        <v>0</v>
      </c>
      <c r="QR343" s="543">
        <v>0</v>
      </c>
      <c r="QS343" s="543">
        <v>0</v>
      </c>
      <c r="QT343" s="543">
        <v>0</v>
      </c>
      <c r="QU343" s="543">
        <v>0</v>
      </c>
      <c r="QV343" s="543">
        <v>0</v>
      </c>
      <c r="QW343" s="543">
        <v>0</v>
      </c>
      <c r="QX343" s="543">
        <v>0</v>
      </c>
      <c r="QY343" s="543">
        <v>0</v>
      </c>
      <c r="QZ343" s="543">
        <v>0</v>
      </c>
      <c r="RA343" s="543">
        <v>0</v>
      </c>
      <c r="RB343" s="543">
        <v>0</v>
      </c>
      <c r="RC343" s="543">
        <v>0</v>
      </c>
      <c r="RD343" s="543">
        <v>0</v>
      </c>
      <c r="RE343" s="543">
        <v>0</v>
      </c>
      <c r="RF343" s="543">
        <v>0</v>
      </c>
      <c r="RG343" s="543">
        <v>0</v>
      </c>
      <c r="RH343" s="543">
        <v>0</v>
      </c>
      <c r="RI343" s="543">
        <v>0</v>
      </c>
      <c r="RJ343" s="543">
        <v>0</v>
      </c>
      <c r="RK343" s="543">
        <v>0</v>
      </c>
      <c r="RL343" s="543">
        <v>0</v>
      </c>
      <c r="RM343" s="543">
        <v>0</v>
      </c>
      <c r="RN343" s="543">
        <v>0</v>
      </c>
      <c r="RO343" s="543">
        <v>0</v>
      </c>
      <c r="RP343" s="543">
        <v>0</v>
      </c>
      <c r="RQ343" s="543">
        <v>0</v>
      </c>
      <c r="RR343" s="543">
        <v>0</v>
      </c>
      <c r="RS343" s="543">
        <v>0</v>
      </c>
      <c r="RT343" s="543">
        <v>0</v>
      </c>
      <c r="RU343" s="543">
        <v>0</v>
      </c>
      <c r="RV343" s="543">
        <v>0</v>
      </c>
      <c r="RW343" s="543">
        <v>0</v>
      </c>
      <c r="RX343" s="543">
        <v>0</v>
      </c>
      <c r="RY343" s="543">
        <v>0</v>
      </c>
      <c r="RZ343" s="543">
        <v>0</v>
      </c>
      <c r="SA343" s="543">
        <v>0</v>
      </c>
      <c r="SB343" s="543">
        <v>0</v>
      </c>
      <c r="SC343" s="543">
        <v>0</v>
      </c>
      <c r="SD343" s="543">
        <v>0</v>
      </c>
      <c r="SE343" s="543">
        <v>0</v>
      </c>
      <c r="SF343" s="543">
        <v>0</v>
      </c>
      <c r="SG343" s="543">
        <v>0</v>
      </c>
      <c r="SH343" s="543">
        <v>0</v>
      </c>
      <c r="SI343" s="543">
        <v>0</v>
      </c>
      <c r="SJ343" s="280">
        <f t="shared" ref="SJ343" si="187">SI343</f>
        <v>0</v>
      </c>
      <c r="SK343" s="267"/>
      <c r="SL343" s="255"/>
      <c r="SM343" s="255"/>
      <c r="SN343" s="255"/>
    </row>
    <row r="344" spans="1:508" outlineLevel="3" x14ac:dyDescent="0.25">
      <c r="A344" s="255"/>
      <c r="B344" s="264"/>
      <c r="C344" s="449">
        <f t="shared" si="185"/>
        <v>4</v>
      </c>
      <c r="D344" s="280"/>
      <c r="E344" s="329">
        <f t="shared" si="184"/>
        <v>203</v>
      </c>
      <c r="F344" s="335"/>
      <c r="G344" s="280"/>
      <c r="H344" s="552"/>
      <c r="I344" s="567" t="s">
        <v>924</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175"/>
        <v>0</v>
      </c>
      <c r="SK344" s="267"/>
      <c r="SL344" s="255"/>
      <c r="SM344" s="255"/>
      <c r="SN344" s="255"/>
    </row>
    <row r="345" spans="1:508" outlineLevel="3" x14ac:dyDescent="0.25">
      <c r="A345" s="255"/>
      <c r="B345" s="264"/>
      <c r="C345" s="449">
        <f>INT($C$29)+3</f>
        <v>4</v>
      </c>
      <c r="D345" s="280"/>
      <c r="E345" s="329">
        <f t="shared" si="184"/>
        <v>204</v>
      </c>
      <c r="F345" s="335"/>
      <c r="G345" s="280"/>
      <c r="H345" s="552"/>
      <c r="I345" s="564" t="s">
        <v>916</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175"/>
        <v>0</v>
      </c>
      <c r="SK345" s="267"/>
      <c r="SL345" s="255"/>
      <c r="SM345" s="255"/>
      <c r="SN345" s="255"/>
    </row>
    <row r="346" spans="1:508" outlineLevel="3" x14ac:dyDescent="0.25">
      <c r="A346" s="255"/>
      <c r="B346" s="264"/>
      <c r="C346" s="449">
        <f>INT($C$29)+3</f>
        <v>4</v>
      </c>
      <c r="D346" s="280"/>
      <c r="E346" s="329">
        <f t="shared" si="184"/>
        <v>205</v>
      </c>
      <c r="F346" s="335"/>
      <c r="G346" s="280"/>
      <c r="H346" s="552"/>
      <c r="I346" s="564" t="s">
        <v>917</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175"/>
        <v>0</v>
      </c>
      <c r="SK346" s="267"/>
      <c r="SL346" s="255"/>
      <c r="SM346" s="255"/>
      <c r="SN346" s="255"/>
    </row>
    <row r="347" spans="1:508" outlineLevel="3" x14ac:dyDescent="0.25">
      <c r="A347" s="255"/>
      <c r="B347" s="264"/>
      <c r="C347" s="449">
        <f>INT($C$29)+3</f>
        <v>4</v>
      </c>
      <c r="D347" s="280"/>
      <c r="E347" s="329">
        <f t="shared" si="184"/>
        <v>206</v>
      </c>
      <c r="F347" s="335"/>
      <c r="G347" s="280"/>
      <c r="H347" s="554"/>
      <c r="I347" s="565" t="s">
        <v>918</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175"/>
        <v>0</v>
      </c>
      <c r="SK347" s="267"/>
      <c r="SL347" s="255"/>
      <c r="SM347" s="255"/>
      <c r="SN347" s="255"/>
    </row>
    <row r="348" spans="1:508" outlineLevel="2" x14ac:dyDescent="0.25">
      <c r="A348" s="255"/>
      <c r="B348" s="264"/>
      <c r="C348" s="449">
        <f>INT($C$29)+2</f>
        <v>3</v>
      </c>
      <c r="D348" s="280"/>
      <c r="E348" s="329">
        <f t="shared" si="184"/>
        <v>207</v>
      </c>
      <c r="F348" s="335"/>
      <c r="G348" s="280"/>
      <c r="H348" s="550"/>
      <c r="I348" s="550" t="s">
        <v>608</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175"/>
        <v>0</v>
      </c>
      <c r="SK348" s="267"/>
      <c r="SL348" s="255"/>
      <c r="SM348" s="255"/>
      <c r="SN348" s="255"/>
    </row>
    <row r="349" spans="1:508" outlineLevel="3" x14ac:dyDescent="0.25">
      <c r="A349" s="255"/>
      <c r="B349" s="264"/>
      <c r="C349" s="449">
        <f t="shared" si="179"/>
        <v>4</v>
      </c>
      <c r="D349" s="280"/>
      <c r="E349" s="329">
        <f t="shared" si="184"/>
        <v>208</v>
      </c>
      <c r="F349" s="335"/>
      <c r="G349" s="280"/>
      <c r="H349" s="552"/>
      <c r="I349" s="552" t="s">
        <v>609</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175"/>
        <v>0</v>
      </c>
      <c r="SK349" s="267"/>
      <c r="SL349" s="255"/>
      <c r="SM349" s="255"/>
      <c r="SN349" s="255"/>
    </row>
    <row r="350" spans="1:508" outlineLevel="3" x14ac:dyDescent="0.25">
      <c r="A350" s="255"/>
      <c r="B350" s="264"/>
      <c r="C350" s="449">
        <f t="shared" si="179"/>
        <v>4</v>
      </c>
      <c r="D350" s="280"/>
      <c r="E350" s="329">
        <f t="shared" si="184"/>
        <v>209</v>
      </c>
      <c r="F350" s="335"/>
      <c r="G350" s="280"/>
      <c r="H350" s="552"/>
      <c r="I350" s="552" t="s">
        <v>610</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175"/>
        <v>0</v>
      </c>
      <c r="SK350" s="267"/>
      <c r="SL350" s="255"/>
      <c r="SM350" s="255"/>
      <c r="SN350" s="255"/>
    </row>
    <row r="351" spans="1:508" outlineLevel="3" x14ac:dyDescent="0.25">
      <c r="A351" s="255"/>
      <c r="B351" s="264"/>
      <c r="C351" s="449">
        <f t="shared" si="179"/>
        <v>4</v>
      </c>
      <c r="D351" s="280"/>
      <c r="E351" s="329">
        <f t="shared" si="184"/>
        <v>210</v>
      </c>
      <c r="F351" s="335"/>
      <c r="G351" s="280"/>
      <c r="H351" s="556"/>
      <c r="I351" s="556" t="s">
        <v>741</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175"/>
        <v>0</v>
      </c>
      <c r="SK351" s="267"/>
      <c r="SL351" s="255"/>
      <c r="SM351" s="255"/>
      <c r="SN351" s="255"/>
    </row>
    <row r="352" spans="1:508" outlineLevel="2" x14ac:dyDescent="0.25">
      <c r="A352" s="255"/>
      <c r="B352" s="264"/>
      <c r="C352" s="449">
        <f>INT($C$29)+3</f>
        <v>4</v>
      </c>
      <c r="D352" s="280"/>
      <c r="E352" s="329">
        <f t="shared" si="184"/>
        <v>211</v>
      </c>
      <c r="F352" s="335"/>
      <c r="G352" s="280"/>
      <c r="H352" s="558"/>
      <c r="I352" s="558" t="s">
        <v>742</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175"/>
        <v>0</v>
      </c>
      <c r="SK352" s="267"/>
      <c r="SL352" s="255"/>
      <c r="SM352" s="255"/>
      <c r="SN352" s="255"/>
    </row>
    <row r="353" spans="1:508" outlineLevel="2" x14ac:dyDescent="0.25">
      <c r="A353" s="255"/>
      <c r="B353" s="264"/>
      <c r="C353" s="449">
        <f>INT($C$29)+2</f>
        <v>3</v>
      </c>
      <c r="D353" s="280"/>
      <c r="E353" s="329">
        <f t="shared" si="184"/>
        <v>212</v>
      </c>
      <c r="F353" s="335"/>
      <c r="G353" s="280"/>
      <c r="H353" s="466"/>
      <c r="I353" s="466" t="s">
        <v>743</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175"/>
        <v>0</v>
      </c>
      <c r="SK353" s="267"/>
      <c r="SL353" s="255"/>
      <c r="SM353" s="255"/>
      <c r="SN353" s="255"/>
    </row>
    <row r="354" spans="1:508" outlineLevel="3" x14ac:dyDescent="0.25">
      <c r="A354" s="255"/>
      <c r="B354" s="264"/>
      <c r="C354" s="449">
        <f t="shared" si="179"/>
        <v>4</v>
      </c>
      <c r="D354" s="280"/>
      <c r="E354" s="329">
        <f t="shared" si="184"/>
        <v>213</v>
      </c>
      <c r="F354" s="335"/>
      <c r="G354" s="280"/>
      <c r="H354" s="509"/>
      <c r="I354" s="509" t="s">
        <v>744</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175"/>
        <v>0</v>
      </c>
      <c r="SK354" s="267"/>
      <c r="SL354" s="255"/>
      <c r="SM354" s="255"/>
      <c r="SN354" s="255"/>
    </row>
    <row r="355" spans="1:508" outlineLevel="2" x14ac:dyDescent="0.25">
      <c r="A355" s="255"/>
      <c r="B355" s="264"/>
      <c r="C355" s="449">
        <f>INT($C$29)+2</f>
        <v>3</v>
      </c>
      <c r="D355" s="280"/>
      <c r="E355" s="329">
        <f t="shared" si="184"/>
        <v>214</v>
      </c>
      <c r="F355" s="335"/>
      <c r="G355" s="280"/>
      <c r="H355" s="510"/>
      <c r="I355" s="510" t="s">
        <v>745</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175"/>
        <v>0</v>
      </c>
      <c r="SK355" s="267"/>
      <c r="SL355" s="255"/>
      <c r="SM355" s="255"/>
      <c r="SN355" s="255"/>
    </row>
    <row r="356" spans="1:508" outlineLevel="3" x14ac:dyDescent="0.25">
      <c r="A356" s="255"/>
      <c r="B356" s="264"/>
      <c r="C356" s="449">
        <f>INT($C$29)+3</f>
        <v>4</v>
      </c>
      <c r="D356" s="280"/>
      <c r="E356" s="329">
        <f t="shared" si="184"/>
        <v>215</v>
      </c>
      <c r="F356" s="335"/>
      <c r="G356" s="280"/>
      <c r="H356" s="351"/>
      <c r="I356" s="351" t="s">
        <v>746</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175"/>
        <v>0</v>
      </c>
      <c r="SK356" s="267"/>
      <c r="SL356" s="255"/>
      <c r="SM356" s="255"/>
      <c r="SN356" s="255"/>
    </row>
    <row r="357" spans="1:508" outlineLevel="2" x14ac:dyDescent="0.25">
      <c r="A357" s="255"/>
      <c r="B357" s="264"/>
      <c r="C357" s="449">
        <f>INT($C$29)+3</f>
        <v>4</v>
      </c>
      <c r="D357" s="280"/>
      <c r="E357" s="329">
        <f t="shared" si="184"/>
        <v>216</v>
      </c>
      <c r="F357" s="335"/>
      <c r="G357" s="280"/>
      <c r="H357" s="558"/>
      <c r="I357" s="558" t="s">
        <v>747</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424</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126</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730</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4"/>
  <sheetViews>
    <sheetView tabSelected="1" topLeftCell="A27" workbookViewId="0">
      <selection activeCell="G44" sqref="G44"/>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407</v>
      </c>
      <c r="B5" s="206">
        <v>1</v>
      </c>
    </row>
    <row r="6" spans="1:2" ht="7.35" customHeight="1" x14ac:dyDescent="0.25"/>
    <row r="7" spans="1:2" x14ac:dyDescent="0.25">
      <c r="A7" t="s">
        <v>408</v>
      </c>
      <c r="B7" s="206">
        <v>1</v>
      </c>
    </row>
    <row r="8" spans="1:2" ht="7.35" customHeight="1" x14ac:dyDescent="0.25"/>
    <row r="9" spans="1:2" x14ac:dyDescent="0.25">
      <c r="A9" t="s">
        <v>87</v>
      </c>
      <c r="B9" s="206">
        <v>1.25</v>
      </c>
    </row>
    <row r="11" spans="1:2" x14ac:dyDescent="0.25">
      <c r="A11" s="67" t="s">
        <v>86</v>
      </c>
    </row>
    <row r="12" spans="1:2" x14ac:dyDescent="0.25">
      <c r="A12" t="s">
        <v>88</v>
      </c>
      <c r="B12" s="206">
        <v>11</v>
      </c>
    </row>
    <row r="13" spans="1:2" ht="7.35" customHeight="1" x14ac:dyDescent="0.25"/>
    <row r="14" spans="1:2" x14ac:dyDescent="0.25">
      <c r="A14" t="s">
        <v>89</v>
      </c>
      <c r="B14" s="206">
        <v>10</v>
      </c>
    </row>
    <row r="16" spans="1:2" x14ac:dyDescent="0.25">
      <c r="A16" s="67" t="s">
        <v>90</v>
      </c>
    </row>
    <row r="17" spans="1:2" x14ac:dyDescent="0.25">
      <c r="A17" t="s">
        <v>91</v>
      </c>
      <c r="B17" s="206">
        <v>0.85</v>
      </c>
    </row>
    <row r="19" spans="1:2" x14ac:dyDescent="0.25">
      <c r="A19" t="s">
        <v>92</v>
      </c>
      <c r="B19"/>
    </row>
    <row r="20" spans="1:2" x14ac:dyDescent="0.25">
      <c r="A20" t="s">
        <v>392</v>
      </c>
      <c r="B20" s="206">
        <v>1.3</v>
      </c>
    </row>
    <row r="21" spans="1:2" x14ac:dyDescent="0.25">
      <c r="A21" t="s">
        <v>59</v>
      </c>
      <c r="B21" s="206">
        <v>1.1000000000000001</v>
      </c>
    </row>
    <row r="22" spans="1:2" x14ac:dyDescent="0.25">
      <c r="A22" t="s">
        <v>60</v>
      </c>
      <c r="B22" s="206">
        <v>1.1000000000000001</v>
      </c>
    </row>
    <row r="23" spans="1:2" x14ac:dyDescent="0.25">
      <c r="A23" t="s">
        <v>61</v>
      </c>
      <c r="B23" s="206">
        <v>1.2</v>
      </c>
    </row>
    <row r="24" spans="1:2" x14ac:dyDescent="0.25">
      <c r="A24" t="s">
        <v>62</v>
      </c>
      <c r="B24" s="206">
        <v>1</v>
      </c>
    </row>
    <row r="25" spans="1:2" x14ac:dyDescent="0.25">
      <c r="A25" t="s">
        <v>895</v>
      </c>
      <c r="B25" s="206">
        <v>1</v>
      </c>
    </row>
    <row r="26" spans="1:2" x14ac:dyDescent="0.25">
      <c r="A26" t="s">
        <v>896</v>
      </c>
      <c r="B26" s="206">
        <v>1</v>
      </c>
    </row>
    <row r="27" spans="1:2" x14ac:dyDescent="0.25">
      <c r="A27" t="s">
        <v>897</v>
      </c>
      <c r="B27" s="206">
        <v>1</v>
      </c>
    </row>
    <row r="28" spans="1:2" x14ac:dyDescent="0.25">
      <c r="A28" t="s">
        <v>1218</v>
      </c>
      <c r="B28" s="206">
        <v>1</v>
      </c>
    </row>
    <row r="30" spans="1:2" x14ac:dyDescent="0.25">
      <c r="A30" t="s">
        <v>93</v>
      </c>
      <c r="B30"/>
    </row>
    <row r="31" spans="1:2" x14ac:dyDescent="0.25">
      <c r="A31" t="s">
        <v>392</v>
      </c>
      <c r="B31" s="206">
        <v>1.2</v>
      </c>
    </row>
    <row r="32" spans="1:2" x14ac:dyDescent="0.25">
      <c r="A32" t="s">
        <v>59</v>
      </c>
      <c r="B32" s="206">
        <v>1.1000000000000001</v>
      </c>
    </row>
    <row r="33" spans="1:2" x14ac:dyDescent="0.25">
      <c r="A33" t="s">
        <v>60</v>
      </c>
      <c r="B33" s="206">
        <v>1.1000000000000001</v>
      </c>
    </row>
    <row r="34" spans="1:2" x14ac:dyDescent="0.25">
      <c r="A34" t="s">
        <v>61</v>
      </c>
      <c r="B34" s="206">
        <v>1.2</v>
      </c>
    </row>
    <row r="35" spans="1:2" x14ac:dyDescent="0.25">
      <c r="A35" t="s">
        <v>62</v>
      </c>
      <c r="B35" s="206">
        <v>1</v>
      </c>
    </row>
    <row r="36" spans="1:2" x14ac:dyDescent="0.25">
      <c r="A36" t="s">
        <v>895</v>
      </c>
      <c r="B36" s="206">
        <v>1</v>
      </c>
    </row>
    <row r="37" spans="1:2" x14ac:dyDescent="0.25">
      <c r="A37" t="s">
        <v>896</v>
      </c>
      <c r="B37" s="206">
        <v>1</v>
      </c>
    </row>
    <row r="38" spans="1:2" x14ac:dyDescent="0.25">
      <c r="A38" t="s">
        <v>897</v>
      </c>
      <c r="B38" s="206">
        <v>1</v>
      </c>
    </row>
    <row r="39" spans="1:2" x14ac:dyDescent="0.25">
      <c r="A39" t="s">
        <v>1218</v>
      </c>
      <c r="B39" s="206">
        <v>1</v>
      </c>
    </row>
    <row r="41" spans="1:2" x14ac:dyDescent="0.25">
      <c r="A41" t="s">
        <v>97</v>
      </c>
      <c r="B41"/>
    </row>
    <row r="42" spans="1:2" x14ac:dyDescent="0.25">
      <c r="A42" t="s">
        <v>392</v>
      </c>
      <c r="B42" s="206">
        <v>1</v>
      </c>
    </row>
    <row r="43" spans="1:2" x14ac:dyDescent="0.25">
      <c r="A43" t="s">
        <v>59</v>
      </c>
      <c r="B43" s="206">
        <v>1</v>
      </c>
    </row>
    <row r="44" spans="1:2" x14ac:dyDescent="0.25">
      <c r="A44" t="s">
        <v>60</v>
      </c>
      <c r="B44" s="206">
        <v>1</v>
      </c>
    </row>
    <row r="45" spans="1:2" x14ac:dyDescent="0.25">
      <c r="A45" t="s">
        <v>61</v>
      </c>
      <c r="B45" s="206">
        <v>1</v>
      </c>
    </row>
    <row r="46" spans="1:2" x14ac:dyDescent="0.25">
      <c r="A46" t="s">
        <v>62</v>
      </c>
      <c r="B46" s="206">
        <v>1</v>
      </c>
    </row>
    <row r="47" spans="1:2" x14ac:dyDescent="0.25">
      <c r="A47" t="s">
        <v>895</v>
      </c>
      <c r="B47" s="206">
        <v>1</v>
      </c>
    </row>
    <row r="48" spans="1:2" x14ac:dyDescent="0.25">
      <c r="A48" t="s">
        <v>896</v>
      </c>
      <c r="B48" s="206">
        <v>1</v>
      </c>
    </row>
    <row r="49" spans="1:3" x14ac:dyDescent="0.25">
      <c r="A49" t="s">
        <v>897</v>
      </c>
      <c r="B49" s="206">
        <v>1</v>
      </c>
    </row>
    <row r="50" spans="1:3" x14ac:dyDescent="0.25">
      <c r="A50" t="s">
        <v>1218</v>
      </c>
      <c r="B50" s="206">
        <v>1</v>
      </c>
    </row>
    <row r="52" spans="1:3" x14ac:dyDescent="0.25">
      <c r="A52" s="67" t="s">
        <v>94</v>
      </c>
    </row>
    <row r="53" spans="1:3" x14ac:dyDescent="0.25">
      <c r="A53" t="s">
        <v>95</v>
      </c>
      <c r="B53" s="754">
        <f>MIN(364,INT((C53 - DATE(YEAR(C53),1,1))))</f>
        <v>104</v>
      </c>
      <c r="C53" s="779">
        <v>43570</v>
      </c>
    </row>
    <row r="54"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953</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997</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951</v>
      </c>
      <c r="J18" s="35"/>
      <c r="K18" s="14" t="s">
        <v>950</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759</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1104</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1105</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1106</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833</v>
      </c>
      <c r="K34" s="24" t="s">
        <v>406</v>
      </c>
      <c r="L34" s="24" t="s">
        <v>802</v>
      </c>
      <c r="M34" s="24" t="s">
        <v>803</v>
      </c>
      <c r="N34" s="24" t="s">
        <v>804</v>
      </c>
      <c r="O34" s="24" t="s">
        <v>805</v>
      </c>
      <c r="P34" s="24" t="s">
        <v>806</v>
      </c>
      <c r="Q34" s="24" t="s">
        <v>807</v>
      </c>
      <c r="R34" s="24" t="s">
        <v>808</v>
      </c>
      <c r="S34" s="24" t="s">
        <v>809</v>
      </c>
      <c r="T34" s="24"/>
      <c r="U34" s="24"/>
      <c r="V34" s="24"/>
      <c r="W34" s="17"/>
      <c r="X34" s="9"/>
      <c r="Y34" s="9"/>
      <c r="Z34" s="9"/>
    </row>
    <row r="35" spans="1:26" customFormat="1" ht="5.0999999999999996" customHeight="1" outlineLevel="1" x14ac:dyDescent="0.25">
      <c r="A35" s="7"/>
      <c r="B35" s="98"/>
      <c r="C35" s="13" t="s">
        <v>120</v>
      </c>
      <c r="D35" s="18"/>
      <c r="E35" s="18"/>
      <c r="F35" s="18"/>
      <c r="G35" s="24"/>
      <c r="H35" s="24"/>
      <c r="I35" s="24"/>
      <c r="J35" s="87" t="s">
        <v>121</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1107</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124</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126</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231</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106</v>
      </c>
      <c r="H58" t="s">
        <v>376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General!H30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General!H31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7" t="s">
        <v>1054</v>
      </c>
      <c r="H92" s="704"/>
      <c r="I92" s="704"/>
      <c r="J92" s="704"/>
      <c r="K92" s="27"/>
      <c r="L92" s="27"/>
      <c r="M92" s="27"/>
      <c r="N92" s="704"/>
      <c r="O92" s="704"/>
      <c r="P92" s="704"/>
      <c r="Q92" s="704"/>
      <c r="R92" s="704"/>
      <c r="S92" s="704"/>
      <c r="T92" s="704"/>
      <c r="U92" s="704"/>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106</v>
      </c>
      <c r="I93" s="705" t="s">
        <v>1050</v>
      </c>
      <c r="J93" s="705" t="s">
        <v>1051</v>
      </c>
      <c r="K93" s="705" t="s">
        <v>1052</v>
      </c>
      <c r="L93" s="705" t="s">
        <v>1053</v>
      </c>
      <c r="M93" s="27"/>
      <c r="N93" s="704"/>
      <c r="O93" s="704"/>
      <c r="P93" s="704"/>
      <c r="Q93" s="704"/>
      <c r="R93" s="704"/>
      <c r="S93" s="704"/>
      <c r="T93" s="704"/>
      <c r="U93" s="704"/>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General!H17</f>
        <v>b</v>
      </c>
      <c r="I94" s="706">
        <v>0.9</v>
      </c>
      <c r="J94" s="706">
        <v>1.1000000000000001</v>
      </c>
      <c r="K94" s="706">
        <v>0.7</v>
      </c>
      <c r="L94" s="706">
        <v>0.95</v>
      </c>
      <c r="M94" s="27"/>
      <c r="N94" s="704"/>
      <c r="O94" s="704"/>
      <c r="P94" s="704"/>
      <c r="Q94" s="704"/>
      <c r="R94" s="704"/>
      <c r="S94" s="704"/>
      <c r="T94" s="704"/>
      <c r="U94" s="704"/>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General!H18</f>
        <v>bd</v>
      </c>
      <c r="I95" s="706">
        <v>0.9</v>
      </c>
      <c r="J95" s="706">
        <v>1.1000000000000001</v>
      </c>
      <c r="K95" s="706">
        <v>0.7</v>
      </c>
      <c r="L95" s="706">
        <v>0.95</v>
      </c>
      <c r="M95" s="27"/>
      <c r="N95" s="704"/>
      <c r="O95" s="704"/>
      <c r="P95" s="704"/>
      <c r="Q95" s="704"/>
      <c r="R95" s="704"/>
      <c r="S95" s="704"/>
      <c r="T95" s="704"/>
      <c r="U95" s="704"/>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General!H19</f>
        <v>f</v>
      </c>
      <c r="I96" s="706">
        <v>0.9</v>
      </c>
      <c r="J96" s="706">
        <v>1.1000000000000001</v>
      </c>
      <c r="K96" s="706">
        <v>0.7</v>
      </c>
      <c r="L96" s="706">
        <v>0.95</v>
      </c>
      <c r="M96" s="27"/>
      <c r="N96" s="704"/>
      <c r="O96" s="704"/>
      <c r="P96" s="704"/>
      <c r="Q96" s="704"/>
      <c r="R96" s="704"/>
      <c r="S96" s="704"/>
      <c r="T96" s="704"/>
      <c r="U96" s="704"/>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General!H20</f>
        <v>h</v>
      </c>
      <c r="I97" s="706">
        <v>0.9</v>
      </c>
      <c r="J97" s="706">
        <v>1.1000000000000001</v>
      </c>
      <c r="K97" s="706">
        <v>0.7</v>
      </c>
      <c r="L97" s="706">
        <v>0.95</v>
      </c>
      <c r="M97" s="27"/>
      <c r="N97" s="704"/>
      <c r="O97" s="704"/>
      <c r="P97" s="704"/>
      <c r="Q97" s="704"/>
      <c r="R97" s="704"/>
      <c r="S97" s="704"/>
      <c r="T97" s="704"/>
      <c r="U97" s="704"/>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General!H21</f>
        <v>i</v>
      </c>
      <c r="I98" s="706">
        <v>0.9</v>
      </c>
      <c r="J98" s="706">
        <v>1.1000000000000001</v>
      </c>
      <c r="K98" s="706">
        <v>0.7</v>
      </c>
      <c r="L98" s="706">
        <v>0.95</v>
      </c>
      <c r="M98" s="27"/>
      <c r="N98" s="704"/>
      <c r="O98" s="704"/>
      <c r="P98" s="704"/>
      <c r="Q98" s="704"/>
      <c r="R98" s="704"/>
      <c r="S98" s="704"/>
      <c r="T98" s="704"/>
      <c r="U98" s="704"/>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General!H22</f>
        <v>k</v>
      </c>
      <c r="I99" s="706">
        <v>0.9</v>
      </c>
      <c r="J99" s="706">
        <v>1.1000000000000001</v>
      </c>
      <c r="K99" s="706">
        <v>0.7</v>
      </c>
      <c r="L99" s="706">
        <v>0.95</v>
      </c>
      <c r="M99" s="27"/>
      <c r="N99" s="704"/>
      <c r="O99" s="704"/>
      <c r="P99" s="704"/>
      <c r="Q99" s="704"/>
      <c r="R99" s="704"/>
      <c r="S99" s="704"/>
      <c r="T99" s="704"/>
      <c r="U99" s="704"/>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General!H23</f>
        <v>l</v>
      </c>
      <c r="I100" s="706">
        <v>0.9</v>
      </c>
      <c r="J100" s="706">
        <v>1.1000000000000001</v>
      </c>
      <c r="K100" s="706">
        <v>0.7</v>
      </c>
      <c r="L100" s="706">
        <v>0.95</v>
      </c>
      <c r="M100" s="27"/>
      <c r="N100" s="704"/>
      <c r="O100" s="704"/>
      <c r="P100" s="704"/>
      <c r="Q100" s="704"/>
      <c r="R100" s="704"/>
      <c r="S100" s="704"/>
      <c r="T100" s="704"/>
      <c r="U100" s="704"/>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General!H24</f>
        <v>o</v>
      </c>
      <c r="I101" s="706">
        <v>0.9</v>
      </c>
      <c r="J101" s="706">
        <v>1.1000000000000001</v>
      </c>
      <c r="K101" s="706">
        <v>0.7</v>
      </c>
      <c r="L101" s="706">
        <v>0.95</v>
      </c>
      <c r="M101" s="27"/>
      <c r="N101" s="704"/>
      <c r="O101" s="704"/>
      <c r="P101" s="704"/>
      <c r="Q101" s="704"/>
      <c r="R101" s="704"/>
      <c r="S101" s="704"/>
      <c r="T101" s="704"/>
      <c r="U101" s="704"/>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General!H25</f>
        <v>od</v>
      </c>
      <c r="I102" s="706">
        <v>0.9</v>
      </c>
      <c r="J102" s="706">
        <v>1.1000000000000001</v>
      </c>
      <c r="K102" s="706">
        <v>0.7</v>
      </c>
      <c r="L102" s="706">
        <v>0.95</v>
      </c>
      <c r="M102" s="27"/>
      <c r="N102" s="704"/>
      <c r="O102" s="704"/>
      <c r="P102" s="704"/>
      <c r="Q102" s="704"/>
      <c r="R102" s="704"/>
      <c r="S102" s="704"/>
      <c r="T102" s="704"/>
      <c r="U102" s="704"/>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General!H26</f>
        <v>of</v>
      </c>
      <c r="I103" s="706">
        <v>0.9</v>
      </c>
      <c r="J103" s="706">
        <v>1.1000000000000001</v>
      </c>
      <c r="K103" s="706">
        <v>0.7</v>
      </c>
      <c r="L103" s="706">
        <v>0.95</v>
      </c>
      <c r="M103" s="27"/>
      <c r="N103" s="704"/>
      <c r="O103" s="704"/>
      <c r="P103" s="704"/>
      <c r="Q103" s="704"/>
      <c r="R103" s="704"/>
      <c r="S103" s="704"/>
      <c r="T103" s="704"/>
      <c r="U103" s="704"/>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General!H27</f>
        <v>r</v>
      </c>
      <c r="I104" s="706">
        <v>0.9</v>
      </c>
      <c r="J104" s="706">
        <v>1.1000000000000001</v>
      </c>
      <c r="K104" s="706">
        <v>0.7</v>
      </c>
      <c r="L104" s="706">
        <v>0.95</v>
      </c>
      <c r="M104" s="27"/>
      <c r="N104" s="704"/>
      <c r="O104" s="704"/>
      <c r="P104" s="704"/>
      <c r="Q104" s="704"/>
      <c r="R104" s="704"/>
      <c r="S104" s="704"/>
      <c r="T104" s="704"/>
      <c r="U104" s="704"/>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General!H28</f>
        <v>rd</v>
      </c>
      <c r="I105" s="706">
        <v>0.9</v>
      </c>
      <c r="J105" s="706">
        <v>1.1000000000000001</v>
      </c>
      <c r="K105" s="706">
        <v>0.7</v>
      </c>
      <c r="L105" s="706">
        <v>0.95</v>
      </c>
      <c r="M105" s="27"/>
      <c r="N105" s="704"/>
      <c r="O105" s="704"/>
      <c r="P105" s="704"/>
      <c r="Q105" s="704"/>
      <c r="R105" s="704"/>
      <c r="S105" s="704"/>
      <c r="T105" s="704"/>
      <c r="U105" s="704"/>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General!H29</f>
        <v>v</v>
      </c>
      <c r="I106" s="706">
        <v>0.9</v>
      </c>
      <c r="J106" s="706">
        <v>1.1000000000000001</v>
      </c>
      <c r="K106" s="706">
        <v>0.7</v>
      </c>
      <c r="L106" s="706">
        <v>0.95</v>
      </c>
      <c r="M106" s="27"/>
      <c r="N106" s="704"/>
      <c r="O106" s="704"/>
      <c r="P106" s="704"/>
      <c r="Q106" s="704"/>
      <c r="R106" s="704"/>
      <c r="S106" s="704"/>
      <c r="T106" s="704"/>
      <c r="U106" s="704"/>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General!H30</f>
        <v>w</v>
      </c>
      <c r="I107" s="706">
        <v>0.9</v>
      </c>
      <c r="J107" s="706">
        <v>1.1000000000000001</v>
      </c>
      <c r="K107" s="706">
        <v>0.7</v>
      </c>
      <c r="L107" s="706">
        <v>0.95</v>
      </c>
      <c r="M107" s="27"/>
      <c r="N107" s="704"/>
      <c r="O107" s="704"/>
      <c r="P107" s="704"/>
      <c r="Q107" s="704"/>
      <c r="R107" s="704"/>
      <c r="S107" s="704"/>
      <c r="T107" s="704"/>
      <c r="U107" s="704"/>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General!H31</f>
        <v>wd</v>
      </c>
      <c r="I108" s="706">
        <v>0.9</v>
      </c>
      <c r="J108" s="706">
        <v>1.1000000000000001</v>
      </c>
      <c r="K108" s="706">
        <v>0.7</v>
      </c>
      <c r="L108" s="706">
        <v>0.95</v>
      </c>
      <c r="M108" s="27"/>
      <c r="N108" s="704"/>
      <c r="O108" s="704"/>
      <c r="P108" s="704"/>
      <c r="Q108" s="704"/>
      <c r="R108" s="704"/>
      <c r="S108" s="704"/>
      <c r="T108" s="704"/>
      <c r="U108" s="704"/>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General!H32</f>
        <v>z</v>
      </c>
      <c r="I109" s="706">
        <v>0.9</v>
      </c>
      <c r="J109" s="706">
        <v>1.1000000000000001</v>
      </c>
      <c r="K109" s="706">
        <v>0.7</v>
      </c>
      <c r="L109" s="706">
        <v>0.95</v>
      </c>
      <c r="M109" s="27"/>
      <c r="N109" s="704"/>
      <c r="O109" s="704"/>
      <c r="P109" s="704"/>
      <c r="Q109" s="704"/>
      <c r="R109" s="704"/>
      <c r="S109" s="704"/>
      <c r="T109" s="704"/>
      <c r="U109" s="704"/>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General!H33</f>
        <v>zd</v>
      </c>
      <c r="I110" s="706">
        <v>0.9</v>
      </c>
      <c r="J110" s="706">
        <v>1.1000000000000001</v>
      </c>
      <c r="K110" s="706">
        <v>0.7</v>
      </c>
      <c r="L110" s="706">
        <v>0.95</v>
      </c>
      <c r="M110" s="27"/>
      <c r="N110" s="704"/>
      <c r="O110" s="704"/>
      <c r="P110" s="704"/>
      <c r="Q110" s="704"/>
      <c r="R110" s="704"/>
      <c r="S110" s="704"/>
      <c r="T110" s="704"/>
      <c r="U110" s="704"/>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4"/>
      <c r="I111" s="704"/>
      <c r="J111" s="704"/>
      <c r="K111" s="27"/>
      <c r="L111" s="27"/>
      <c r="M111" s="27"/>
      <c r="N111" s="704"/>
      <c r="O111" s="704"/>
      <c r="P111" s="704"/>
      <c r="Q111" s="704"/>
      <c r="R111" s="704"/>
      <c r="S111" s="704"/>
      <c r="T111" s="704"/>
      <c r="U111" s="704"/>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4"/>
      <c r="I112" s="704"/>
      <c r="J112" s="704"/>
      <c r="K112" s="27"/>
      <c r="L112" s="27"/>
      <c r="M112" s="27"/>
      <c r="N112" s="704"/>
      <c r="O112" s="704"/>
      <c r="P112" s="704"/>
      <c r="Q112" s="704"/>
      <c r="R112" s="704"/>
      <c r="S112" s="704"/>
      <c r="T112" s="704"/>
      <c r="U112" s="704"/>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996</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321</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7" t="s">
        <v>1061</v>
      </c>
      <c r="I129" s="720"/>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7"/>
      <c r="H130" s="721" t="s">
        <v>1063</v>
      </c>
      <c r="I130" s="722" t="s">
        <v>1064</v>
      </c>
      <c r="J130" s="723" t="s">
        <v>1065</v>
      </c>
      <c r="K130" s="714"/>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1058</v>
      </c>
      <c r="I131" t="s">
        <v>1059</v>
      </c>
      <c r="J131" t="s">
        <v>1060</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3" t="str">
        <f>General!H17</f>
        <v>b</v>
      </c>
      <c r="H132" s="715">
        <v>1</v>
      </c>
      <c r="I132" s="715">
        <v>1</v>
      </c>
      <c r="J132" s="716">
        <f t="shared" ref="J132:J148" si="0">$J94-$I94*$K94*(1-$L94)</f>
        <v>1.0685</v>
      </c>
      <c r="K132" s="714"/>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3" t="str">
        <f>General!H18</f>
        <v>bd</v>
      </c>
      <c r="H133" s="715">
        <v>1</v>
      </c>
      <c r="I133" s="715">
        <v>1</v>
      </c>
      <c r="J133" s="716">
        <f t="shared" si="0"/>
        <v>1.0685</v>
      </c>
      <c r="K133" s="714"/>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3" t="str">
        <f>General!H19</f>
        <v>f</v>
      </c>
      <c r="H134" s="715">
        <v>1</v>
      </c>
      <c r="I134" s="715">
        <v>1</v>
      </c>
      <c r="J134" s="716">
        <f t="shared" si="0"/>
        <v>1.0685</v>
      </c>
      <c r="K134" s="714"/>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3" t="str">
        <f>General!H20</f>
        <v>h</v>
      </c>
      <c r="H135" s="715">
        <v>1</v>
      </c>
      <c r="I135" s="715">
        <v>1</v>
      </c>
      <c r="J135" s="716">
        <f t="shared" si="0"/>
        <v>1.0685</v>
      </c>
      <c r="K135" s="714"/>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3" t="str">
        <f>General!H21</f>
        <v>i</v>
      </c>
      <c r="H136" s="715">
        <v>1</v>
      </c>
      <c r="I136" s="715">
        <v>1</v>
      </c>
      <c r="J136" s="716">
        <f t="shared" si="0"/>
        <v>1.0685</v>
      </c>
      <c r="K136" s="714"/>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3" t="str">
        <f>General!H22</f>
        <v>k</v>
      </c>
      <c r="H137" s="715">
        <v>1</v>
      </c>
      <c r="I137" s="715">
        <v>1</v>
      </c>
      <c r="J137" s="716">
        <f t="shared" si="0"/>
        <v>1.0685</v>
      </c>
      <c r="K137" s="714"/>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3" t="str">
        <f>General!H23</f>
        <v>l</v>
      </c>
      <c r="H138" s="715">
        <v>1</v>
      </c>
      <c r="I138" s="715">
        <v>1</v>
      </c>
      <c r="J138" s="716">
        <f t="shared" si="0"/>
        <v>1.0685</v>
      </c>
      <c r="K138" s="714"/>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3" t="str">
        <f>General!H24</f>
        <v>o</v>
      </c>
      <c r="H139" s="715">
        <v>1</v>
      </c>
      <c r="I139" s="715">
        <v>1</v>
      </c>
      <c r="J139" s="716">
        <f t="shared" si="0"/>
        <v>1.0685</v>
      </c>
      <c r="K139" s="714"/>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3" t="str">
        <f>General!H25</f>
        <v>od</v>
      </c>
      <c r="H140" s="715">
        <v>1</v>
      </c>
      <c r="I140" s="715">
        <v>1</v>
      </c>
      <c r="J140" s="716">
        <f t="shared" si="0"/>
        <v>1.0685</v>
      </c>
      <c r="K140" s="714"/>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3" t="str">
        <f>General!H26</f>
        <v>of</v>
      </c>
      <c r="H141" s="715">
        <v>1</v>
      </c>
      <c r="I141" s="715">
        <v>1</v>
      </c>
      <c r="J141" s="716">
        <f t="shared" si="0"/>
        <v>1.0685</v>
      </c>
      <c r="K141" s="714"/>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3" t="str">
        <f>General!H27</f>
        <v>r</v>
      </c>
      <c r="H142" s="715">
        <v>1</v>
      </c>
      <c r="I142" s="715">
        <v>1</v>
      </c>
      <c r="J142" s="716">
        <f t="shared" si="0"/>
        <v>1.0685</v>
      </c>
      <c r="K142" s="714"/>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3" t="str">
        <f>General!H28</f>
        <v>rd</v>
      </c>
      <c r="H143" s="715">
        <v>1</v>
      </c>
      <c r="I143" s="715">
        <v>1</v>
      </c>
      <c r="J143" s="716">
        <f>$J105-$I105*$K105*(1-$L105)</f>
        <v>1.0685</v>
      </c>
      <c r="K143" s="714"/>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3" t="str">
        <f>General!H29</f>
        <v>v</v>
      </c>
      <c r="H144" s="715">
        <v>1</v>
      </c>
      <c r="I144" s="715">
        <v>1</v>
      </c>
      <c r="J144" s="716">
        <f t="shared" si="0"/>
        <v>1.0685</v>
      </c>
      <c r="K144" s="714"/>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3" t="str">
        <f>General!H30</f>
        <v>w</v>
      </c>
      <c r="H145" s="715">
        <v>1</v>
      </c>
      <c r="I145" s="715">
        <v>1</v>
      </c>
      <c r="J145" s="716">
        <f t="shared" si="0"/>
        <v>1.0685</v>
      </c>
      <c r="K145" s="714"/>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3" t="str">
        <f>General!H31</f>
        <v>wd</v>
      </c>
      <c r="H146" s="715">
        <v>1</v>
      </c>
      <c r="I146" s="715">
        <v>1</v>
      </c>
      <c r="J146" s="716">
        <f t="shared" si="0"/>
        <v>1.0685</v>
      </c>
      <c r="K146" s="714"/>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3" t="str">
        <f>General!H32</f>
        <v>z</v>
      </c>
      <c r="H147" s="715">
        <v>1</v>
      </c>
      <c r="I147" s="715">
        <v>1</v>
      </c>
      <c r="J147" s="716">
        <f t="shared" si="0"/>
        <v>1.0685</v>
      </c>
      <c r="K147" s="714"/>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3" t="str">
        <f>General!H33</f>
        <v>zd</v>
      </c>
      <c r="H148" s="715">
        <v>1</v>
      </c>
      <c r="I148" s="715">
        <v>1</v>
      </c>
      <c r="J148" s="716">
        <f t="shared" si="0"/>
        <v>1.0685</v>
      </c>
      <c r="K148" s="714"/>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1066</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1058</v>
      </c>
      <c r="I152" t="s">
        <v>1059</v>
      </c>
      <c r="J152" t="s">
        <v>1060</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General!H17</f>
        <v>b</v>
      </c>
      <c r="H153" s="717">
        <v>0.44</v>
      </c>
      <c r="I153" s="718">
        <f>H153</f>
        <v>0.44</v>
      </c>
      <c r="J153" s="719">
        <f>$I94*$K94*$L94/J132</f>
        <v>0.56013102480112298</v>
      </c>
      <c r="K153" s="714"/>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General!H18</f>
        <v>bd</v>
      </c>
      <c r="H154" s="717">
        <v>0.44</v>
      </c>
      <c r="I154" s="718">
        <f t="shared" ref="I154:I169" si="1">H154</f>
        <v>0.44</v>
      </c>
      <c r="J154" s="719">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General!H19</f>
        <v>f</v>
      </c>
      <c r="H155" s="717">
        <v>0.3</v>
      </c>
      <c r="I155" s="718">
        <f t="shared" si="1"/>
        <v>0.3</v>
      </c>
      <c r="J155" s="719">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General!H20</f>
        <v>h</v>
      </c>
      <c r="H156" s="717">
        <v>0.3</v>
      </c>
      <c r="I156" s="718">
        <f t="shared" si="1"/>
        <v>0.3</v>
      </c>
      <c r="J156" s="719">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General!H21</f>
        <v>i</v>
      </c>
      <c r="H157" s="717">
        <v>0.3</v>
      </c>
      <c r="I157" s="718">
        <f t="shared" si="1"/>
        <v>0.3</v>
      </c>
      <c r="J157" s="719">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General!H22</f>
        <v>k</v>
      </c>
      <c r="H158" s="717">
        <v>0.3</v>
      </c>
      <c r="I158" s="718">
        <f t="shared" si="1"/>
        <v>0.3</v>
      </c>
      <c r="J158" s="719">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General!H23</f>
        <v>l</v>
      </c>
      <c r="H159" s="717">
        <v>0.3</v>
      </c>
      <c r="I159" s="718">
        <f t="shared" si="1"/>
        <v>0.3</v>
      </c>
      <c r="J159" s="719">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General!H24</f>
        <v>o</v>
      </c>
      <c r="H160" s="717">
        <v>0.4</v>
      </c>
      <c r="I160" s="718">
        <f t="shared" si="1"/>
        <v>0.4</v>
      </c>
      <c r="J160" s="719">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General!H25</f>
        <v>od</v>
      </c>
      <c r="H161" s="717">
        <v>0.4</v>
      </c>
      <c r="I161" s="718">
        <f t="shared" si="1"/>
        <v>0.4</v>
      </c>
      <c r="J161" s="719">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General!H26</f>
        <v>of</v>
      </c>
      <c r="H162" s="717">
        <v>0.4</v>
      </c>
      <c r="I162" s="718">
        <f t="shared" si="1"/>
        <v>0.4</v>
      </c>
      <c r="J162" s="719">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General!H27</f>
        <v>r</v>
      </c>
      <c r="H163" s="717">
        <v>0.2</v>
      </c>
      <c r="I163" s="718">
        <f t="shared" si="1"/>
        <v>0.2</v>
      </c>
      <c r="J163" s="719">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General!H28</f>
        <v>rd</v>
      </c>
      <c r="H164" s="717">
        <v>0.2</v>
      </c>
      <c r="I164" s="718">
        <f t="shared" si="1"/>
        <v>0.2</v>
      </c>
      <c r="J164" s="719">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General!H29</f>
        <v>v</v>
      </c>
      <c r="H165" s="717">
        <v>0.3</v>
      </c>
      <c r="I165" s="718">
        <f t="shared" si="1"/>
        <v>0.3</v>
      </c>
      <c r="J165" s="719">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General!H30</f>
        <v>w</v>
      </c>
      <c r="H166" s="717">
        <v>0.42</v>
      </c>
      <c r="I166" s="718">
        <f t="shared" si="1"/>
        <v>0.42</v>
      </c>
      <c r="J166" s="719">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General!H31</f>
        <v>wd</v>
      </c>
      <c r="H167" s="717">
        <v>0.42</v>
      </c>
      <c r="I167" s="718">
        <f t="shared" si="1"/>
        <v>0.42</v>
      </c>
      <c r="J167" s="719">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General!H32</f>
        <v>z</v>
      </c>
      <c r="H168" s="717">
        <v>0.2</v>
      </c>
      <c r="I168" s="718">
        <f t="shared" si="1"/>
        <v>0.2</v>
      </c>
      <c r="J168" s="719">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General!H33</f>
        <v>zd</v>
      </c>
      <c r="H169" s="717">
        <v>0.2</v>
      </c>
      <c r="I169" s="718">
        <f t="shared" si="1"/>
        <v>0.2</v>
      </c>
      <c r="J169" s="719">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1062</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1058</v>
      </c>
      <c r="I172" t="s">
        <v>1059</v>
      </c>
      <c r="J172" t="s">
        <v>1060</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3" t="str">
        <f>General!H17</f>
        <v>b</v>
      </c>
      <c r="H173" s="249">
        <v>0.94</v>
      </c>
      <c r="I173" s="715">
        <v>0</v>
      </c>
      <c r="J173" s="699">
        <v>1</v>
      </c>
      <c r="K173" s="714"/>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3" t="str">
        <f>General!H18</f>
        <v>bd</v>
      </c>
      <c r="H174" s="249">
        <v>0.94</v>
      </c>
      <c r="I174" s="715">
        <v>0</v>
      </c>
      <c r="J174" s="699">
        <v>1</v>
      </c>
      <c r="K174" s="714"/>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3" t="str">
        <f>General!H19</f>
        <v>f</v>
      </c>
      <c r="H175" s="249">
        <v>0.9</v>
      </c>
      <c r="I175" s="715">
        <v>0</v>
      </c>
      <c r="J175" s="699">
        <v>1</v>
      </c>
      <c r="K175" s="714"/>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3" t="str">
        <f>General!H20</f>
        <v>h</v>
      </c>
      <c r="H176" s="249">
        <v>0.94</v>
      </c>
      <c r="I176" s="715">
        <v>0</v>
      </c>
      <c r="J176" s="699">
        <v>1</v>
      </c>
      <c r="K176" s="714"/>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3" t="str">
        <f>General!H21</f>
        <v>i</v>
      </c>
      <c r="H177" s="249">
        <v>0.9</v>
      </c>
      <c r="I177" s="715">
        <v>0</v>
      </c>
      <c r="J177" s="699">
        <v>1</v>
      </c>
      <c r="K177" s="714"/>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3" t="str">
        <f>General!H22</f>
        <v>k</v>
      </c>
      <c r="H178" s="249">
        <v>0.9</v>
      </c>
      <c r="I178" s="715">
        <v>0</v>
      </c>
      <c r="J178" s="699">
        <v>1</v>
      </c>
      <c r="K178" s="714"/>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3" t="str">
        <f>General!H23</f>
        <v>l</v>
      </c>
      <c r="H179" s="249">
        <v>0.9</v>
      </c>
      <c r="I179" s="715">
        <v>0</v>
      </c>
      <c r="J179" s="699">
        <v>1</v>
      </c>
      <c r="K179" s="714"/>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3" t="str">
        <f>General!H24</f>
        <v>o</v>
      </c>
      <c r="H180" s="249">
        <v>0.94</v>
      </c>
      <c r="I180" s="715">
        <v>0</v>
      </c>
      <c r="J180" s="699">
        <v>1</v>
      </c>
      <c r="K180" s="714"/>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3" t="str">
        <f>General!H25</f>
        <v>od</v>
      </c>
      <c r="H181" s="249">
        <v>0.94</v>
      </c>
      <c r="I181" s="715">
        <v>0</v>
      </c>
      <c r="J181" s="699">
        <v>1</v>
      </c>
      <c r="K181" s="714"/>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3" t="str">
        <f>General!H26</f>
        <v>of</v>
      </c>
      <c r="H182" s="249">
        <v>0.94</v>
      </c>
      <c r="I182" s="715">
        <v>0</v>
      </c>
      <c r="J182" s="699">
        <v>1</v>
      </c>
      <c r="K182" s="714"/>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3" t="str">
        <f>General!H27</f>
        <v>r</v>
      </c>
      <c r="H183" s="249">
        <v>0.97</v>
      </c>
      <c r="I183" s="715">
        <v>0</v>
      </c>
      <c r="J183" s="699">
        <v>1</v>
      </c>
      <c r="K183" s="714"/>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3" t="str">
        <f>General!H28</f>
        <v>rd</v>
      </c>
      <c r="H184" s="249">
        <v>0.97</v>
      </c>
      <c r="I184" s="715">
        <v>0</v>
      </c>
      <c r="J184" s="699">
        <v>1</v>
      </c>
      <c r="K184" s="714"/>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3" t="str">
        <f>General!H29</f>
        <v>v</v>
      </c>
      <c r="H185" s="249">
        <v>0.9</v>
      </c>
      <c r="I185" s="715">
        <v>0</v>
      </c>
      <c r="J185" s="699">
        <v>1</v>
      </c>
      <c r="K185" s="714"/>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3" t="str">
        <f>General!H30</f>
        <v>w</v>
      </c>
      <c r="H186" s="249">
        <v>0.94</v>
      </c>
      <c r="I186" s="715">
        <v>0</v>
      </c>
      <c r="J186" s="699">
        <v>1</v>
      </c>
      <c r="K186" s="714"/>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3" t="str">
        <f>General!H31</f>
        <v>wd</v>
      </c>
      <c r="H187" s="249">
        <v>0.94</v>
      </c>
      <c r="I187" s="715">
        <v>0</v>
      </c>
      <c r="J187" s="699">
        <v>1</v>
      </c>
      <c r="K187" s="714"/>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3" t="str">
        <f>General!H32</f>
        <v>z</v>
      </c>
      <c r="H188" s="249">
        <v>0.97</v>
      </c>
      <c r="I188" s="715">
        <v>0</v>
      </c>
      <c r="J188" s="699">
        <v>1</v>
      </c>
      <c r="K188" s="714"/>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3" t="str">
        <f>General!H33</f>
        <v>zd</v>
      </c>
      <c r="H189" s="249">
        <v>0.97</v>
      </c>
      <c r="I189" s="715">
        <v>0</v>
      </c>
      <c r="J189" s="699">
        <v>1</v>
      </c>
      <c r="K189" s="714"/>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1084</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1124</v>
      </c>
      <c r="I192" s="35" t="s">
        <v>377</v>
      </c>
      <c r="J192" s="35" t="s">
        <v>378</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General!H17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General!H18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General!H19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General!H20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General!H21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General!H22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General!H23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General!H24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General!H25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General!H26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General!H27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General!H28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General!H29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General!H30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General!H31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General!H32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General!H33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998</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962</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330</v>
      </c>
      <c r="K216" s="498" t="s">
        <v>331</v>
      </c>
      <c r="L216" s="668" t="s">
        <v>1029</v>
      </c>
      <c r="M216" s="669" t="s">
        <v>69</v>
      </c>
      <c r="N216" s="669" t="s">
        <v>1030</v>
      </c>
      <c r="O216" s="669" t="s">
        <v>73</v>
      </c>
      <c r="P216" s="670" t="s">
        <v>77</v>
      </c>
      <c r="Q216" s="671" t="s">
        <v>349</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1000</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1016</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999</v>
      </c>
      <c r="I242" s="56"/>
      <c r="J242" s="754">
        <f>MIN(364,INT((K242 - DATE(YEAR(K242),1,1))))</f>
        <v>354</v>
      </c>
      <c r="K242" s="75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1125</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4" t="str">
        <f>H130</f>
        <v>Harv</v>
      </c>
      <c r="K244" s="724" t="str">
        <f t="shared" ref="K244:L244" si="4">I130</f>
        <v>Graz</v>
      </c>
      <c r="L244" s="72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1010</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1017</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1012</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1018</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1021</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1020</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1032</v>
      </c>
      <c r="I253" s="56"/>
      <c r="J253" s="672">
        <v>0.15</v>
      </c>
      <c r="K253" s="941" t="s">
        <v>1035</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1033</v>
      </c>
      <c r="I254" s="56"/>
      <c r="J254" s="672">
        <v>0.02</v>
      </c>
      <c r="K254" s="941"/>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1034</v>
      </c>
      <c r="I255" s="56"/>
      <c r="J255" s="673">
        <f>1-SUM(J253:J254)</f>
        <v>0.83000000000000007</v>
      </c>
      <c r="K255" s="941"/>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1019</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1023</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1024</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1025</v>
      </c>
      <c r="K261" s="667" t="s">
        <v>1028</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1026</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1027</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1031</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1036</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1018</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1021</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1020</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1032</v>
      </c>
      <c r="I273" s="56"/>
      <c r="J273" s="672">
        <v>0.125</v>
      </c>
      <c r="K273" s="941" t="s">
        <v>1035</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1033</v>
      </c>
      <c r="I274" s="56"/>
      <c r="J274" s="672">
        <v>0.02</v>
      </c>
      <c r="K274" s="941"/>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1034</v>
      </c>
      <c r="I275" s="56"/>
      <c r="J275" s="673">
        <f>1-SUM(J273:J274)</f>
        <v>0.85499999999999998</v>
      </c>
      <c r="K275" s="941"/>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674</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530</v>
      </c>
      <c r="I279" s="57"/>
      <c r="J279" s="324" t="s">
        <v>14</v>
      </c>
      <c r="K279" s="324" t="s">
        <v>522</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1022</v>
      </c>
      <c r="I282" s="57"/>
      <c r="J282" s="324" t="s">
        <v>523</v>
      </c>
      <c r="K282" s="324" t="s">
        <v>524</v>
      </c>
      <c r="L282" s="324" t="s">
        <v>525</v>
      </c>
      <c r="M282" s="324" t="s">
        <v>526</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1001</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1002</v>
      </c>
      <c r="I288" s="57"/>
      <c r="J288" s="780">
        <f>MIN(364,INT((K288 - DATE(YEAR(K288),1,1))))+364*(YEAR(K288)-Sheep!i_startyear)</f>
        <v>0</v>
      </c>
      <c r="K288" s="75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1011</v>
      </c>
      <c r="I289" s="57"/>
      <c r="J289" s="780">
        <f>MIN(364,INT((K289 - DATE(YEAR(K289),1,1))))+364*(YEAR(K289)-Sheep!i_startyear)</f>
        <v>0</v>
      </c>
      <c r="K289" s="75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1003</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1015</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1004</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1005</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1006</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1007</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1013</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462</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1014</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1008</v>
      </c>
      <c r="H306" s="35"/>
      <c r="I306" s="946" t="s">
        <v>1009</v>
      </c>
      <c r="J306" s="947"/>
      <c r="K306" s="947"/>
      <c r="L306" s="947"/>
      <c r="M306" s="947"/>
      <c r="N306" s="947"/>
      <c r="O306" s="947"/>
      <c r="P306" s="947"/>
      <c r="Q306" s="948"/>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49" t="s">
        <v>74</v>
      </c>
      <c r="J307" s="950"/>
      <c r="K307" s="951"/>
      <c r="L307" s="952" t="s">
        <v>71</v>
      </c>
      <c r="M307" s="953"/>
      <c r="N307" s="954"/>
      <c r="O307" s="955" t="s">
        <v>330</v>
      </c>
      <c r="P307" s="956"/>
      <c r="Q307" s="957"/>
      <c r="R307" s="58"/>
      <c r="S307" s="942" t="s">
        <v>1038</v>
      </c>
      <c r="T307" s="944" t="s">
        <v>1037</v>
      </c>
      <c r="U307" s="58"/>
      <c r="V307" s="33"/>
      <c r="W307" s="17"/>
      <c r="X307" s="9"/>
      <c r="Y307" s="9"/>
      <c r="Z307" s="9"/>
    </row>
    <row r="308" spans="1:26" customFormat="1" ht="12" customHeight="1" outlineLevel="1" x14ac:dyDescent="0.25">
      <c r="A308" s="7"/>
      <c r="B308" s="8"/>
      <c r="C308" s="18"/>
      <c r="D308" s="18"/>
      <c r="E308" s="18"/>
      <c r="F308" s="27"/>
      <c r="G308" s="28"/>
      <c r="H308" s="35"/>
      <c r="I308" s="724" t="str">
        <f>H130</f>
        <v>Harv</v>
      </c>
      <c r="J308" s="724" t="str">
        <f>I130</f>
        <v>Graz</v>
      </c>
      <c r="K308" s="724" t="str">
        <f>J130</f>
        <v>Bale</v>
      </c>
      <c r="L308" s="725" t="str">
        <f>H130</f>
        <v>Harv</v>
      </c>
      <c r="M308" s="725" t="str">
        <f>I130</f>
        <v>Graz</v>
      </c>
      <c r="N308" s="725" t="str">
        <f>J130</f>
        <v>Bale</v>
      </c>
      <c r="O308" s="726" t="str">
        <f>H130</f>
        <v>Harv</v>
      </c>
      <c r="P308" s="726" t="str">
        <f t="shared" ref="P308:Q308" si="5">I130</f>
        <v>Graz</v>
      </c>
      <c r="Q308" s="726" t="str">
        <f t="shared" si="5"/>
        <v>Bale</v>
      </c>
      <c r="R308" s="58"/>
      <c r="S308" s="943"/>
      <c r="T308" s="945"/>
      <c r="U308" s="58"/>
      <c r="V308" s="33"/>
      <c r="W308" s="17"/>
      <c r="X308" s="9"/>
      <c r="Y308" s="9"/>
      <c r="Z308" s="9"/>
    </row>
    <row r="309" spans="1:26" customFormat="1" ht="12" customHeight="1" outlineLevel="1" x14ac:dyDescent="0.25">
      <c r="A309" s="7"/>
      <c r="B309" s="8"/>
      <c r="C309" s="18"/>
      <c r="D309" s="18"/>
      <c r="E309" s="18"/>
      <c r="F309" s="27"/>
      <c r="G309" s="28"/>
      <c r="H309" s="677" t="str">
        <f>General!H17</f>
        <v>b</v>
      </c>
      <c r="I309" s="653">
        <v>0.27922143700582119</v>
      </c>
      <c r="J309" s="653">
        <v>1.3987353317483329</v>
      </c>
      <c r="K309" s="727">
        <f>I309</f>
        <v>0.27922143700582119</v>
      </c>
      <c r="L309" s="662">
        <v>-7.357256925019099E-3</v>
      </c>
      <c r="M309" s="662">
        <v>-2.1449647872016701E-2</v>
      </c>
      <c r="N309" s="728">
        <f>L309</f>
        <v>-7.357256925019099E-3</v>
      </c>
      <c r="O309" s="249">
        <v>59.634599807135977</v>
      </c>
      <c r="P309" s="249">
        <v>49.949846871547493</v>
      </c>
      <c r="Q309" s="727">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General!H18</f>
        <v>bd</v>
      </c>
      <c r="I310" s="653">
        <v>0.27922143700582119</v>
      </c>
      <c r="J310" s="653">
        <v>1.3987353317483329</v>
      </c>
      <c r="K310" s="727">
        <f t="shared" ref="K310:K325" si="7">I310</f>
        <v>0.27922143700582119</v>
      </c>
      <c r="L310" s="662">
        <v>-7.357256925019099E-3</v>
      </c>
      <c r="M310" s="662">
        <v>-2.1449647872016701E-2</v>
      </c>
      <c r="N310" s="728">
        <f t="shared" ref="N310:N325" si="8">L310</f>
        <v>-7.357256925019099E-3</v>
      </c>
      <c r="O310" s="249">
        <v>59.634599807135977</v>
      </c>
      <c r="P310" s="249">
        <v>49.949846871547493</v>
      </c>
      <c r="Q310" s="727">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General!H19</f>
        <v>f</v>
      </c>
      <c r="I311" s="653">
        <v>0.21988823630969012</v>
      </c>
      <c r="J311" s="653">
        <v>1.3987353317483329</v>
      </c>
      <c r="K311" s="727">
        <f t="shared" si="7"/>
        <v>0.21988823630969012</v>
      </c>
      <c r="L311" s="662">
        <v>-4.6010728402032814E-3</v>
      </c>
      <c r="M311" s="662">
        <v>-2.1449647872016701E-2</v>
      </c>
      <c r="N311" s="728">
        <f t="shared" si="8"/>
        <v>-4.6010728402032814E-3</v>
      </c>
      <c r="O311" s="249">
        <v>57.445790754257906</v>
      </c>
      <c r="P311" s="249">
        <v>49.949846871547493</v>
      </c>
      <c r="Q311" s="727">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General!H20</f>
        <v>h</v>
      </c>
      <c r="I312" s="653">
        <v>0.27922143700582119</v>
      </c>
      <c r="J312" s="653">
        <v>1.3987353317483329</v>
      </c>
      <c r="K312" s="727">
        <f t="shared" si="7"/>
        <v>0.27922143700582119</v>
      </c>
      <c r="L312" s="662">
        <v>-7.357256925019099E-3</v>
      </c>
      <c r="M312" s="662">
        <v>-2.1449647872016701E-2</v>
      </c>
      <c r="N312" s="728">
        <f t="shared" si="8"/>
        <v>-7.357256925019099E-3</v>
      </c>
      <c r="O312" s="249">
        <v>59.634599807135977</v>
      </c>
      <c r="P312" s="249">
        <v>49.949846871547493</v>
      </c>
      <c r="Q312" s="727">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General!H21</f>
        <v>i</v>
      </c>
      <c r="I313" s="653">
        <v>0.21988823630969012</v>
      </c>
      <c r="J313" s="653">
        <v>1.3987353317483329</v>
      </c>
      <c r="K313" s="727">
        <f t="shared" si="7"/>
        <v>0.21988823630969012</v>
      </c>
      <c r="L313" s="662">
        <v>-4.6010728402032814E-3</v>
      </c>
      <c r="M313" s="662">
        <v>-2.1449647872016701E-2</v>
      </c>
      <c r="N313" s="728">
        <f t="shared" si="8"/>
        <v>-4.6010728402032814E-3</v>
      </c>
      <c r="O313" s="249">
        <v>57.445790754257906</v>
      </c>
      <c r="P313" s="249">
        <v>49.949846871547493</v>
      </c>
      <c r="Q313" s="727">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General!H22</f>
        <v>k</v>
      </c>
      <c r="I314" s="653">
        <v>0.21988823630969012</v>
      </c>
      <c r="J314" s="653">
        <v>1.3987353317483329</v>
      </c>
      <c r="K314" s="727">
        <f t="shared" si="7"/>
        <v>0.21988823630969012</v>
      </c>
      <c r="L314" s="662">
        <v>-4.6010728402032814E-3</v>
      </c>
      <c r="M314" s="662">
        <v>-2.1449647872016701E-2</v>
      </c>
      <c r="N314" s="728">
        <f t="shared" si="8"/>
        <v>-4.6010728402032814E-3</v>
      </c>
      <c r="O314" s="249">
        <v>57.445790754257906</v>
      </c>
      <c r="P314" s="249">
        <v>49.949846871547493</v>
      </c>
      <c r="Q314" s="727">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General!H23</f>
        <v>l</v>
      </c>
      <c r="I315" s="653">
        <v>0.21988823630969012</v>
      </c>
      <c r="J315" s="653">
        <v>1.3987353317483329</v>
      </c>
      <c r="K315" s="727">
        <f t="shared" si="7"/>
        <v>0.21988823630969012</v>
      </c>
      <c r="L315" s="662">
        <v>-4.6010728402032814E-3</v>
      </c>
      <c r="M315" s="662">
        <v>-2.1449647872016701E-2</v>
      </c>
      <c r="N315" s="728">
        <f t="shared" si="8"/>
        <v>-4.6010728402032814E-3</v>
      </c>
      <c r="O315" s="249">
        <v>57.445790754257906</v>
      </c>
      <c r="P315" s="249">
        <v>49.949846871547493</v>
      </c>
      <c r="Q315" s="727">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General!H24</f>
        <v>o</v>
      </c>
      <c r="I316" s="653">
        <v>0.27922143700582119</v>
      </c>
      <c r="J316" s="653">
        <v>1.3987353317483329</v>
      </c>
      <c r="K316" s="727">
        <f t="shared" si="7"/>
        <v>0.27922143700582119</v>
      </c>
      <c r="L316" s="662">
        <v>-7.357256925019099E-3</v>
      </c>
      <c r="M316" s="662">
        <v>-2.1449647872016701E-2</v>
      </c>
      <c r="N316" s="728">
        <f t="shared" si="8"/>
        <v>-7.357256925019099E-3</v>
      </c>
      <c r="O316" s="249">
        <v>59.634599807135977</v>
      </c>
      <c r="P316" s="249">
        <v>49.949846871547493</v>
      </c>
      <c r="Q316" s="727">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General!H25</f>
        <v>od</v>
      </c>
      <c r="I317" s="653">
        <v>0.27922143700582119</v>
      </c>
      <c r="J317" s="653">
        <v>1.3987353317483329</v>
      </c>
      <c r="K317" s="727">
        <f t="shared" si="7"/>
        <v>0.27922143700582119</v>
      </c>
      <c r="L317" s="662">
        <v>-7.357256925019099E-3</v>
      </c>
      <c r="M317" s="662">
        <v>-2.1449647872016701E-2</v>
      </c>
      <c r="N317" s="728">
        <f t="shared" si="8"/>
        <v>-7.357256925019099E-3</v>
      </c>
      <c r="O317" s="249">
        <v>59.634599807135977</v>
      </c>
      <c r="P317" s="249">
        <v>49.949846871547493</v>
      </c>
      <c r="Q317" s="727">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General!H26</f>
        <v>of</v>
      </c>
      <c r="I318" s="653">
        <v>0.27922143700582119</v>
      </c>
      <c r="J318" s="653">
        <v>1.3987353317483329</v>
      </c>
      <c r="K318" s="727">
        <f t="shared" si="7"/>
        <v>0.27922143700582119</v>
      </c>
      <c r="L318" s="662">
        <v>-7.357256925019099E-3</v>
      </c>
      <c r="M318" s="662">
        <v>-2.1449647872016701E-2</v>
      </c>
      <c r="N318" s="728">
        <f t="shared" si="8"/>
        <v>-7.357256925019099E-3</v>
      </c>
      <c r="O318" s="249">
        <v>59.634599807135977</v>
      </c>
      <c r="P318" s="249">
        <v>49.949846871547493</v>
      </c>
      <c r="Q318" s="727">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General!H27</f>
        <v>r</v>
      </c>
      <c r="I319" s="653">
        <v>0.21988823630969012</v>
      </c>
      <c r="J319" s="653">
        <v>1.3987353317483329</v>
      </c>
      <c r="K319" s="727">
        <f t="shared" si="7"/>
        <v>0.21988823630969012</v>
      </c>
      <c r="L319" s="662">
        <v>-4.6010728402032814E-3</v>
      </c>
      <c r="M319" s="662">
        <v>-2.1449647872016701E-2</v>
      </c>
      <c r="N319" s="728">
        <f t="shared" si="8"/>
        <v>-4.6010728402032814E-3</v>
      </c>
      <c r="O319" s="249">
        <v>57.445790754257906</v>
      </c>
      <c r="P319" s="249">
        <v>49.949846871547493</v>
      </c>
      <c r="Q319" s="727">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General!H28</f>
        <v>rd</v>
      </c>
      <c r="I320" s="653">
        <v>0.21988823630969012</v>
      </c>
      <c r="J320" s="653">
        <v>1.3987353317483329</v>
      </c>
      <c r="K320" s="727">
        <f t="shared" si="7"/>
        <v>0.21988823630969012</v>
      </c>
      <c r="L320" s="662">
        <v>-4.6010728402032814E-3</v>
      </c>
      <c r="M320" s="662">
        <v>-2.1449647872016701E-2</v>
      </c>
      <c r="N320" s="728">
        <f t="shared" si="8"/>
        <v>-4.6010728402032814E-3</v>
      </c>
      <c r="O320" s="249">
        <v>57.445790754257906</v>
      </c>
      <c r="P320" s="249">
        <v>49.949846871547493</v>
      </c>
      <c r="Q320" s="727">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General!H29</f>
        <v>v</v>
      </c>
      <c r="I321" s="653">
        <v>0.21988823630969012</v>
      </c>
      <c r="J321" s="653">
        <v>1.3987353317483329</v>
      </c>
      <c r="K321" s="727">
        <f t="shared" si="7"/>
        <v>0.21988823630969012</v>
      </c>
      <c r="L321" s="662">
        <v>-4.6010728402032814E-3</v>
      </c>
      <c r="M321" s="662">
        <v>-2.1449647872016701E-2</v>
      </c>
      <c r="N321" s="728">
        <f t="shared" si="8"/>
        <v>-4.6010728402032814E-3</v>
      </c>
      <c r="O321" s="249">
        <v>57.445790754257906</v>
      </c>
      <c r="P321" s="249">
        <v>49.949846871547493</v>
      </c>
      <c r="Q321" s="727">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General!H30</f>
        <v>w</v>
      </c>
      <c r="I322" s="653">
        <v>0.27922143700582119</v>
      </c>
      <c r="J322" s="653">
        <v>1.3987353317483329</v>
      </c>
      <c r="K322" s="727">
        <f t="shared" si="7"/>
        <v>0.27922143700582119</v>
      </c>
      <c r="L322" s="662">
        <v>-7.357256925019099E-3</v>
      </c>
      <c r="M322" s="662">
        <v>-2.1449647872016701E-2</v>
      </c>
      <c r="N322" s="728">
        <f t="shared" si="8"/>
        <v>-7.357256925019099E-3</v>
      </c>
      <c r="O322" s="249">
        <v>59.634599807135977</v>
      </c>
      <c r="P322" s="249">
        <v>49.949846871547493</v>
      </c>
      <c r="Q322" s="727">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General!H31</f>
        <v>wd</v>
      </c>
      <c r="I323" s="653">
        <v>0.27922143700582119</v>
      </c>
      <c r="J323" s="653">
        <v>1.3987353317483329</v>
      </c>
      <c r="K323" s="727">
        <f t="shared" si="7"/>
        <v>0.27922143700582119</v>
      </c>
      <c r="L323" s="662">
        <v>-7.357256925019099E-3</v>
      </c>
      <c r="M323" s="662">
        <v>-2.1449647872016701E-2</v>
      </c>
      <c r="N323" s="728">
        <f t="shared" si="8"/>
        <v>-7.357256925019099E-3</v>
      </c>
      <c r="O323" s="249">
        <v>59.634599807135977</v>
      </c>
      <c r="P323" s="249">
        <v>49.949846871547493</v>
      </c>
      <c r="Q323" s="727">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General!H32</f>
        <v>z</v>
      </c>
      <c r="I324" s="653">
        <v>0.21988823630969012</v>
      </c>
      <c r="J324" s="653">
        <v>1.3987353317483329</v>
      </c>
      <c r="K324" s="727">
        <f t="shared" si="7"/>
        <v>0.21988823630969012</v>
      </c>
      <c r="L324" s="662">
        <v>-4.6010728402032814E-3</v>
      </c>
      <c r="M324" s="662">
        <v>-2.1449647872016701E-2</v>
      </c>
      <c r="N324" s="728">
        <f t="shared" si="8"/>
        <v>-4.6010728402032814E-3</v>
      </c>
      <c r="O324" s="249">
        <v>57.445790754257906</v>
      </c>
      <c r="P324" s="249">
        <v>49.949846871547493</v>
      </c>
      <c r="Q324" s="727">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General!H33</f>
        <v>zd</v>
      </c>
      <c r="I325" s="653">
        <v>0.21988823630969012</v>
      </c>
      <c r="J325" s="653">
        <v>1.3987353317483329</v>
      </c>
      <c r="K325" s="727">
        <f t="shared" si="7"/>
        <v>0.21988823630969012</v>
      </c>
      <c r="L325" s="662">
        <v>-4.6010728402032814E-3</v>
      </c>
      <c r="M325" s="662">
        <v>-2.1449647872016701E-2</v>
      </c>
      <c r="N325" s="728">
        <f t="shared" si="8"/>
        <v>-4.6010728402032814E-3</v>
      </c>
      <c r="O325" s="249">
        <v>57.445790754257906</v>
      </c>
      <c r="P325" s="249">
        <v>49.949846871547493</v>
      </c>
      <c r="Q325" s="727">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1268</v>
      </c>
      <c r="B2" s="206">
        <v>5000000</v>
      </c>
    </row>
    <row r="4" spans="1:2" x14ac:dyDescent="0.25">
      <c r="A4" s="66" t="s">
        <v>404</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858</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859</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958</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850</v>
      </c>
      <c r="J11" s="24"/>
      <c r="K11" s="102"/>
      <c r="L11" s="102"/>
      <c r="M11" s="24"/>
      <c r="N11" s="24"/>
      <c r="O11" s="24" t="s">
        <v>854</v>
      </c>
      <c r="P11" s="24"/>
      <c r="Q11" s="24"/>
      <c r="R11" s="24"/>
      <c r="S11" s="24"/>
      <c r="T11" s="24"/>
      <c r="U11" s="24"/>
      <c r="V11" s="23"/>
      <c r="W11" s="17"/>
      <c r="X11" s="9"/>
    </row>
    <row r="12" spans="1:24" ht="13.15" customHeight="1" x14ac:dyDescent="0.25">
      <c r="A12" s="171"/>
      <c r="B12" s="8"/>
      <c r="C12" s="18"/>
      <c r="D12" s="18"/>
      <c r="E12" s="18"/>
      <c r="F12" s="18"/>
      <c r="G12" s="18"/>
      <c r="H12" s="18"/>
      <c r="I12" s="23" t="s">
        <v>857</v>
      </c>
      <c r="J12" s="24"/>
      <c r="K12" s="24" t="s">
        <v>203</v>
      </c>
      <c r="L12" s="24" t="s">
        <v>856</v>
      </c>
      <c r="M12" s="24" t="s">
        <v>855</v>
      </c>
      <c r="N12" s="24" t="s">
        <v>854</v>
      </c>
      <c r="O12" s="24" t="str">
        <f>"per "&amp;$I$26&amp;" MJ"</f>
        <v>per 100 MJ</v>
      </c>
      <c r="P12" s="24"/>
      <c r="Q12" s="24" t="s">
        <v>929</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864</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865</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866</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867</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868</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869</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870</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871</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872</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873</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853</v>
      </c>
      <c r="I26" s="540">
        <v>100</v>
      </c>
      <c r="J26" s="91" t="s">
        <v>852</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851</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126</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2023-06-02T05:14:36Z</dcterms:modified>
</cp:coreProperties>
</file>