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A6EBBC73-7BA8-458A-998F-2EB15C0AE94D}"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Experiment!$A$4:$OM$132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KA92" i="1" s="1"/>
  <c r="KA93" i="1" s="1"/>
  <c r="KA94" i="1" s="1"/>
  <c r="KA95" i="1" s="1"/>
  <c r="JZ91" i="1"/>
  <c r="JZ92" i="1" s="1"/>
  <c r="JZ93" i="1" s="1"/>
  <c r="JZ94" i="1" s="1"/>
  <c r="JZ95" i="1" s="1"/>
  <c r="JY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V91" i="1" s="1"/>
  <c r="R91" i="1"/>
  <c r="R92" i="1" s="1"/>
  <c r="R93" i="1" s="1"/>
  <c r="R94" i="1" s="1"/>
  <c r="R95" i="1" s="1"/>
  <c r="Q91" i="1"/>
  <c r="MB91" i="1" s="1" a="1"/>
  <c r="MB91" i="1" s="1"/>
  <c r="P91" i="1"/>
  <c r="P92" i="1" s="1"/>
  <c r="P93" i="1" s="1"/>
  <c r="P94" i="1" s="1"/>
  <c r="P95" i="1" s="1"/>
  <c r="O91" i="1"/>
  <c r="N91" i="1"/>
  <c r="M91" i="1"/>
  <c r="E91" i="1" s="1"/>
  <c r="L91" i="1"/>
  <c r="I91" i="1"/>
  <c r="I92" i="1" s="1"/>
  <c r="I93" i="1" s="1"/>
  <c r="I94" i="1" s="1"/>
  <c r="I95" i="1" s="1"/>
  <c r="H91" i="1"/>
  <c r="H92" i="1" s="1"/>
  <c r="BC92" i="1" s="1"/>
  <c r="A91" i="1"/>
  <c r="MD90" i="1"/>
  <c r="MD90" i="1" a="1"/>
  <c r="MC90" i="1" a="1"/>
  <c r="MC90" i="1" s="1"/>
  <c r="MB90" i="1" a="1"/>
  <c r="MB90" i="1" s="1"/>
  <c r="MA90" i="1" a="1"/>
  <c r="MA90" i="1" s="1"/>
  <c r="LZ90" i="1" a="1"/>
  <c r="LZ90" i="1" s="1"/>
  <c r="LY90" i="1" a="1"/>
  <c r="LY90" i="1" s="1"/>
  <c r="LX90" i="1" a="1"/>
  <c r="LX90" i="1" s="1"/>
  <c r="LW90" i="1" a="1"/>
  <c r="LW90" i="1" s="1"/>
  <c r="LV90" i="1"/>
  <c r="LT90" i="1" a="1"/>
  <c r="LT90" i="1" s="1"/>
  <c r="LS90" i="1" a="1"/>
  <c r="LS90" i="1" s="1"/>
  <c r="LR90" i="1" a="1"/>
  <c r="LR90" i="1" s="1"/>
  <c r="LQ90" i="1"/>
  <c r="LQ90" i="1" a="1"/>
  <c r="LK90" i="1"/>
  <c r="LC90" i="1"/>
  <c r="KW90" i="1"/>
  <c r="KV90" i="1"/>
  <c r="KU90" i="1"/>
  <c r="KT90" i="1"/>
  <c r="KG90" i="1" a="1"/>
  <c r="KG90" i="1" s="1"/>
  <c r="JX90" i="1" a="1"/>
  <c r="JX90" i="1" s="1"/>
  <c r="JP90" i="1"/>
  <c r="JO90" i="1"/>
  <c r="JN90" i="1"/>
  <c r="JM90" i="1"/>
  <c r="JL90" i="1"/>
  <c r="JK90" i="1"/>
  <c r="IJ90" i="1"/>
  <c r="IH90" i="1"/>
  <c r="IG90" i="1"/>
  <c r="IE90" i="1"/>
  <c r="CG90" i="1"/>
  <c r="BC90" i="1"/>
  <c r="BB90" i="1"/>
  <c r="BA90" i="1"/>
  <c r="AZ90" i="1"/>
  <c r="AY90" i="1"/>
  <c r="AX90" i="1"/>
  <c r="AH90" i="1"/>
  <c r="AG90" i="1"/>
  <c r="AF90" i="1"/>
  <c r="K90" i="1"/>
  <c r="J90" i="1"/>
  <c r="J91" i="1" s="1"/>
  <c r="J92" i="1" s="1"/>
  <c r="J93" i="1" s="1"/>
  <c r="J94" i="1" s="1"/>
  <c r="J95" i="1" s="1"/>
  <c r="E90" i="1"/>
  <c r="G90" i="1" s="1"/>
  <c r="A90" i="1"/>
  <c r="B91" i="1" s="1"/>
  <c r="LE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KA84" i="1" s="1"/>
  <c r="KA85" i="1" s="1"/>
  <c r="KA86" i="1" s="1"/>
  <c r="JZ82" i="1"/>
  <c r="JZ83" i="1" s="1"/>
  <c r="JZ84" i="1" s="1"/>
  <c r="JZ85" i="1" s="1"/>
  <c r="JZ86" i="1" s="1"/>
  <c r="JY82" i="1"/>
  <c r="JY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A82" i="1" s="1" a="1"/>
  <c r="MA82" i="1" s="1"/>
  <c r="P82" i="1"/>
  <c r="P83" i="1" s="1"/>
  <c r="P84" i="1" s="1"/>
  <c r="P85" i="1" s="1"/>
  <c r="P86" i="1" s="1"/>
  <c r="O82" i="1"/>
  <c r="JO82" i="1" s="1"/>
  <c r="N82" i="1"/>
  <c r="N83" i="1" s="1"/>
  <c r="M82" i="1"/>
  <c r="AH82" i="1" s="1"/>
  <c r="L82" i="1"/>
  <c r="I82" i="1"/>
  <c r="I83" i="1" s="1"/>
  <c r="I84" i="1" s="1"/>
  <c r="I85" i="1" s="1"/>
  <c r="I86" i="1" s="1"/>
  <c r="H82" i="1"/>
  <c r="BB82" i="1" s="1"/>
  <c r="A82" i="1"/>
  <c r="MD81" i="1"/>
  <c r="MD81" i="1" a="1"/>
  <c r="MC81" i="1" a="1"/>
  <c r="MC81" i="1" s="1"/>
  <c r="MB81" i="1" a="1"/>
  <c r="MB81" i="1" s="1"/>
  <c r="MA81" i="1" a="1"/>
  <c r="MA81" i="1" s="1"/>
  <c r="LZ81" i="1" a="1"/>
  <c r="LZ81" i="1" s="1"/>
  <c r="LY81" i="1"/>
  <c r="LY81" i="1" a="1"/>
  <c r="LX81" i="1" a="1"/>
  <c r="LX81" i="1" s="1"/>
  <c r="LW81" i="1" a="1"/>
  <c r="LW81" i="1" s="1"/>
  <c r="LV81" i="1"/>
  <c r="LT81" i="1" a="1"/>
  <c r="LT81" i="1" s="1"/>
  <c r="LS81" i="1" a="1"/>
  <c r="LS81" i="1" s="1"/>
  <c r="LR81" i="1" a="1"/>
  <c r="LR81" i="1" s="1"/>
  <c r="LQ81" i="1" a="1"/>
  <c r="LQ81" i="1" s="1"/>
  <c r="LK81" i="1"/>
  <c r="LC81" i="1"/>
  <c r="KW81" i="1"/>
  <c r="KV81" i="1"/>
  <c r="KU81" i="1"/>
  <c r="KT81" i="1"/>
  <c r="KG81" i="1" a="1"/>
  <c r="KG81" i="1" s="1"/>
  <c r="JX81" i="1" a="1"/>
  <c r="JX81" i="1" s="1"/>
  <c r="JP81" i="1"/>
  <c r="JO81" i="1"/>
  <c r="JN81" i="1"/>
  <c r="JM81" i="1"/>
  <c r="JL81" i="1"/>
  <c r="JK81" i="1"/>
  <c r="IJ81" i="1"/>
  <c r="IH81" i="1"/>
  <c r="IG81" i="1"/>
  <c r="IE81" i="1"/>
  <c r="CG81" i="1"/>
  <c r="BC81" i="1"/>
  <c r="BB81" i="1"/>
  <c r="BA81" i="1"/>
  <c r="AZ81" i="1"/>
  <c r="AY81" i="1"/>
  <c r="AX81" i="1"/>
  <c r="AH81" i="1"/>
  <c r="AG81" i="1"/>
  <c r="AF81" i="1"/>
  <c r="K81" i="1"/>
  <c r="K82" i="1" s="1"/>
  <c r="J81" i="1"/>
  <c r="J82" i="1" s="1"/>
  <c r="J83" i="1" s="1"/>
  <c r="J84" i="1" s="1"/>
  <c r="J85" i="1" s="1"/>
  <c r="J86" i="1" s="1"/>
  <c r="E81" i="1"/>
  <c r="G81" i="1" s="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KA74" i="1" s="1"/>
  <c r="KA75" i="1" s="1"/>
  <c r="KA76" i="1" s="1"/>
  <c r="KA77" i="1" s="1"/>
  <c r="JZ73" i="1"/>
  <c r="JZ74" i="1" s="1"/>
  <c r="JZ75" i="1" s="1"/>
  <c r="JZ76" i="1" s="1"/>
  <c r="JZ77" i="1" s="1"/>
  <c r="JY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V73" i="1" s="1"/>
  <c r="R73" i="1"/>
  <c r="R74" i="1" s="1"/>
  <c r="R75" i="1" s="1"/>
  <c r="R76" i="1" s="1"/>
  <c r="R77" i="1" s="1"/>
  <c r="Q73" i="1"/>
  <c r="Q74" i="1" s="1"/>
  <c r="P73" i="1"/>
  <c r="P74" i="1" s="1"/>
  <c r="P75" i="1" s="1"/>
  <c r="P76" i="1" s="1"/>
  <c r="P77" i="1" s="1"/>
  <c r="O73" i="1"/>
  <c r="N73" i="1"/>
  <c r="M73" i="1"/>
  <c r="KU73" i="1" s="1"/>
  <c r="L73" i="1"/>
  <c r="I73" i="1"/>
  <c r="I74" i="1" s="1"/>
  <c r="I75" i="1" s="1"/>
  <c r="I76" i="1" s="1"/>
  <c r="I77" i="1" s="1"/>
  <c r="H73" i="1"/>
  <c r="BC73" i="1" s="1"/>
  <c r="A73" i="1"/>
  <c r="MD72" i="1" a="1"/>
  <c r="MD72" i="1" s="1"/>
  <c r="MC72" i="1" a="1"/>
  <c r="MC72" i="1" s="1"/>
  <c r="MB72" i="1" a="1"/>
  <c r="MB72" i="1" s="1"/>
  <c r="MA72" i="1" a="1"/>
  <c r="MA72" i="1" s="1"/>
  <c r="LZ72" i="1" a="1"/>
  <c r="LZ72" i="1" s="1"/>
  <c r="LY72" i="1" a="1"/>
  <c r="LY72" i="1" s="1"/>
  <c r="LX72" i="1" a="1"/>
  <c r="LX72" i="1" s="1"/>
  <c r="LW72" i="1" a="1"/>
  <c r="LW72" i="1" s="1"/>
  <c r="LV72" i="1"/>
  <c r="LT72" i="1" a="1"/>
  <c r="LT72" i="1" s="1"/>
  <c r="LS72" i="1" a="1"/>
  <c r="LS72" i="1" s="1"/>
  <c r="LR72" i="1" a="1"/>
  <c r="LR72" i="1" s="1"/>
  <c r="LQ72" i="1" a="1"/>
  <c r="LQ72" i="1" s="1"/>
  <c r="LK72" i="1"/>
  <c r="LC72" i="1"/>
  <c r="KW72" i="1"/>
  <c r="KV72" i="1"/>
  <c r="KU72" i="1"/>
  <c r="KT72" i="1"/>
  <c r="KG72" i="1" a="1"/>
  <c r="KG72" i="1" s="1"/>
  <c r="JX72" i="1"/>
  <c r="JX72" i="1" a="1"/>
  <c r="JP72" i="1"/>
  <c r="JO72" i="1"/>
  <c r="JN72" i="1"/>
  <c r="JM72" i="1"/>
  <c r="JL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E72" i="1"/>
  <c r="A72" i="1"/>
  <c r="B73" i="1" s="1"/>
  <c r="AA71" i="1"/>
  <c r="Z71" i="1"/>
  <c r="Y71" i="1"/>
  <c r="A71" i="1"/>
  <c r="A70" i="1"/>
  <c r="AI73" i="1" l="1"/>
  <c r="AX91" i="1"/>
  <c r="BA82" i="1"/>
  <c r="AY91" i="1"/>
  <c r="JX82" i="1" a="1"/>
  <c r="JX82" i="1" s="1"/>
  <c r="AX82" i="1"/>
  <c r="LW82" i="1" a="1"/>
  <c r="LW82" i="1" s="1"/>
  <c r="AF91" i="1"/>
  <c r="AY82" i="1"/>
  <c r="AZ91" i="1"/>
  <c r="BC82" i="1"/>
  <c r="KH91" i="1"/>
  <c r="LX91" i="1" a="1"/>
  <c r="LX91" i="1" s="1"/>
  <c r="CF82" i="1"/>
  <c r="AJ82" i="1" s="1"/>
  <c r="AI82" i="1"/>
  <c r="K83" i="1"/>
  <c r="CJ82" i="1"/>
  <c r="CJ83" i="1" s="1"/>
  <c r="CJ84" i="1" s="1"/>
  <c r="CJ85" i="1" s="1"/>
  <c r="CJ86" i="1" s="1"/>
  <c r="D82" i="1"/>
  <c r="E73" i="1"/>
  <c r="IH82" i="1"/>
  <c r="M83" i="1"/>
  <c r="AF83" i="1" s="1"/>
  <c r="IG82" i="1"/>
  <c r="AG82" i="1"/>
  <c r="E82" i="1"/>
  <c r="KW82" i="1"/>
  <c r="KV82" i="1"/>
  <c r="KU82" i="1"/>
  <c r="IJ82" i="1"/>
  <c r="W83" i="1"/>
  <c r="LK82" i="1"/>
  <c r="AF82" i="1"/>
  <c r="JP82" i="1"/>
  <c r="L83" i="1"/>
  <c r="JK82" i="1"/>
  <c r="D81" i="1"/>
  <c r="CF81" i="1"/>
  <c r="AJ81" i="1" s="1"/>
  <c r="JN83" i="1"/>
  <c r="JM83" i="1"/>
  <c r="IE83" i="1"/>
  <c r="JL83" i="1"/>
  <c r="CI82" i="1"/>
  <c r="JX83" i="1" a="1"/>
  <c r="JX83" i="1" s="1"/>
  <c r="KL82" i="1"/>
  <c r="AI81" i="1"/>
  <c r="KV73" i="1"/>
  <c r="CJ81" i="1"/>
  <c r="KT82" i="1"/>
  <c r="LA82" i="1"/>
  <c r="KS82" i="1"/>
  <c r="KK82" i="1"/>
  <c r="JW82" i="1"/>
  <c r="LH82" i="1"/>
  <c r="KZ82" i="1"/>
  <c r="KR82" i="1"/>
  <c r="KJ82" i="1"/>
  <c r="JV82" i="1"/>
  <c r="LG82" i="1"/>
  <c r="KY82" i="1"/>
  <c r="KQ82" i="1"/>
  <c r="KI82" i="1"/>
  <c r="JU82" i="1"/>
  <c r="B83" i="1"/>
  <c r="LF82" i="1"/>
  <c r="KX82" i="1"/>
  <c r="KH82" i="1"/>
  <c r="JT82" i="1"/>
  <c r="LE82" i="1"/>
  <c r="KO82" i="1"/>
  <c r="JS82" i="1"/>
  <c r="LD82" i="1"/>
  <c r="KN82" i="1"/>
  <c r="JR82" i="1"/>
  <c r="LC82" i="1"/>
  <c r="KM82" i="1"/>
  <c r="JQ82" i="1"/>
  <c r="MD82" i="1" a="1"/>
  <c r="MD82" i="1" s="1"/>
  <c r="LZ82" i="1" a="1"/>
  <c r="LZ82" i="1" s="1"/>
  <c r="LQ82" i="1" a="1"/>
  <c r="LQ82" i="1" s="1"/>
  <c r="MC82" i="1" a="1"/>
  <c r="MC82" i="1" s="1"/>
  <c r="LY82" i="1" a="1"/>
  <c r="LY82" i="1" s="1"/>
  <c r="LT82" i="1" a="1"/>
  <c r="LT82" i="1" s="1"/>
  <c r="Q83" i="1"/>
  <c r="MB82" i="1" a="1"/>
  <c r="MB82" i="1" s="1"/>
  <c r="LX82" i="1" a="1"/>
  <c r="LX82" i="1" s="1"/>
  <c r="LS82" i="1" a="1"/>
  <c r="LS82" i="1" s="1"/>
  <c r="LB82" i="1"/>
  <c r="O83" i="1"/>
  <c r="AG73" i="1"/>
  <c r="AH73" i="1"/>
  <c r="LV82" i="1"/>
  <c r="S83" i="1"/>
  <c r="LR82" i="1" a="1"/>
  <c r="LR82" i="1" s="1"/>
  <c r="H83" i="1"/>
  <c r="AZ82" i="1"/>
  <c r="JL82" i="1"/>
  <c r="IE82" i="1"/>
  <c r="JM82" i="1"/>
  <c r="JN82" i="1"/>
  <c r="LC91" i="1"/>
  <c r="KM91" i="1"/>
  <c r="JQ91" i="1"/>
  <c r="LB91" i="1"/>
  <c r="KL91" i="1"/>
  <c r="LA91" i="1"/>
  <c r="KS91" i="1"/>
  <c r="KK91" i="1"/>
  <c r="JW91" i="1"/>
  <c r="LH91" i="1"/>
  <c r="KZ91" i="1"/>
  <c r="KR91" i="1"/>
  <c r="KJ91" i="1"/>
  <c r="JV91" i="1"/>
  <c r="LG91" i="1"/>
  <c r="KY91" i="1"/>
  <c r="KQ91" i="1"/>
  <c r="KI91" i="1"/>
  <c r="JU91" i="1"/>
  <c r="LD91" i="1"/>
  <c r="KX91" i="1"/>
  <c r="B92" i="1"/>
  <c r="JT91" i="1"/>
  <c r="JS91" i="1"/>
  <c r="JR91" i="1"/>
  <c r="KO91" i="1"/>
  <c r="LF91" i="1"/>
  <c r="KN91" i="1"/>
  <c r="CI91" i="1"/>
  <c r="L92" i="1"/>
  <c r="JK91" i="1"/>
  <c r="K91" i="1"/>
  <c r="CJ90" i="1"/>
  <c r="CF90" i="1"/>
  <c r="AJ90" i="1" s="1"/>
  <c r="AI90" i="1"/>
  <c r="D90" i="1"/>
  <c r="KU91" i="1"/>
  <c r="IJ91" i="1"/>
  <c r="KT91" i="1"/>
  <c r="IH91" i="1"/>
  <c r="M92" i="1"/>
  <c r="IG91" i="1"/>
  <c r="LK91" i="1"/>
  <c r="W92" i="1"/>
  <c r="N92" i="1"/>
  <c r="JN91" i="1"/>
  <c r="JM91" i="1"/>
  <c r="IE91" i="1"/>
  <c r="AG91" i="1"/>
  <c r="JL91" i="1"/>
  <c r="LY91" i="1" a="1"/>
  <c r="LY91" i="1" s="1"/>
  <c r="Q92" i="1"/>
  <c r="G91" i="1"/>
  <c r="O92" i="1"/>
  <c r="JP91" i="1"/>
  <c r="JO91" i="1"/>
  <c r="AH91" i="1"/>
  <c r="BA91" i="1"/>
  <c r="BB92" i="1"/>
  <c r="BA92" i="1"/>
  <c r="AZ92" i="1"/>
  <c r="AY92" i="1"/>
  <c r="AX92" i="1"/>
  <c r="BB91" i="1"/>
  <c r="KV91" i="1"/>
  <c r="S92" i="1"/>
  <c r="MA91" i="1" a="1"/>
  <c r="MA91" i="1" s="1"/>
  <c r="LW91" i="1" a="1"/>
  <c r="LW91" i="1" s="1"/>
  <c r="LR91" i="1" a="1"/>
  <c r="LR91" i="1" s="1"/>
  <c r="MD91" i="1" a="1"/>
  <c r="MD91" i="1" s="1"/>
  <c r="LZ91" i="1" a="1"/>
  <c r="LZ91" i="1" s="1"/>
  <c r="LQ91" i="1" a="1"/>
  <c r="LQ91" i="1" s="1"/>
  <c r="BC91" i="1"/>
  <c r="KW91" i="1"/>
  <c r="LS91" i="1" a="1"/>
  <c r="LS91" i="1" s="1"/>
  <c r="MC91" i="1" a="1"/>
  <c r="MC91" i="1" s="1"/>
  <c r="JX91" i="1" a="1"/>
  <c r="JX91" i="1" s="1"/>
  <c r="JY92" i="1"/>
  <c r="LT91" i="1" a="1"/>
  <c r="LT91" i="1" s="1"/>
  <c r="MA74" i="1" a="1"/>
  <c r="MA74" i="1" s="1"/>
  <c r="LW74" i="1" a="1"/>
  <c r="LW74" i="1" s="1"/>
  <c r="LR74" i="1" a="1"/>
  <c r="LR74" i="1" s="1"/>
  <c r="MD74" i="1" a="1"/>
  <c r="MD74" i="1" s="1"/>
  <c r="LZ74" i="1" a="1"/>
  <c r="LZ74" i="1" s="1"/>
  <c r="LQ74" i="1" a="1"/>
  <c r="LQ74" i="1" s="1"/>
  <c r="MC74" i="1" a="1"/>
  <c r="MC74" i="1" s="1"/>
  <c r="LY74" i="1" a="1"/>
  <c r="LY74" i="1" s="1"/>
  <c r="LT74" i="1" a="1"/>
  <c r="LT74" i="1" s="1"/>
  <c r="MB74" i="1" a="1"/>
  <c r="MB74" i="1" s="1"/>
  <c r="LX74" i="1" a="1"/>
  <c r="LX74" i="1" s="1"/>
  <c r="LS74" i="1" a="1"/>
  <c r="LS74" i="1" s="1"/>
  <c r="CT73" i="1"/>
  <c r="CR73" i="1"/>
  <c r="CP73" i="1"/>
  <c r="CS73" i="1"/>
  <c r="CQ73" i="1"/>
  <c r="CO73" i="1"/>
  <c r="N74" i="1"/>
  <c r="JN73" i="1"/>
  <c r="JM73" i="1"/>
  <c r="IE73" i="1"/>
  <c r="JL73" i="1"/>
  <c r="AF73" i="1"/>
  <c r="KN73" i="1"/>
  <c r="LC73" i="1"/>
  <c r="KM73" i="1"/>
  <c r="JQ73" i="1"/>
  <c r="LB73" i="1"/>
  <c r="KL73" i="1"/>
  <c r="LA73" i="1"/>
  <c r="KS73" i="1"/>
  <c r="KK73" i="1"/>
  <c r="JW73" i="1"/>
  <c r="LH73" i="1"/>
  <c r="KZ73" i="1"/>
  <c r="KR73" i="1"/>
  <c r="KJ73" i="1"/>
  <c r="JV73" i="1"/>
  <c r="LG73" i="1"/>
  <c r="KY73" i="1"/>
  <c r="KQ73" i="1"/>
  <c r="KP73" i="1" s="1"/>
  <c r="KI73" i="1"/>
  <c r="JU73" i="1"/>
  <c r="B74" i="1"/>
  <c r="LF73" i="1"/>
  <c r="KX73" i="1"/>
  <c r="KH73" i="1"/>
  <c r="JT73" i="1"/>
  <c r="LE73" i="1"/>
  <c r="KO73" i="1"/>
  <c r="JS73" i="1"/>
  <c r="G73" i="1"/>
  <c r="CI73" i="1"/>
  <c r="LD73" i="1"/>
  <c r="CF73" i="1"/>
  <c r="AJ73" i="1" s="1"/>
  <c r="D72" i="1"/>
  <c r="AI72" i="1"/>
  <c r="CF72" i="1"/>
  <c r="AJ72" i="1" s="1"/>
  <c r="H74" i="1"/>
  <c r="AY73" i="1"/>
  <c r="MA73" i="1" a="1"/>
  <c r="MA73" i="1" s="1"/>
  <c r="LW73" i="1" a="1"/>
  <c r="LW73" i="1" s="1"/>
  <c r="LR73" i="1" a="1"/>
  <c r="LR73" i="1" s="1"/>
  <c r="MD73" i="1" a="1"/>
  <c r="MD73" i="1" s="1"/>
  <c r="LZ73" i="1" a="1"/>
  <c r="LZ73" i="1" s="1"/>
  <c r="LQ73" i="1" a="1"/>
  <c r="LQ73" i="1" s="1"/>
  <c r="MC73" i="1" a="1"/>
  <c r="MC73" i="1" s="1"/>
  <c r="LY73" i="1" a="1"/>
  <c r="LY73" i="1" s="1"/>
  <c r="LT73" i="1" a="1"/>
  <c r="LT73" i="1" s="1"/>
  <c r="CJ73" i="1"/>
  <c r="CJ74" i="1" s="1"/>
  <c r="CJ75" i="1" s="1"/>
  <c r="CJ76" i="1" s="1"/>
  <c r="CJ77" i="1" s="1"/>
  <c r="O74" i="1"/>
  <c r="JP73" i="1"/>
  <c r="JO73" i="1"/>
  <c r="AX73" i="1"/>
  <c r="LS73" i="1" a="1"/>
  <c r="LS73" i="1" s="1"/>
  <c r="AZ73" i="1"/>
  <c r="LX73" i="1" a="1"/>
  <c r="LX73" i="1" s="1"/>
  <c r="CJ72" i="1"/>
  <c r="L74" i="1"/>
  <c r="JK73" i="1"/>
  <c r="BA73" i="1"/>
  <c r="JR73" i="1"/>
  <c r="MB73" i="1" a="1"/>
  <c r="MB73" i="1" s="1"/>
  <c r="K74" i="1"/>
  <c r="D73" i="1"/>
  <c r="LK73" i="1"/>
  <c r="BB73" i="1"/>
  <c r="JX73" i="1" a="1"/>
  <c r="JX73" i="1" s="1"/>
  <c r="JY74" i="1"/>
  <c r="KW73" i="1"/>
  <c r="S74" i="1"/>
  <c r="IG73" i="1"/>
  <c r="M74" i="1"/>
  <c r="W74" i="1"/>
  <c r="IH73" i="1"/>
  <c r="KT73" i="1"/>
  <c r="IJ73" i="1"/>
  <c r="KG91" i="1" l="1" a="1"/>
  <c r="KG91" i="1" s="1"/>
  <c r="CT90" i="1"/>
  <c r="CS90" i="1"/>
  <c r="CR90" i="1"/>
  <c r="KP90" i="1"/>
  <c r="CQ90" i="1"/>
  <c r="CP90" i="1"/>
  <c r="CO90" i="1"/>
  <c r="MA83" i="1" a="1"/>
  <c r="MA83" i="1" s="1"/>
  <c r="LW83" i="1" a="1"/>
  <c r="LW83" i="1" s="1"/>
  <c r="LR83" i="1" a="1"/>
  <c r="LR83" i="1" s="1"/>
  <c r="MD83" i="1" a="1"/>
  <c r="MD83" i="1" s="1"/>
  <c r="LZ83" i="1" a="1"/>
  <c r="LZ83" i="1" s="1"/>
  <c r="LQ83" i="1" a="1"/>
  <c r="LQ83" i="1" s="1"/>
  <c r="MC83" i="1" a="1"/>
  <c r="MC83" i="1" s="1"/>
  <c r="LY83" i="1" a="1"/>
  <c r="LY83" i="1" s="1"/>
  <c r="LT83" i="1" a="1"/>
  <c r="LT83" i="1" s="1"/>
  <c r="MB83" i="1" a="1"/>
  <c r="MB83" i="1" s="1"/>
  <c r="LX83" i="1" a="1"/>
  <c r="LX83" i="1" s="1"/>
  <c r="LS83" i="1" a="1"/>
  <c r="LS83" i="1" s="1"/>
  <c r="KG82" i="1" a="1"/>
  <c r="KG82" i="1" s="1"/>
  <c r="JP92" i="1"/>
  <c r="JO92" i="1"/>
  <c r="CT81" i="1"/>
  <c r="CQ81" i="1"/>
  <c r="CS81" i="1"/>
  <c r="CR81" i="1"/>
  <c r="KP81" i="1"/>
  <c r="CO81" i="1"/>
  <c r="CP81" i="1"/>
  <c r="JK83" i="1"/>
  <c r="LV92" i="1"/>
  <c r="JL92" i="1"/>
  <c r="AF92" i="1"/>
  <c r="JN92" i="1"/>
  <c r="JM92" i="1"/>
  <c r="IE92" i="1"/>
  <c r="CF91" i="1"/>
  <c r="AJ91" i="1" s="1"/>
  <c r="AI91" i="1"/>
  <c r="CJ91" i="1"/>
  <c r="K92" i="1"/>
  <c r="D91" i="1"/>
  <c r="AZ83" i="1"/>
  <c r="AY83" i="1"/>
  <c r="AX83" i="1"/>
  <c r="BC83" i="1"/>
  <c r="BB83" i="1"/>
  <c r="BA83" i="1"/>
  <c r="JP83" i="1"/>
  <c r="JO83" i="1"/>
  <c r="H93" i="1"/>
  <c r="MC92" i="1" a="1"/>
  <c r="MC92" i="1" s="1"/>
  <c r="LY92" i="1" a="1"/>
  <c r="LY92" i="1" s="1"/>
  <c r="LT92" i="1" a="1"/>
  <c r="LT92" i="1" s="1"/>
  <c r="MB92" i="1" a="1"/>
  <c r="MB92" i="1" s="1"/>
  <c r="LX92" i="1" a="1"/>
  <c r="LX92" i="1" s="1"/>
  <c r="LS92" i="1" a="1"/>
  <c r="LS92" i="1" s="1"/>
  <c r="MD92" i="1" a="1"/>
  <c r="MD92" i="1" s="1"/>
  <c r="LZ92" i="1" a="1"/>
  <c r="LZ92" i="1" s="1"/>
  <c r="LQ92" i="1" a="1"/>
  <c r="LQ92" i="1" s="1"/>
  <c r="MA92" i="1" a="1"/>
  <c r="MA92" i="1" s="1"/>
  <c r="LW92" i="1" a="1"/>
  <c r="LW92" i="1" s="1"/>
  <c r="LR92" i="1" a="1"/>
  <c r="LR92" i="1" s="1"/>
  <c r="LK92" i="1"/>
  <c r="LB83" i="1"/>
  <c r="KL83" i="1"/>
  <c r="LA83" i="1"/>
  <c r="KS83" i="1"/>
  <c r="KK83" i="1"/>
  <c r="JW83" i="1"/>
  <c r="LH83" i="1"/>
  <c r="KZ83" i="1"/>
  <c r="KR83" i="1"/>
  <c r="KJ83" i="1"/>
  <c r="JV83" i="1"/>
  <c r="CI83" i="1"/>
  <c r="LG83" i="1"/>
  <c r="KY83" i="1"/>
  <c r="KQ83" i="1"/>
  <c r="KI83" i="1"/>
  <c r="JU83" i="1"/>
  <c r="LF83" i="1"/>
  <c r="KX83" i="1"/>
  <c r="KH83" i="1"/>
  <c r="JT83" i="1"/>
  <c r="LE83" i="1"/>
  <c r="KO83" i="1"/>
  <c r="JS83" i="1"/>
  <c r="LD83" i="1"/>
  <c r="KN83" i="1"/>
  <c r="JR83" i="1"/>
  <c r="JQ83" i="1"/>
  <c r="LC83" i="1"/>
  <c r="KM83" i="1"/>
  <c r="CF83" i="1"/>
  <c r="AJ83" i="1" s="1"/>
  <c r="G82" i="1"/>
  <c r="JK92" i="1"/>
  <c r="D83" i="1"/>
  <c r="AI83" i="1"/>
  <c r="LV83" i="1"/>
  <c r="CQ82" i="1"/>
  <c r="KP82" i="1"/>
  <c r="CO82" i="1"/>
  <c r="CP82" i="1"/>
  <c r="CT82" i="1"/>
  <c r="CS82" i="1"/>
  <c r="CR82" i="1"/>
  <c r="JX92" i="1" a="1"/>
  <c r="JX92" i="1" s="1"/>
  <c r="KU92" i="1"/>
  <c r="IJ92" i="1"/>
  <c r="KW92" i="1"/>
  <c r="KV92" i="1"/>
  <c r="AH92" i="1"/>
  <c r="KT92" i="1"/>
  <c r="AG92" i="1"/>
  <c r="E92" i="1"/>
  <c r="IH92" i="1"/>
  <c r="IG92" i="1"/>
  <c r="LF92" i="1"/>
  <c r="KX92" i="1"/>
  <c r="KH92" i="1"/>
  <c r="JT92" i="1"/>
  <c r="LE92" i="1"/>
  <c r="LC92" i="1"/>
  <c r="KM92" i="1"/>
  <c r="JQ92" i="1"/>
  <c r="LH92" i="1"/>
  <c r="KL92" i="1"/>
  <c r="JS92" i="1"/>
  <c r="KK92" i="1"/>
  <c r="JR92" i="1"/>
  <c r="LG92" i="1"/>
  <c r="KJ92" i="1"/>
  <c r="LD92" i="1"/>
  <c r="KS92" i="1"/>
  <c r="KI92" i="1"/>
  <c r="LB92" i="1"/>
  <c r="KR92" i="1"/>
  <c r="CI92" i="1"/>
  <c r="KQ92" i="1"/>
  <c r="JU92" i="1"/>
  <c r="KO92" i="1"/>
  <c r="KN92" i="1"/>
  <c r="LA92" i="1"/>
  <c r="KZ92" i="1"/>
  <c r="JW92" i="1"/>
  <c r="KY92" i="1"/>
  <c r="JV92" i="1"/>
  <c r="JY84" i="1"/>
  <c r="N84" i="1"/>
  <c r="LK83" i="1"/>
  <c r="KT83" i="1"/>
  <c r="AG83" i="1"/>
  <c r="E83" i="1"/>
  <c r="IH83" i="1"/>
  <c r="IG83" i="1"/>
  <c r="KW83" i="1"/>
  <c r="KV83" i="1"/>
  <c r="AH83" i="1"/>
  <c r="KU83" i="1"/>
  <c r="IJ83" i="1"/>
  <c r="JX74" i="1" a="1"/>
  <c r="JX74" i="1" s="1"/>
  <c r="LB74" i="1"/>
  <c r="KL74" i="1"/>
  <c r="LA74" i="1"/>
  <c r="KS74" i="1"/>
  <c r="KK74" i="1"/>
  <c r="JW74" i="1"/>
  <c r="LH74" i="1"/>
  <c r="KZ74" i="1"/>
  <c r="KR74" i="1"/>
  <c r="KJ74" i="1"/>
  <c r="JV74" i="1"/>
  <c r="LG74" i="1"/>
  <c r="KY74" i="1"/>
  <c r="KQ74" i="1"/>
  <c r="KI74" i="1"/>
  <c r="LF74" i="1"/>
  <c r="KX74" i="1"/>
  <c r="KH74" i="1"/>
  <c r="JT74" i="1"/>
  <c r="LE74" i="1"/>
  <c r="LD74" i="1"/>
  <c r="KN74" i="1"/>
  <c r="JQ74" i="1"/>
  <c r="LC74" i="1"/>
  <c r="CI74" i="1"/>
  <c r="KO74" i="1"/>
  <c r="JU74" i="1"/>
  <c r="KM74" i="1"/>
  <c r="JS74" i="1"/>
  <c r="JR74" i="1"/>
  <c r="LK74" i="1"/>
  <c r="JK74" i="1"/>
  <c r="CF74" i="1"/>
  <c r="AJ74" i="1" s="1"/>
  <c r="JN74" i="1"/>
  <c r="JL74" i="1"/>
  <c r="JM74" i="1"/>
  <c r="AF74" i="1"/>
  <c r="IE74" i="1"/>
  <c r="KT74" i="1"/>
  <c r="IG74" i="1"/>
  <c r="KW74" i="1"/>
  <c r="KV74" i="1"/>
  <c r="AH74" i="1"/>
  <c r="AG74" i="1"/>
  <c r="E74" i="1"/>
  <c r="KU74" i="1"/>
  <c r="IJ74" i="1"/>
  <c r="IH74" i="1"/>
  <c r="BB74" i="1"/>
  <c r="BA74" i="1"/>
  <c r="AZ74" i="1"/>
  <c r="AY74" i="1"/>
  <c r="AX74" i="1"/>
  <c r="BC74" i="1"/>
  <c r="LV74" i="1"/>
  <c r="AI74" i="1"/>
  <c r="D74" i="1"/>
  <c r="Q75" i="1"/>
  <c r="CT72" i="1"/>
  <c r="CS72" i="1"/>
  <c r="CR72" i="1"/>
  <c r="KP72" i="1"/>
  <c r="CQ72" i="1"/>
  <c r="CO72" i="1"/>
  <c r="CP72" i="1"/>
  <c r="KG73" i="1" a="1"/>
  <c r="KG73" i="1" s="1"/>
  <c r="JP74" i="1"/>
  <c r="JO74" i="1"/>
  <c r="KG92" i="1" l="1" a="1"/>
  <c r="KG92" i="1" s="1"/>
  <c r="K84" i="1"/>
  <c r="W93" i="1"/>
  <c r="O84" i="1"/>
  <c r="O93" i="1"/>
  <c r="CT83" i="1"/>
  <c r="CS83" i="1"/>
  <c r="CR83" i="1"/>
  <c r="CQ83" i="1"/>
  <c r="KP83" i="1"/>
  <c r="CP83" i="1"/>
  <c r="CO83" i="1"/>
  <c r="AX93" i="1"/>
  <c r="BC93" i="1"/>
  <c r="BA93" i="1"/>
  <c r="AZ93" i="1"/>
  <c r="H94" i="1"/>
  <c r="BB93" i="1"/>
  <c r="AY93" i="1"/>
  <c r="M93" i="1"/>
  <c r="W84" i="1"/>
  <c r="JY85" i="1"/>
  <c r="JX84" i="1" a="1"/>
  <c r="JX84" i="1" s="1"/>
  <c r="G92" i="1"/>
  <c r="H84" i="1"/>
  <c r="AI92" i="1"/>
  <c r="D92" i="1"/>
  <c r="N93" i="1"/>
  <c r="L84" i="1"/>
  <c r="M84" i="1"/>
  <c r="AF84" i="1" s="1"/>
  <c r="JL84" i="1"/>
  <c r="N85" i="1"/>
  <c r="JM84" i="1"/>
  <c r="IE84" i="1"/>
  <c r="JN84" i="1"/>
  <c r="B93" i="1"/>
  <c r="L93" i="1"/>
  <c r="KG83" i="1" a="1"/>
  <c r="KG83" i="1" s="1"/>
  <c r="Q93" i="1"/>
  <c r="CJ92" i="1"/>
  <c r="CJ93" i="1" s="1"/>
  <c r="CJ94" i="1" s="1"/>
  <c r="CJ95" i="1" s="1"/>
  <c r="CF92" i="1"/>
  <c r="AJ92" i="1" s="1"/>
  <c r="CT91" i="1"/>
  <c r="CQ91" i="1"/>
  <c r="CR91" i="1"/>
  <c r="CP91" i="1"/>
  <c r="CO91" i="1"/>
  <c r="KP91" i="1"/>
  <c r="CS91" i="1"/>
  <c r="JY93" i="1"/>
  <c r="S84" i="1"/>
  <c r="S93" i="1"/>
  <c r="G83" i="1"/>
  <c r="B84" i="1"/>
  <c r="Q84" i="1"/>
  <c r="L75" i="1"/>
  <c r="B75" i="1"/>
  <c r="O75" i="1"/>
  <c r="K75" i="1"/>
  <c r="M75" i="1"/>
  <c r="W75" i="1"/>
  <c r="G74" i="1"/>
  <c r="MA75" i="1" a="1"/>
  <c r="MA75" i="1" s="1"/>
  <c r="LW75" i="1" a="1"/>
  <c r="LW75" i="1" s="1"/>
  <c r="LR75" i="1" a="1"/>
  <c r="LR75" i="1" s="1"/>
  <c r="MD75" i="1" a="1"/>
  <c r="MD75" i="1" s="1"/>
  <c r="LZ75" i="1" a="1"/>
  <c r="LZ75" i="1" s="1"/>
  <c r="LQ75" i="1" a="1"/>
  <c r="LQ75" i="1" s="1"/>
  <c r="MC75" i="1" a="1"/>
  <c r="MC75" i="1" s="1"/>
  <c r="LY75" i="1" a="1"/>
  <c r="LY75" i="1" s="1"/>
  <c r="LT75" i="1" a="1"/>
  <c r="LT75" i="1" s="1"/>
  <c r="Q76" i="1"/>
  <c r="MB75" i="1" a="1"/>
  <c r="MB75" i="1" s="1"/>
  <c r="LX75" i="1" a="1"/>
  <c r="LX75" i="1" s="1"/>
  <c r="LS75" i="1" a="1"/>
  <c r="LS75" i="1" s="1"/>
  <c r="H75" i="1"/>
  <c r="S75" i="1"/>
  <c r="JY75" i="1"/>
  <c r="KP74" i="1"/>
  <c r="CT74" i="1"/>
  <c r="CS74" i="1"/>
  <c r="CR74" i="1"/>
  <c r="CQ74" i="1"/>
  <c r="CP74" i="1"/>
  <c r="CO74" i="1"/>
  <c r="N75" i="1"/>
  <c r="KG74" i="1" a="1"/>
  <c r="KG74" i="1" s="1"/>
  <c r="AY94" i="1" l="1"/>
  <c r="BC94" i="1"/>
  <c r="AX94" i="1"/>
  <c r="BB94" i="1"/>
  <c r="BA94" i="1"/>
  <c r="AZ94" i="1"/>
  <c r="LV93" i="1"/>
  <c r="S94" i="1"/>
  <c r="N94" i="1"/>
  <c r="JN93" i="1"/>
  <c r="JM93" i="1"/>
  <c r="IE93" i="1"/>
  <c r="JL93" i="1"/>
  <c r="AF93" i="1"/>
  <c r="KT93" i="1"/>
  <c r="IH93" i="1"/>
  <c r="M94" i="1"/>
  <c r="IG93" i="1"/>
  <c r="KW93" i="1"/>
  <c r="KV93" i="1"/>
  <c r="IJ93" i="1"/>
  <c r="AH93" i="1"/>
  <c r="AG93" i="1"/>
  <c r="E93" i="1"/>
  <c r="KU93" i="1"/>
  <c r="JX85" i="1" a="1"/>
  <c r="JX85" i="1" s="1"/>
  <c r="W94" i="1"/>
  <c r="LK93" i="1"/>
  <c r="LK84" i="1"/>
  <c r="W85" i="1"/>
  <c r="S85" i="1"/>
  <c r="LV84" i="1"/>
  <c r="MC84" i="1" a="1"/>
  <c r="MC84" i="1" s="1"/>
  <c r="LY84" i="1" a="1"/>
  <c r="LY84" i="1" s="1"/>
  <c r="LT84" i="1" a="1"/>
  <c r="LT84" i="1" s="1"/>
  <c r="Q85" i="1"/>
  <c r="MB84" i="1" a="1"/>
  <c r="MB84" i="1" s="1"/>
  <c r="LX84" i="1" a="1"/>
  <c r="LX84" i="1" s="1"/>
  <c r="LS84" i="1" a="1"/>
  <c r="LS84" i="1" s="1"/>
  <c r="MA84" i="1" a="1"/>
  <c r="MA84" i="1" s="1"/>
  <c r="LR84" i="1" a="1"/>
  <c r="LR84" i="1" s="1"/>
  <c r="LZ84" i="1" a="1"/>
  <c r="LZ84" i="1" s="1"/>
  <c r="LQ84" i="1" a="1"/>
  <c r="LQ84" i="1" s="1"/>
  <c r="LW84" i="1" a="1"/>
  <c r="LW84" i="1" s="1"/>
  <c r="MD84" i="1" a="1"/>
  <c r="MD84" i="1" s="1"/>
  <c r="JM85" i="1"/>
  <c r="IE85" i="1"/>
  <c r="JL85" i="1"/>
  <c r="JN85" i="1"/>
  <c r="KW84" i="1"/>
  <c r="KU84" i="1"/>
  <c r="IG84" i="1"/>
  <c r="M85" i="1"/>
  <c r="IJ84" i="1"/>
  <c r="KV84" i="1"/>
  <c r="KT84" i="1"/>
  <c r="AH84" i="1"/>
  <c r="E84" i="1"/>
  <c r="IH84" i="1"/>
  <c r="AG84" i="1"/>
  <c r="H85" i="1"/>
  <c r="BC84" i="1"/>
  <c r="BB84" i="1"/>
  <c r="BA84" i="1"/>
  <c r="AZ84" i="1"/>
  <c r="AY84" i="1"/>
  <c r="AX84" i="1"/>
  <c r="B85" i="1"/>
  <c r="LF84" i="1"/>
  <c r="KX84" i="1"/>
  <c r="KH84" i="1"/>
  <c r="JT84" i="1"/>
  <c r="LE84" i="1"/>
  <c r="KO84" i="1"/>
  <c r="JS84" i="1"/>
  <c r="LC84" i="1"/>
  <c r="KM84" i="1"/>
  <c r="LG84" i="1"/>
  <c r="KS84" i="1"/>
  <c r="JW84" i="1"/>
  <c r="LD84" i="1"/>
  <c r="KR84" i="1"/>
  <c r="JV84" i="1"/>
  <c r="LB84" i="1"/>
  <c r="KQ84" i="1"/>
  <c r="JU84" i="1"/>
  <c r="LA84" i="1"/>
  <c r="KN84" i="1"/>
  <c r="JR84" i="1"/>
  <c r="KZ84" i="1"/>
  <c r="KL84" i="1"/>
  <c r="JQ84" i="1"/>
  <c r="KY84" i="1"/>
  <c r="KK84" i="1"/>
  <c r="CI84" i="1"/>
  <c r="KJ84" i="1"/>
  <c r="KI84" i="1"/>
  <c r="LH84" i="1"/>
  <c r="JX93" i="1" a="1"/>
  <c r="JX93" i="1" s="1"/>
  <c r="JY94" i="1"/>
  <c r="CF84" i="1"/>
  <c r="AJ84" i="1" s="1"/>
  <c r="MA93" i="1" a="1"/>
  <c r="MA93" i="1" s="1"/>
  <c r="LW93" i="1" a="1"/>
  <c r="LW93" i="1" s="1"/>
  <c r="LR93" i="1" a="1"/>
  <c r="LR93" i="1" s="1"/>
  <c r="MD93" i="1" a="1"/>
  <c r="MD93" i="1" s="1"/>
  <c r="LZ93" i="1" a="1"/>
  <c r="LZ93" i="1" s="1"/>
  <c r="LQ93" i="1" a="1"/>
  <c r="LQ93" i="1" s="1"/>
  <c r="MC93" i="1" a="1"/>
  <c r="MC93" i="1" s="1"/>
  <c r="LY93" i="1" a="1"/>
  <c r="LY93" i="1" s="1"/>
  <c r="LT93" i="1" a="1"/>
  <c r="LT93" i="1" s="1"/>
  <c r="Q94" i="1"/>
  <c r="MB93" i="1" a="1"/>
  <c r="MB93" i="1" s="1"/>
  <c r="LX93" i="1" a="1"/>
  <c r="LX93" i="1" s="1"/>
  <c r="LS93" i="1" a="1"/>
  <c r="LS93" i="1" s="1"/>
  <c r="L94" i="1"/>
  <c r="JK93" i="1"/>
  <c r="LB93" i="1"/>
  <c r="KL93" i="1"/>
  <c r="LA93" i="1"/>
  <c r="KS93" i="1"/>
  <c r="KK93" i="1"/>
  <c r="JW93" i="1"/>
  <c r="LH93" i="1"/>
  <c r="KZ93" i="1"/>
  <c r="KR93" i="1"/>
  <c r="KJ93" i="1"/>
  <c r="JV93" i="1"/>
  <c r="LG93" i="1"/>
  <c r="KY93" i="1"/>
  <c r="KQ93" i="1"/>
  <c r="KI93" i="1"/>
  <c r="JU93" i="1"/>
  <c r="B94" i="1"/>
  <c r="LF93" i="1"/>
  <c r="KX93" i="1"/>
  <c r="KH93" i="1"/>
  <c r="JT93" i="1"/>
  <c r="LE93" i="1"/>
  <c r="KO93" i="1"/>
  <c r="LD93" i="1"/>
  <c r="KN93" i="1"/>
  <c r="KM93" i="1"/>
  <c r="JS93" i="1"/>
  <c r="JQ93" i="1"/>
  <c r="LC93" i="1"/>
  <c r="CI93" i="1"/>
  <c r="JR93" i="1"/>
  <c r="JK84" i="1"/>
  <c r="L85" i="1"/>
  <c r="KP92" i="1"/>
  <c r="CT92" i="1"/>
  <c r="CS92" i="1"/>
  <c r="CR92" i="1"/>
  <c r="CQ92" i="1"/>
  <c r="CP92" i="1"/>
  <c r="CO92" i="1"/>
  <c r="O94" i="1"/>
  <c r="JP93" i="1"/>
  <c r="JO93" i="1"/>
  <c r="K85" i="1"/>
  <c r="AI84" i="1"/>
  <c r="D84" i="1"/>
  <c r="K93" i="1"/>
  <c r="CF93" i="1"/>
  <c r="AJ93" i="1" s="1"/>
  <c r="JP84" i="1"/>
  <c r="O85" i="1"/>
  <c r="JO84" i="1"/>
  <c r="D75" i="1"/>
  <c r="K76" i="1"/>
  <c r="AI75" i="1"/>
  <c r="MC76" i="1" a="1"/>
  <c r="MC76" i="1" s="1"/>
  <c r="LY76" i="1" a="1"/>
  <c r="LY76" i="1" s="1"/>
  <c r="LT76" i="1" a="1"/>
  <c r="LT76" i="1" s="1"/>
  <c r="MB76" i="1" a="1"/>
  <c r="MB76" i="1" s="1"/>
  <c r="LX76" i="1" a="1"/>
  <c r="LX76" i="1" s="1"/>
  <c r="LS76" i="1" a="1"/>
  <c r="LS76" i="1" s="1"/>
  <c r="MA76" i="1" a="1"/>
  <c r="MA76" i="1" s="1"/>
  <c r="LW76" i="1" a="1"/>
  <c r="LW76" i="1" s="1"/>
  <c r="LR76" i="1" a="1"/>
  <c r="LR76" i="1" s="1"/>
  <c r="LQ76" i="1" a="1"/>
  <c r="LQ76" i="1" s="1"/>
  <c r="MD76" i="1" a="1"/>
  <c r="MD76" i="1" s="1"/>
  <c r="LZ76" i="1" a="1"/>
  <c r="LZ76" i="1" s="1"/>
  <c r="N76" i="1"/>
  <c r="AF75" i="1"/>
  <c r="JN75" i="1"/>
  <c r="JM75" i="1"/>
  <c r="IE75" i="1"/>
  <c r="JL75" i="1"/>
  <c r="JY76" i="1"/>
  <c r="JX75" i="1" a="1"/>
  <c r="JX75" i="1" s="1"/>
  <c r="O76" i="1"/>
  <c r="JP75" i="1"/>
  <c r="JO75" i="1"/>
  <c r="AZ75" i="1"/>
  <c r="AY75" i="1"/>
  <c r="AX75" i="1"/>
  <c r="BC75" i="1"/>
  <c r="BB75" i="1"/>
  <c r="H76" i="1"/>
  <c r="BA75" i="1"/>
  <c r="KT75" i="1"/>
  <c r="AG75" i="1"/>
  <c r="E75" i="1"/>
  <c r="IH75" i="1"/>
  <c r="M76" i="1"/>
  <c r="IG75" i="1"/>
  <c r="KW75" i="1"/>
  <c r="KV75" i="1"/>
  <c r="KU75" i="1"/>
  <c r="IJ75" i="1"/>
  <c r="AH75" i="1"/>
  <c r="LV75" i="1"/>
  <c r="S76" i="1"/>
  <c r="W76" i="1"/>
  <c r="LK75" i="1"/>
  <c r="CF75" i="1"/>
  <c r="AJ75" i="1" s="1"/>
  <c r="LB75" i="1"/>
  <c r="KL75" i="1"/>
  <c r="LA75" i="1"/>
  <c r="KS75" i="1"/>
  <c r="KK75" i="1"/>
  <c r="JW75" i="1"/>
  <c r="LH75" i="1"/>
  <c r="KZ75" i="1"/>
  <c r="KR75" i="1"/>
  <c r="KJ75" i="1"/>
  <c r="JV75" i="1"/>
  <c r="CI75" i="1"/>
  <c r="LG75" i="1"/>
  <c r="KY75" i="1"/>
  <c r="KQ75" i="1"/>
  <c r="KI75" i="1"/>
  <c r="JU75" i="1"/>
  <c r="B76" i="1"/>
  <c r="LF75" i="1"/>
  <c r="KX75" i="1"/>
  <c r="KH75" i="1"/>
  <c r="JT75" i="1"/>
  <c r="LE75" i="1"/>
  <c r="KO75" i="1"/>
  <c r="JS75" i="1"/>
  <c r="LD75" i="1"/>
  <c r="KN75" i="1"/>
  <c r="JR75" i="1"/>
  <c r="JQ75" i="1"/>
  <c r="LC75" i="1"/>
  <c r="KM75" i="1"/>
  <c r="L76" i="1"/>
  <c r="JK75" i="1"/>
  <c r="KG93" i="1" l="1" a="1"/>
  <c r="KG93" i="1" s="1"/>
  <c r="K94" i="1"/>
  <c r="D93" i="1"/>
  <c r="AI93" i="1"/>
  <c r="CF85" i="1"/>
  <c r="AJ85" i="1" s="1"/>
  <c r="G84" i="1"/>
  <c r="KW85" i="1"/>
  <c r="KV85" i="1"/>
  <c r="IG85" i="1"/>
  <c r="AG85" i="1"/>
  <c r="E85" i="1"/>
  <c r="KU85" i="1"/>
  <c r="IJ85" i="1"/>
  <c r="KT85" i="1"/>
  <c r="IH85" i="1"/>
  <c r="AH85" i="1"/>
  <c r="LV85" i="1"/>
  <c r="LK85" i="1"/>
  <c r="JP85" i="1"/>
  <c r="JO85" i="1"/>
  <c r="KP84" i="1"/>
  <c r="CQ84" i="1"/>
  <c r="CP84" i="1"/>
  <c r="CO84" i="1"/>
  <c r="CT84" i="1"/>
  <c r="CS84" i="1"/>
  <c r="CR84" i="1"/>
  <c r="LA94" i="1"/>
  <c r="KS94" i="1"/>
  <c r="KK94" i="1"/>
  <c r="JW94" i="1"/>
  <c r="LH94" i="1"/>
  <c r="KZ94" i="1"/>
  <c r="KR94" i="1"/>
  <c r="KJ94" i="1"/>
  <c r="JV94" i="1"/>
  <c r="LF94" i="1"/>
  <c r="KX94" i="1"/>
  <c r="KH94" i="1"/>
  <c r="JT94" i="1"/>
  <c r="LE94" i="1"/>
  <c r="KO94" i="1"/>
  <c r="JS94" i="1"/>
  <c r="LG94" i="1"/>
  <c r="KQ94" i="1"/>
  <c r="CI94" i="1"/>
  <c r="LD94" i="1"/>
  <c r="KN94" i="1"/>
  <c r="LC94" i="1"/>
  <c r="KM94" i="1"/>
  <c r="LB94" i="1"/>
  <c r="KL94" i="1"/>
  <c r="KY94" i="1"/>
  <c r="KI94" i="1"/>
  <c r="JU94" i="1"/>
  <c r="JR94" i="1"/>
  <c r="JQ94" i="1"/>
  <c r="JK94" i="1"/>
  <c r="CF94" i="1"/>
  <c r="AJ94" i="1" s="1"/>
  <c r="G93" i="1"/>
  <c r="AI85" i="1"/>
  <c r="D85" i="1"/>
  <c r="KG84" i="1" a="1"/>
  <c r="KG84" i="1" s="1"/>
  <c r="MC85" i="1" a="1"/>
  <c r="MC85" i="1" s="1"/>
  <c r="LY85" i="1" a="1"/>
  <c r="LY85" i="1" s="1"/>
  <c r="LT85" i="1" a="1"/>
  <c r="LT85" i="1" s="1"/>
  <c r="MB85" i="1" a="1"/>
  <c r="MB85" i="1" s="1"/>
  <c r="LX85" i="1" a="1"/>
  <c r="LX85" i="1" s="1"/>
  <c r="LS85" i="1" a="1"/>
  <c r="LS85" i="1" s="1"/>
  <c r="MD85" i="1" a="1"/>
  <c r="MD85" i="1" s="1"/>
  <c r="MA85" i="1" a="1"/>
  <c r="MA85" i="1" s="1"/>
  <c r="LR85" i="1" a="1"/>
  <c r="LR85" i="1" s="1"/>
  <c r="LZ85" i="1" a="1"/>
  <c r="LZ85" i="1" s="1"/>
  <c r="LQ85" i="1" a="1"/>
  <c r="LQ85" i="1" s="1"/>
  <c r="LW85" i="1" a="1"/>
  <c r="LW85" i="1" s="1"/>
  <c r="JX94" i="1" a="1"/>
  <c r="JX94" i="1" s="1"/>
  <c r="BC85" i="1"/>
  <c r="BB85" i="1"/>
  <c r="AZ85" i="1"/>
  <c r="AY85" i="1"/>
  <c r="AX85" i="1"/>
  <c r="BA85" i="1"/>
  <c r="AF85" i="1"/>
  <c r="IH94" i="1"/>
  <c r="KW94" i="1"/>
  <c r="IG94" i="1"/>
  <c r="E94" i="1"/>
  <c r="AH94" i="1"/>
  <c r="AG94" i="1"/>
  <c r="KV94" i="1"/>
  <c r="KU94" i="1"/>
  <c r="IJ94" i="1"/>
  <c r="KT94" i="1"/>
  <c r="N86" i="1"/>
  <c r="LK94" i="1"/>
  <c r="AF94" i="1"/>
  <c r="JN94" i="1"/>
  <c r="JL94" i="1"/>
  <c r="JM94" i="1"/>
  <c r="IE94" i="1"/>
  <c r="JO94" i="1"/>
  <c r="JP94" i="1"/>
  <c r="JK85" i="1"/>
  <c r="MD94" i="1" a="1"/>
  <c r="MD94" i="1" s="1"/>
  <c r="LZ94" i="1" a="1"/>
  <c r="LZ94" i="1" s="1"/>
  <c r="LQ94" i="1" a="1"/>
  <c r="LQ94" i="1" s="1"/>
  <c r="MC94" i="1" a="1"/>
  <c r="MC94" i="1" s="1"/>
  <c r="LY94" i="1" a="1"/>
  <c r="LY94" i="1" s="1"/>
  <c r="LT94" i="1" a="1"/>
  <c r="LT94" i="1" s="1"/>
  <c r="LW94" i="1" a="1"/>
  <c r="LW94" i="1" s="1"/>
  <c r="LS94" i="1" a="1"/>
  <c r="LS94" i="1" s="1"/>
  <c r="LR94" i="1" a="1"/>
  <c r="LR94" i="1" s="1"/>
  <c r="MB94" i="1" a="1"/>
  <c r="MB94" i="1" s="1"/>
  <c r="MA94" i="1" a="1"/>
  <c r="MA94" i="1" s="1"/>
  <c r="LX94" i="1" a="1"/>
  <c r="LX94" i="1" s="1"/>
  <c r="LG85" i="1"/>
  <c r="KY85" i="1"/>
  <c r="KQ85" i="1"/>
  <c r="KI85" i="1"/>
  <c r="JU85" i="1"/>
  <c r="LF85" i="1"/>
  <c r="KX85" i="1"/>
  <c r="KH85" i="1"/>
  <c r="JT85" i="1"/>
  <c r="LE85" i="1"/>
  <c r="KO85" i="1"/>
  <c r="JS85" i="1"/>
  <c r="LD85" i="1"/>
  <c r="KN85" i="1"/>
  <c r="JR85" i="1"/>
  <c r="LH85" i="1"/>
  <c r="KR85" i="1"/>
  <c r="LC85" i="1"/>
  <c r="KM85" i="1"/>
  <c r="LB85" i="1"/>
  <c r="KL85" i="1"/>
  <c r="CI85" i="1"/>
  <c r="LA85" i="1"/>
  <c r="KK85" i="1"/>
  <c r="JW85" i="1"/>
  <c r="KZ85" i="1"/>
  <c r="KJ85" i="1"/>
  <c r="JV85" i="1"/>
  <c r="JQ85" i="1"/>
  <c r="KS85" i="1"/>
  <c r="JY86" i="1"/>
  <c r="JX86" i="1" s="1" a="1"/>
  <c r="JX86" i="1" s="1"/>
  <c r="LV94" i="1"/>
  <c r="H95" i="1"/>
  <c r="JX76" i="1" a="1"/>
  <c r="JX76" i="1" s="1"/>
  <c r="Q77" i="1"/>
  <c r="CF76" i="1"/>
  <c r="AJ76" i="1" s="1"/>
  <c r="G75" i="1"/>
  <c r="LK76" i="1"/>
  <c r="KG75" i="1" a="1"/>
  <c r="KG75" i="1" s="1"/>
  <c r="LV76" i="1"/>
  <c r="CT75" i="1"/>
  <c r="CS75" i="1"/>
  <c r="CR75" i="1"/>
  <c r="CQ75" i="1"/>
  <c r="KP75" i="1"/>
  <c r="CP75" i="1"/>
  <c r="CO75" i="1"/>
  <c r="AI76" i="1"/>
  <c r="D76" i="1"/>
  <c r="JK76" i="1"/>
  <c r="BC76" i="1"/>
  <c r="BA76" i="1"/>
  <c r="BB76" i="1"/>
  <c r="AZ76" i="1"/>
  <c r="AY76" i="1"/>
  <c r="AX76" i="1"/>
  <c r="JO76" i="1"/>
  <c r="JP76" i="1"/>
  <c r="JL76" i="1"/>
  <c r="IE76" i="1"/>
  <c r="JN76" i="1"/>
  <c r="AF76" i="1"/>
  <c r="JM76" i="1"/>
  <c r="LF76" i="1"/>
  <c r="KX76" i="1"/>
  <c r="KH76" i="1"/>
  <c r="JT76" i="1"/>
  <c r="LE76" i="1"/>
  <c r="KO76" i="1"/>
  <c r="JS76" i="1"/>
  <c r="LD76" i="1"/>
  <c r="KN76" i="1"/>
  <c r="JR76" i="1"/>
  <c r="LC76" i="1"/>
  <c r="KM76" i="1"/>
  <c r="JQ76" i="1"/>
  <c r="LB76" i="1"/>
  <c r="KL76" i="1"/>
  <c r="LA76" i="1"/>
  <c r="KS76" i="1"/>
  <c r="KK76" i="1"/>
  <c r="JW76" i="1"/>
  <c r="KR76" i="1"/>
  <c r="JV76" i="1"/>
  <c r="KQ76" i="1"/>
  <c r="JU76" i="1"/>
  <c r="KJ76" i="1"/>
  <c r="KI76" i="1"/>
  <c r="LH76" i="1"/>
  <c r="LG76" i="1"/>
  <c r="KZ76" i="1"/>
  <c r="CI76" i="1"/>
  <c r="KY76" i="1"/>
  <c r="KW76" i="1"/>
  <c r="KV76" i="1"/>
  <c r="KU76" i="1"/>
  <c r="IJ76" i="1"/>
  <c r="KT76" i="1"/>
  <c r="IH76" i="1"/>
  <c r="IG76" i="1"/>
  <c r="AH76" i="1"/>
  <c r="E76" i="1"/>
  <c r="AG76" i="1"/>
  <c r="Q95" i="1" l="1"/>
  <c r="W95" i="1"/>
  <c r="K86" i="1"/>
  <c r="S95" i="1"/>
  <c r="LV95" i="1" s="1"/>
  <c r="KG85" i="1" a="1"/>
  <c r="KG85" i="1" s="1"/>
  <c r="JL86" i="1"/>
  <c r="JN86" i="1"/>
  <c r="JM86" i="1"/>
  <c r="IE86" i="1"/>
  <c r="Q86" i="1"/>
  <c r="KG94" i="1" a="1"/>
  <c r="KG94" i="1" s="1"/>
  <c r="G85" i="1"/>
  <c r="H86" i="1"/>
  <c r="L95" i="1"/>
  <c r="JK95" i="1" s="1"/>
  <c r="M95" i="1"/>
  <c r="B86" i="1"/>
  <c r="L86" i="1"/>
  <c r="JK86" i="1" s="1"/>
  <c r="B95" i="1"/>
  <c r="S86" i="1"/>
  <c r="LV86" i="1" s="1"/>
  <c r="M86" i="1"/>
  <c r="AF86" i="1" s="1"/>
  <c r="AZ95" i="1"/>
  <c r="AX95" i="1"/>
  <c r="BC95" i="1"/>
  <c r="BB95" i="1"/>
  <c r="BA95" i="1"/>
  <c r="AY95" i="1"/>
  <c r="CT93" i="1"/>
  <c r="CS93" i="1"/>
  <c r="CQ93" i="1"/>
  <c r="KP93" i="1"/>
  <c r="CP93" i="1"/>
  <c r="CR93" i="1"/>
  <c r="CO93" i="1"/>
  <c r="O95" i="1"/>
  <c r="N95" i="1"/>
  <c r="G94" i="1"/>
  <c r="O86" i="1"/>
  <c r="JY95" i="1"/>
  <c r="JX95" i="1" s="1" a="1"/>
  <c r="JX95" i="1" s="1"/>
  <c r="CQ85" i="1"/>
  <c r="KP85" i="1"/>
  <c r="CP85" i="1"/>
  <c r="CO85" i="1"/>
  <c r="CT85" i="1"/>
  <c r="CS85" i="1"/>
  <c r="CR85" i="1"/>
  <c r="W86" i="1"/>
  <c r="LK86" i="1" s="1"/>
  <c r="AI94" i="1"/>
  <c r="D94" i="1"/>
  <c r="N77" i="1"/>
  <c r="KP76" i="1"/>
  <c r="CO76" i="1"/>
  <c r="CR76" i="1"/>
  <c r="CQ76" i="1"/>
  <c r="CP76" i="1"/>
  <c r="CT76" i="1"/>
  <c r="CS76" i="1"/>
  <c r="MA77" i="1" a="1"/>
  <c r="MA77" i="1" s="1"/>
  <c r="LW77" i="1" a="1"/>
  <c r="LW77" i="1" s="1"/>
  <c r="LR77" i="1" a="1"/>
  <c r="LR77" i="1" s="1"/>
  <c r="MD77" i="1" a="1"/>
  <c r="MD77" i="1" s="1"/>
  <c r="MC77" i="1" a="1"/>
  <c r="MC77" i="1" s="1"/>
  <c r="MB77" i="1" a="1"/>
  <c r="MB77" i="1" s="1"/>
  <c r="LT77" i="1" a="1"/>
  <c r="LT77" i="1" s="1"/>
  <c r="LZ77" i="1" a="1"/>
  <c r="LZ77" i="1" s="1"/>
  <c r="LS77" i="1" a="1"/>
  <c r="LS77" i="1" s="1"/>
  <c r="LY77" i="1" a="1"/>
  <c r="LY77" i="1" s="1"/>
  <c r="LX77" i="1" a="1"/>
  <c r="LX77" i="1" s="1"/>
  <c r="LQ77" i="1" a="1"/>
  <c r="LQ77" i="1" s="1"/>
  <c r="S77" i="1"/>
  <c r="LV77" i="1" s="1"/>
  <c r="KG76" i="1" a="1"/>
  <c r="KG76" i="1" s="1"/>
  <c r="H77" i="1"/>
  <c r="M77" i="1"/>
  <c r="W77" i="1"/>
  <c r="B77" i="1"/>
  <c r="O77" i="1"/>
  <c r="K77" i="1"/>
  <c r="G76" i="1"/>
  <c r="L77" i="1"/>
  <c r="JK77" i="1" s="1"/>
  <c r="JY77" i="1"/>
  <c r="JX77" i="1" s="1" a="1"/>
  <c r="JX77" i="1" s="1"/>
  <c r="LK77" i="1" l="1"/>
  <c r="CF86" i="1"/>
  <c r="AJ86" i="1" s="1"/>
  <c r="LK95" i="1"/>
  <c r="JP95" i="1"/>
  <c r="JO95" i="1"/>
  <c r="IG95" i="1"/>
  <c r="AG95" i="1"/>
  <c r="KW95" i="1"/>
  <c r="KV95" i="1"/>
  <c r="KU95" i="1"/>
  <c r="IJ95" i="1"/>
  <c r="KT95" i="1"/>
  <c r="IH95" i="1"/>
  <c r="E95" i="1"/>
  <c r="G95" i="1" s="1"/>
  <c r="AH95" i="1"/>
  <c r="AX86" i="1"/>
  <c r="BC86" i="1"/>
  <c r="AZ86" i="1"/>
  <c r="BB86" i="1"/>
  <c r="BA86" i="1"/>
  <c r="AY86" i="1"/>
  <c r="MB86" i="1" a="1"/>
  <c r="MB86" i="1" s="1"/>
  <c r="LX86" i="1" a="1"/>
  <c r="LX86" i="1" s="1"/>
  <c r="LS86" i="1" a="1"/>
  <c r="LS86" i="1" s="1"/>
  <c r="MA86" i="1" a="1"/>
  <c r="MA86" i="1" s="1"/>
  <c r="LW86" i="1" a="1"/>
  <c r="LW86" i="1" s="1"/>
  <c r="LR86" i="1" a="1"/>
  <c r="LR86" i="1" s="1"/>
  <c r="LZ86" i="1" a="1"/>
  <c r="LZ86" i="1" s="1"/>
  <c r="LY86" i="1" a="1"/>
  <c r="LY86" i="1" s="1"/>
  <c r="LQ86" i="1" a="1"/>
  <c r="LQ86" i="1" s="1"/>
  <c r="MD86" i="1" a="1"/>
  <c r="MD86" i="1" s="1"/>
  <c r="MC86" i="1" a="1"/>
  <c r="MC86" i="1" s="1"/>
  <c r="LT86" i="1" a="1"/>
  <c r="LT86" i="1" s="1"/>
  <c r="D86" i="1"/>
  <c r="AI86" i="1"/>
  <c r="JN95" i="1"/>
  <c r="JM95" i="1"/>
  <c r="IE95" i="1"/>
  <c r="JL95" i="1"/>
  <c r="AF95" i="1"/>
  <c r="LH95" i="1"/>
  <c r="KZ95" i="1"/>
  <c r="KR95" i="1"/>
  <c r="KJ95" i="1"/>
  <c r="JV95" i="1"/>
  <c r="LG95" i="1"/>
  <c r="KY95" i="1"/>
  <c r="KQ95" i="1"/>
  <c r="KI95" i="1"/>
  <c r="JU95" i="1"/>
  <c r="LF95" i="1"/>
  <c r="KX95" i="1"/>
  <c r="KH95" i="1"/>
  <c r="JT95" i="1"/>
  <c r="LE95" i="1"/>
  <c r="KO95" i="1"/>
  <c r="JS95" i="1"/>
  <c r="LD95" i="1"/>
  <c r="KN95" i="1"/>
  <c r="JR95" i="1"/>
  <c r="LC95" i="1"/>
  <c r="KM95" i="1"/>
  <c r="JQ95" i="1"/>
  <c r="LB95" i="1"/>
  <c r="KL95" i="1"/>
  <c r="KS95" i="1"/>
  <c r="JW95" i="1"/>
  <c r="KK95" i="1"/>
  <c r="LA95" i="1"/>
  <c r="K95" i="1"/>
  <c r="MD95" i="1" a="1"/>
  <c r="MD95" i="1" s="1"/>
  <c r="LZ95" i="1" a="1"/>
  <c r="LZ95" i="1" s="1"/>
  <c r="LQ95" i="1" a="1"/>
  <c r="LQ95" i="1" s="1"/>
  <c r="MC95" i="1" a="1"/>
  <c r="MC95" i="1" s="1"/>
  <c r="LY95" i="1" a="1"/>
  <c r="LY95" i="1" s="1"/>
  <c r="LT95" i="1" a="1"/>
  <c r="LT95" i="1" s="1"/>
  <c r="MB95" i="1" a="1"/>
  <c r="MB95" i="1" s="1"/>
  <c r="LX95" i="1" a="1"/>
  <c r="LX95" i="1" s="1"/>
  <c r="LS95" i="1" a="1"/>
  <c r="LS95" i="1" s="1"/>
  <c r="MA95" i="1" a="1"/>
  <c r="MA95" i="1" s="1"/>
  <c r="LW95" i="1" a="1"/>
  <c r="LW95" i="1" s="1"/>
  <c r="LR95" i="1" a="1"/>
  <c r="LR95" i="1" s="1"/>
  <c r="LD86" i="1"/>
  <c r="KN86" i="1"/>
  <c r="LB86" i="1"/>
  <c r="KL86" i="1"/>
  <c r="LH86" i="1"/>
  <c r="KX86" i="1"/>
  <c r="KM86" i="1"/>
  <c r="JT86" i="1"/>
  <c r="LG86" i="1"/>
  <c r="KK86" i="1"/>
  <c r="JS86" i="1"/>
  <c r="LF86" i="1"/>
  <c r="KJ86" i="1"/>
  <c r="JR86" i="1"/>
  <c r="LE86" i="1"/>
  <c r="KS86" i="1"/>
  <c r="KI86" i="1"/>
  <c r="JQ86" i="1"/>
  <c r="LC86" i="1"/>
  <c r="KR86" i="1"/>
  <c r="KH86" i="1"/>
  <c r="LA86" i="1"/>
  <c r="KZ86" i="1"/>
  <c r="JV86" i="1"/>
  <c r="KY86" i="1"/>
  <c r="KQ86" i="1"/>
  <c r="KO86" i="1"/>
  <c r="JW86" i="1"/>
  <c r="JU86" i="1"/>
  <c r="CS94" i="1"/>
  <c r="KP94" i="1"/>
  <c r="CO94" i="1"/>
  <c r="CT94" i="1"/>
  <c r="CR94" i="1"/>
  <c r="CQ94" i="1"/>
  <c r="CP94" i="1"/>
  <c r="JP86" i="1"/>
  <c r="JO86" i="1"/>
  <c r="KV86" i="1"/>
  <c r="KT86" i="1"/>
  <c r="KW86" i="1"/>
  <c r="KU86" i="1"/>
  <c r="IJ86" i="1"/>
  <c r="IG86" i="1"/>
  <c r="AG86" i="1"/>
  <c r="IH86" i="1"/>
  <c r="E86" i="1"/>
  <c r="G86" i="1" s="1"/>
  <c r="AH86" i="1"/>
  <c r="CF95" i="1"/>
  <c r="AJ95" i="1" s="1"/>
  <c r="JP77" i="1"/>
  <c r="JO77" i="1"/>
  <c r="BA77" i="1"/>
  <c r="AY77" i="1"/>
  <c r="BC77" i="1"/>
  <c r="BB77" i="1"/>
  <c r="AX77" i="1"/>
  <c r="AZ77" i="1"/>
  <c r="CF77" i="1"/>
  <c r="AJ77" i="1" s="1"/>
  <c r="JN77" i="1"/>
  <c r="IE77" i="1"/>
  <c r="JM77" i="1"/>
  <c r="JL77" i="1"/>
  <c r="AF77" i="1"/>
  <c r="LC77" i="1"/>
  <c r="KM77" i="1"/>
  <c r="JQ77" i="1"/>
  <c r="LB77" i="1"/>
  <c r="KL77" i="1"/>
  <c r="LA77" i="1"/>
  <c r="KS77" i="1"/>
  <c r="KK77" i="1"/>
  <c r="JW77" i="1"/>
  <c r="LD77" i="1"/>
  <c r="JS77" i="1"/>
  <c r="KY77" i="1"/>
  <c r="KN77" i="1"/>
  <c r="KX77" i="1"/>
  <c r="KJ77" i="1"/>
  <c r="LH77" i="1"/>
  <c r="KI77" i="1"/>
  <c r="LG77" i="1"/>
  <c r="KH77" i="1"/>
  <c r="JV77" i="1"/>
  <c r="LF77" i="1"/>
  <c r="KR77" i="1"/>
  <c r="JU77" i="1"/>
  <c r="LE77" i="1"/>
  <c r="KZ77" i="1"/>
  <c r="KQ77" i="1"/>
  <c r="KO77" i="1"/>
  <c r="JR77" i="1"/>
  <c r="JT77" i="1"/>
  <c r="AI77" i="1"/>
  <c r="D77" i="1"/>
  <c r="KU77" i="1"/>
  <c r="KT77" i="1"/>
  <c r="IH77" i="1"/>
  <c r="AH77" i="1"/>
  <c r="IJ77" i="1"/>
  <c r="KW77" i="1"/>
  <c r="E77" i="1"/>
  <c r="G77" i="1" s="1"/>
  <c r="KV77" i="1"/>
  <c r="AG77" i="1"/>
  <c r="IG77" i="1"/>
  <c r="KG86" i="1" l="1" a="1"/>
  <c r="KG86" i="1" s="1"/>
  <c r="D95" i="1"/>
  <c r="AI95" i="1"/>
  <c r="CT86" i="1"/>
  <c r="CS86" i="1"/>
  <c r="KP86" i="1"/>
  <c r="CP86" i="1"/>
  <c r="CQ86" i="1"/>
  <c r="CO86" i="1"/>
  <c r="CR86" i="1"/>
  <c r="KG95" i="1" a="1"/>
  <c r="KG95" i="1" s="1"/>
  <c r="CR77" i="1"/>
  <c r="CQ77" i="1"/>
  <c r="KP77" i="1"/>
  <c r="CS77" i="1"/>
  <c r="CP77" i="1"/>
  <c r="CO77" i="1"/>
  <c r="CT77" i="1"/>
  <c r="KG77" i="1" a="1"/>
  <c r="KG77" i="1" s="1"/>
  <c r="CP95" i="1" l="1"/>
  <c r="KP95" i="1"/>
  <c r="CT95" i="1"/>
  <c r="CS95" i="1"/>
  <c r="CR95" i="1"/>
  <c r="CQ95" i="1"/>
  <c r="CO95" i="1"/>
  <c r="BB109" i="1" l="1"/>
  <c r="AL124" i="1" l="1"/>
  <c r="A124" i="1"/>
  <c r="ME123" i="1"/>
  <c r="MD123" i="1" a="1"/>
  <c r="MD123" i="1" s="1"/>
  <c r="MC123" i="1" a="1"/>
  <c r="MC123" i="1" s="1"/>
  <c r="MB123" i="1" a="1"/>
  <c r="MB123" i="1" s="1"/>
  <c r="MA123" i="1" a="1"/>
  <c r="MA123" i="1" s="1"/>
  <c r="LZ123" i="1" a="1"/>
  <c r="LZ123" i="1" s="1"/>
  <c r="LY123" i="1" a="1"/>
  <c r="LY123" i="1" s="1"/>
  <c r="LX123" i="1" a="1"/>
  <c r="LX123" i="1" s="1"/>
  <c r="LW123" i="1" a="1"/>
  <c r="LW123" i="1" s="1"/>
  <c r="LV123" i="1"/>
  <c r="LU123" i="1"/>
  <c r="LT123" i="1" a="1"/>
  <c r="LT123" i="1" s="1"/>
  <c r="LS123" i="1" a="1"/>
  <c r="LS123" i="1" s="1"/>
  <c r="LR123" i="1" a="1"/>
  <c r="LR123" i="1" s="1"/>
  <c r="LQ123" i="1" a="1"/>
  <c r="LQ123" i="1" s="1"/>
  <c r="IK123" i="1" a="1"/>
  <c r="IK123" i="1" s="1"/>
  <c r="A123" i="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c r="MA121" i="1" a="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S120" i="1" a="1"/>
  <c r="LS120" i="1" s="1"/>
  <c r="LR120" i="1" a="1"/>
  <c r="LR120" i="1" s="1"/>
  <c r="LQ120" i="1" a="1"/>
  <c r="LQ120" i="1" s="1"/>
  <c r="IK120" i="1" a="1"/>
  <c r="IK120" i="1" s="1"/>
  <c r="A120"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T119" i="1" a="1"/>
  <c r="LT119" i="1" s="1"/>
  <c r="LS119" i="1" a="1"/>
  <c r="LS119" i="1" s="1"/>
  <c r="LR119" i="1" a="1"/>
  <c r="LR119" i="1" s="1"/>
  <c r="LQ119" i="1" a="1"/>
  <c r="LQ119" i="1" s="1"/>
  <c r="IK119" i="1" a="1"/>
  <c r="IK119" i="1" s="1"/>
  <c r="CE119" i="1"/>
  <c r="CE120" i="1" s="1"/>
  <c r="CD119" i="1"/>
  <c r="CD120" i="1" s="1"/>
  <c r="CD121" i="1" s="1"/>
  <c r="CD122" i="1" s="1"/>
  <c r="CD123" i="1" s="1"/>
  <c r="CC119" i="1"/>
  <c r="CC120" i="1" s="1"/>
  <c r="CC121" i="1" s="1"/>
  <c r="CC122" i="1" s="1"/>
  <c r="CC123" i="1" s="1"/>
  <c r="W119" i="1" a="1"/>
  <c r="W119" i="1" s="1"/>
  <c r="P119" i="1" a="1"/>
  <c r="P119" i="1" s="1"/>
  <c r="P120" i="1" s="1" a="1"/>
  <c r="P120" i="1" s="1"/>
  <c r="P121" i="1" s="1" a="1"/>
  <c r="P121" i="1" s="1"/>
  <c r="P122" i="1" s="1" a="1"/>
  <c r="P122" i="1" s="1"/>
  <c r="P123" i="1" s="1" a="1"/>
  <c r="P123" i="1" s="1"/>
  <c r="O119" i="1"/>
  <c r="L119" i="1"/>
  <c r="I119" i="1"/>
  <c r="I120" i="1" s="1"/>
  <c r="I121" i="1" s="1"/>
  <c r="I122" i="1" s="1"/>
  <c r="I123" i="1" s="1"/>
  <c r="H119" i="1"/>
  <c r="AX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T118" i="1" a="1"/>
  <c r="LT118" i="1" s="1"/>
  <c r="LS118" i="1" a="1"/>
  <c r="LS118" i="1" s="1"/>
  <c r="LR118" i="1" a="1"/>
  <c r="LR118" i="1" s="1"/>
  <c r="LQ118" i="1" a="1"/>
  <c r="LQ118" i="1" s="1"/>
  <c r="LJ118" i="1"/>
  <c r="LI118" i="1"/>
  <c r="LH118" i="1"/>
  <c r="LG118" i="1"/>
  <c r="LF118" i="1"/>
  <c r="LE118" i="1"/>
  <c r="KW118" i="1"/>
  <c r="KV118" i="1"/>
  <c r="KU118" i="1"/>
  <c r="KT118" i="1"/>
  <c r="JP118" i="1"/>
  <c r="JO118" i="1"/>
  <c r="JN118" i="1"/>
  <c r="JM118" i="1"/>
  <c r="JL118" i="1"/>
  <c r="JK118" i="1"/>
  <c r="IK118" i="1" a="1"/>
  <c r="IK118" i="1" s="1"/>
  <c r="IJ118" i="1"/>
  <c r="IH118" i="1"/>
  <c r="IG118" i="1"/>
  <c r="CG118" i="1"/>
  <c r="BC118" i="1"/>
  <c r="BB118" i="1"/>
  <c r="BA118" i="1"/>
  <c r="AZ118" i="1"/>
  <c r="AY118" i="1"/>
  <c r="AX118" i="1"/>
  <c r="AH118" i="1"/>
  <c r="AG118" i="1"/>
  <c r="K118" i="1"/>
  <c r="J118" i="1"/>
  <c r="E118" i="1"/>
  <c r="G118" i="1" s="1"/>
  <c r="A118" i="1"/>
  <c r="A117" i="1"/>
  <c r="A116"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13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19" i="1" l="1"/>
  <c r="W120" i="1" a="1"/>
  <c r="W120" i="1" s="1"/>
  <c r="JO119" i="1"/>
  <c r="O120" i="1"/>
  <c r="H120" i="1"/>
  <c r="BR118" i="1"/>
  <c r="J119" i="1"/>
  <c r="CE121" i="1"/>
  <c r="CG120" i="1"/>
  <c r="K119" i="1"/>
  <c r="BC119" i="1"/>
  <c r="L120" i="1"/>
  <c r="JK119" i="1"/>
  <c r="AY119" i="1"/>
  <c r="D118" i="1"/>
  <c r="AZ119" i="1"/>
  <c r="BA119" i="1"/>
  <c r="JP119" i="1"/>
  <c r="AI118" i="1"/>
  <c r="N119" i="1" a="1"/>
  <c r="N119" i="1" s="1"/>
  <c r="BB119" i="1"/>
  <c r="AU131" i="1"/>
  <c r="AV13" i="1"/>
  <c r="EF118" i="1" l="1"/>
  <c r="EE118" i="1"/>
  <c r="BR119" i="1"/>
  <c r="J120" i="1"/>
  <c r="BA120" i="1"/>
  <c r="AZ120" i="1"/>
  <c r="AY120" i="1"/>
  <c r="AX120" i="1"/>
  <c r="H121" i="1"/>
  <c r="BC120" i="1"/>
  <c r="BB120" i="1"/>
  <c r="JO120" i="1"/>
  <c r="O121" i="1"/>
  <c r="JP120" i="1"/>
  <c r="N120" i="1" a="1"/>
  <c r="N120" i="1" s="1"/>
  <c r="JM119" i="1"/>
  <c r="JL119" i="1"/>
  <c r="JN119" i="1"/>
  <c r="M119" i="1" a="1"/>
  <c r="M119" i="1" s="1"/>
  <c r="L121" i="1"/>
  <c r="JK120" i="1"/>
  <c r="CE122" i="1"/>
  <c r="CG121" i="1"/>
  <c r="K120" i="1"/>
  <c r="D119" i="1"/>
  <c r="W121" i="1" a="1"/>
  <c r="W121" i="1" s="1"/>
  <c r="LS112" i="1" a="1"/>
  <c r="LS112" i="1" s="1"/>
  <c r="N121" i="1" l="1" a="1"/>
  <c r="N121" i="1" s="1"/>
  <c r="JM120" i="1"/>
  <c r="JN120" i="1"/>
  <c r="JL120" i="1"/>
  <c r="L122" i="1"/>
  <c r="JK121" i="1"/>
  <c r="LI119" i="1"/>
  <c r="M120" i="1" a="1"/>
  <c r="M120" i="1" s="1"/>
  <c r="AI120" i="1" s="1"/>
  <c r="EE120" i="1" s="1"/>
  <c r="LG119" i="1"/>
  <c r="IG119" i="1"/>
  <c r="LF119" i="1"/>
  <c r="LE119" i="1"/>
  <c r="KW119" i="1"/>
  <c r="KU119" i="1"/>
  <c r="LH119" i="1"/>
  <c r="IJ119" i="1"/>
  <c r="AG119" i="1"/>
  <c r="LJ119" i="1"/>
  <c r="IH119" i="1"/>
  <c r="E119" i="1" s="1"/>
  <c r="G119" i="1" s="1"/>
  <c r="KV119" i="1"/>
  <c r="KT119" i="1"/>
  <c r="AH119" i="1"/>
  <c r="O122" i="1"/>
  <c r="JO121" i="1"/>
  <c r="JP121" i="1"/>
  <c r="BR120" i="1"/>
  <c r="J121" i="1"/>
  <c r="W122" i="1" a="1"/>
  <c r="W122" i="1" s="1"/>
  <c r="CE123" i="1"/>
  <c r="CG123" i="1" s="1"/>
  <c r="CG122" i="1"/>
  <c r="K121" i="1"/>
  <c r="D120" i="1"/>
  <c r="AI119" i="1"/>
  <c r="BA121" i="1"/>
  <c r="AZ121" i="1"/>
  <c r="AY121" i="1"/>
  <c r="H122" i="1"/>
  <c r="AX121" i="1"/>
  <c r="BC121" i="1"/>
  <c r="BB121" i="1"/>
  <c r="CD100" i="1"/>
  <c r="CD101" i="1" s="1"/>
  <c r="CD110" i="1"/>
  <c r="CD111" i="1" s="1"/>
  <c r="CD112" i="1" s="1"/>
  <c r="CD113" i="1" s="1"/>
  <c r="CD114" i="1" s="1"/>
  <c r="ME114" i="1"/>
  <c r="MD114" i="1" a="1"/>
  <c r="MD114" i="1" s="1"/>
  <c r="MC114" i="1" a="1"/>
  <c r="MC114" i="1" s="1"/>
  <c r="MB114" i="1" a="1"/>
  <c r="MB114" i="1" s="1"/>
  <c r="MA114" i="1" a="1"/>
  <c r="MA114" i="1" s="1"/>
  <c r="LZ114" i="1" a="1"/>
  <c r="LZ114" i="1" s="1"/>
  <c r="LY114" i="1" a="1"/>
  <c r="LY114" i="1" s="1"/>
  <c r="LX114" i="1" a="1"/>
  <c r="LX114" i="1" s="1"/>
  <c r="LW114" i="1" a="1"/>
  <c r="LW114" i="1" s="1"/>
  <c r="LV114" i="1"/>
  <c r="LU114" i="1"/>
  <c r="LT114" i="1" a="1"/>
  <c r="LT114" i="1" s="1"/>
  <c r="LS114" i="1" a="1"/>
  <c r="LS114" i="1" s="1"/>
  <c r="LR114" i="1" a="1"/>
  <c r="LR114" i="1" s="1"/>
  <c r="LQ114" i="1" a="1"/>
  <c r="LQ114" i="1" s="1"/>
  <c r="IK114" i="1" a="1"/>
  <c r="IK114" i="1" s="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T113" i="1" a="1"/>
  <c r="LT113" i="1" s="1"/>
  <c r="LS113" i="1" a="1"/>
  <c r="LS113" i="1" s="1"/>
  <c r="LR113" i="1" a="1"/>
  <c r="LR113" i="1" s="1"/>
  <c r="LQ113" i="1" a="1"/>
  <c r="LQ113" i="1" s="1"/>
  <c r="IK113" i="1" a="1"/>
  <c r="IK113" i="1" s="1"/>
  <c r="A113" i="1"/>
  <c r="ME112" i="1"/>
  <c r="MD112" i="1" a="1"/>
  <c r="MD112" i="1" s="1"/>
  <c r="MC112" i="1" a="1"/>
  <c r="MC112" i="1" s="1"/>
  <c r="MB112" i="1" a="1"/>
  <c r="MB112" i="1" s="1"/>
  <c r="MA112" i="1" a="1"/>
  <c r="MA112" i="1" s="1"/>
  <c r="LZ112" i="1" a="1"/>
  <c r="LZ112" i="1" s="1"/>
  <c r="LY112" i="1" a="1"/>
  <c r="LY112" i="1" s="1"/>
  <c r="LX112" i="1" a="1"/>
  <c r="LX112" i="1" s="1"/>
  <c r="LW112" i="1" a="1"/>
  <c r="LW112" i="1" s="1"/>
  <c r="LV112" i="1"/>
  <c r="LU112" i="1"/>
  <c r="LT112" i="1" a="1"/>
  <c r="LT112" i="1" s="1"/>
  <c r="LR112" i="1" a="1"/>
  <c r="LR112" i="1" s="1"/>
  <c r="LQ112" i="1" a="1"/>
  <c r="LQ112" i="1" s="1"/>
  <c r="IK112" i="1" a="1"/>
  <c r="IK112" i="1" s="1"/>
  <c r="A112" i="1"/>
  <c r="LT111" i="1" a="1"/>
  <c r="LT111" i="1" s="1"/>
  <c r="LT110" i="1" a="1"/>
  <c r="LT110" i="1" s="1"/>
  <c r="LT109" i="1" a="1"/>
  <c r="LT109" i="1" s="1"/>
  <c r="LT105" i="1" a="1"/>
  <c r="LT105" i="1" s="1"/>
  <c r="LT101" i="1" a="1"/>
  <c r="LT101" i="1" s="1"/>
  <c r="LT100" i="1" a="1"/>
  <c r="LT100" i="1" s="1"/>
  <c r="LT99" i="1" a="1"/>
  <c r="LT99" i="1" s="1"/>
  <c r="LT63" i="1" a="1"/>
  <c r="LT63" i="1" s="1"/>
  <c r="LT52" i="1" a="1"/>
  <c r="LT52" i="1" s="1"/>
  <c r="LT41" i="1" a="1"/>
  <c r="LT41" i="1" s="1"/>
  <c r="LT30" i="1" a="1"/>
  <c r="LT30" i="1" s="1"/>
  <c r="LT25" i="1" a="1"/>
  <c r="LT25" i="1" s="1"/>
  <c r="LT24" i="1" a="1"/>
  <c r="LT24" i="1" s="1"/>
  <c r="LT5" i="1"/>
  <c r="LT131" i="1" s="1"/>
  <c r="LS111" i="1" a="1"/>
  <c r="LS111" i="1" s="1"/>
  <c r="LS110" i="1" a="1"/>
  <c r="LS110" i="1" s="1"/>
  <c r="LS109" i="1" a="1"/>
  <c r="LS109" i="1" s="1"/>
  <c r="LS105" i="1" a="1"/>
  <c r="LS105" i="1" s="1"/>
  <c r="LS101" i="1" a="1"/>
  <c r="LS101" i="1" s="1"/>
  <c r="LS100" i="1" a="1"/>
  <c r="LS100" i="1" s="1"/>
  <c r="LS99" i="1" a="1"/>
  <c r="LS99" i="1" s="1"/>
  <c r="LS63" i="1" a="1"/>
  <c r="LS63" i="1" s="1"/>
  <c r="LS52" i="1" a="1"/>
  <c r="LS52" i="1" s="1"/>
  <c r="LS41" i="1" a="1"/>
  <c r="LS41" i="1" s="1"/>
  <c r="LS30" i="1" a="1"/>
  <c r="LS30" i="1" s="1"/>
  <c r="LS25" i="1" a="1"/>
  <c r="LS25" i="1" s="1"/>
  <c r="LS24" i="1" a="1"/>
  <c r="LS24" i="1" s="1"/>
  <c r="LS5" i="1"/>
  <c r="LS131" i="1" s="1"/>
  <c r="JP122" i="1" l="1"/>
  <c r="O123" i="1"/>
  <c r="JO122" i="1"/>
  <c r="W123" i="1" a="1"/>
  <c r="W123" i="1" s="1"/>
  <c r="BR121" i="1"/>
  <c r="J122" i="1"/>
  <c r="EF120" i="1"/>
  <c r="EF119" i="1"/>
  <c r="EE119" i="1"/>
  <c r="LI120" i="1"/>
  <c r="M121" i="1" a="1"/>
  <c r="M121" i="1" s="1"/>
  <c r="LG120" i="1"/>
  <c r="LF120" i="1"/>
  <c r="LE120" i="1"/>
  <c r="KW120" i="1"/>
  <c r="KU120" i="1"/>
  <c r="AG120" i="1"/>
  <c r="LJ120" i="1"/>
  <c r="KT120" i="1"/>
  <c r="IH120" i="1"/>
  <c r="E120" i="1" s="1"/>
  <c r="G120" i="1" s="1"/>
  <c r="LH120" i="1"/>
  <c r="IG120" i="1"/>
  <c r="KV120" i="1"/>
  <c r="IJ120" i="1"/>
  <c r="AH120" i="1"/>
  <c r="BA122" i="1"/>
  <c r="AZ122" i="1"/>
  <c r="BC122" i="1"/>
  <c r="AY122" i="1"/>
  <c r="H123" i="1"/>
  <c r="AX122" i="1"/>
  <c r="BB122" i="1"/>
  <c r="K122" i="1"/>
  <c r="D121" i="1"/>
  <c r="L123" i="1"/>
  <c r="JK123" i="1" s="1"/>
  <c r="JK122" i="1"/>
  <c r="N122" i="1" a="1"/>
  <c r="N122" i="1" s="1"/>
  <c r="JN121" i="1"/>
  <c r="JM121" i="1"/>
  <c r="JL121" i="1"/>
  <c r="LS13" i="1"/>
  <c r="LT13" i="1"/>
  <c r="LI121" i="1" l="1"/>
  <c r="AG121" i="1"/>
  <c r="LH121" i="1"/>
  <c r="IH121" i="1"/>
  <c r="E121" i="1" s="1"/>
  <c r="G121" i="1" s="1"/>
  <c r="LG121" i="1"/>
  <c r="IG121" i="1"/>
  <c r="LF121" i="1"/>
  <c r="LE121" i="1"/>
  <c r="KW121" i="1"/>
  <c r="KU121" i="1"/>
  <c r="M122" i="1" a="1"/>
  <c r="M122" i="1" s="1"/>
  <c r="AI122" i="1" s="1"/>
  <c r="LJ121" i="1"/>
  <c r="KT121" i="1"/>
  <c r="IJ121" i="1"/>
  <c r="AH121" i="1"/>
  <c r="KV121" i="1"/>
  <c r="K123" i="1"/>
  <c r="D122" i="1"/>
  <c r="AY123" i="1"/>
  <c r="BA123" i="1"/>
  <c r="AZ123" i="1"/>
  <c r="AX123" i="1"/>
  <c r="BC123" i="1"/>
  <c r="BB123" i="1"/>
  <c r="BR122" i="1"/>
  <c r="J123" i="1"/>
  <c r="JM122" i="1"/>
  <c r="JL122" i="1"/>
  <c r="N123" i="1" a="1"/>
  <c r="N123" i="1" s="1"/>
  <c r="JN122" i="1"/>
  <c r="AI121" i="1"/>
  <c r="JP123" i="1"/>
  <c r="JO123" i="1"/>
  <c r="LS16" i="1"/>
  <c r="LS17" i="1"/>
  <c r="LT17" i="1"/>
  <c r="LT16" i="1"/>
  <c r="M123" i="1" l="1" a="1"/>
  <c r="M123" i="1" s="1"/>
  <c r="AI123" i="1" s="1"/>
  <c r="EF123" i="1" s="1"/>
  <c r="LG122" i="1"/>
  <c r="IG122" i="1"/>
  <c r="LJ122" i="1"/>
  <c r="IH122" i="1"/>
  <c r="E122" i="1" s="1"/>
  <c r="G122" i="1" s="1"/>
  <c r="AG122" i="1"/>
  <c r="LI122" i="1"/>
  <c r="LH122" i="1"/>
  <c r="LF122" i="1"/>
  <c r="KW122" i="1"/>
  <c r="KU122" i="1"/>
  <c r="KT122" i="1"/>
  <c r="IJ122" i="1"/>
  <c r="AH122" i="1"/>
  <c r="LE122" i="1"/>
  <c r="KV122" i="1"/>
  <c r="EE122" i="1"/>
  <c r="EF121" i="1"/>
  <c r="EE121" i="1"/>
  <c r="JM123" i="1"/>
  <c r="JL123" i="1"/>
  <c r="JN123" i="1"/>
  <c r="D123" i="1"/>
  <c r="EF122" i="1"/>
  <c r="BR123" i="1"/>
  <c r="EC5" i="1"/>
  <c r="EC131" i="1" s="1"/>
  <c r="EB5" i="1"/>
  <c r="EA5" i="1"/>
  <c r="DZ5" i="1"/>
  <c r="DY5" i="1"/>
  <c r="DY13" i="1" s="1"/>
  <c r="AL106" i="1"/>
  <c r="A106" i="1"/>
  <c r="ME105" i="1"/>
  <c r="MD105" i="1" a="1"/>
  <c r="MD105" i="1" s="1"/>
  <c r="MC105" i="1" a="1"/>
  <c r="MC105" i="1" s="1"/>
  <c r="MB105" i="1" a="1"/>
  <c r="MB105" i="1" s="1"/>
  <c r="MA105" i="1" a="1"/>
  <c r="MA105" i="1" s="1"/>
  <c r="LZ105" i="1" a="1"/>
  <c r="LZ105" i="1" s="1"/>
  <c r="LY105" i="1" a="1"/>
  <c r="LY105" i="1" s="1"/>
  <c r="LX105" i="1" a="1"/>
  <c r="LX105" i="1" s="1"/>
  <c r="LW105" i="1" a="1"/>
  <c r="LW105" i="1" s="1"/>
  <c r="LV105" i="1"/>
  <c r="LU105" i="1"/>
  <c r="LR105" i="1" a="1"/>
  <c r="LR105" i="1" s="1"/>
  <c r="LQ105" i="1" a="1"/>
  <c r="LQ105" i="1" s="1"/>
  <c r="LJ105" i="1"/>
  <c r="LI105" i="1"/>
  <c r="LH105" i="1"/>
  <c r="LG105" i="1"/>
  <c r="LF105" i="1"/>
  <c r="LE105" i="1"/>
  <c r="KW105" i="1"/>
  <c r="KV105" i="1"/>
  <c r="KU105" i="1"/>
  <c r="KT105" i="1"/>
  <c r="JP105" i="1"/>
  <c r="JO105" i="1"/>
  <c r="JN105" i="1"/>
  <c r="JM105" i="1"/>
  <c r="JL105" i="1"/>
  <c r="JK105" i="1"/>
  <c r="IK105" i="1" a="1"/>
  <c r="IK105" i="1" s="1"/>
  <c r="IJ105" i="1"/>
  <c r="IH105" i="1"/>
  <c r="E105" i="1" s="1"/>
  <c r="G105" i="1" s="1"/>
  <c r="IG105" i="1"/>
  <c r="CG105" i="1"/>
  <c r="BC105" i="1"/>
  <c r="BB105" i="1"/>
  <c r="BA105" i="1"/>
  <c r="AZ105" i="1"/>
  <c r="AY105" i="1"/>
  <c r="AX105" i="1"/>
  <c r="AH105" i="1"/>
  <c r="AG105" i="1"/>
  <c r="K105" i="1"/>
  <c r="D105" i="1" s="1"/>
  <c r="J105" i="1"/>
  <c r="BR105" i="1" s="1"/>
  <c r="A105" i="1"/>
  <c r="A104" i="1"/>
  <c r="A103" i="1"/>
  <c r="AL115" i="1"/>
  <c r="A115" i="1"/>
  <c r="ME111" i="1"/>
  <c r="MD111" i="1" a="1"/>
  <c r="MD111" i="1" s="1"/>
  <c r="MC111" i="1" a="1"/>
  <c r="MC111" i="1" s="1"/>
  <c r="MB111" i="1" a="1"/>
  <c r="MB111" i="1" s="1"/>
  <c r="MA111" i="1" a="1"/>
  <c r="MA111" i="1" s="1"/>
  <c r="LZ111" i="1" a="1"/>
  <c r="LZ111" i="1" s="1"/>
  <c r="LY111" i="1" a="1"/>
  <c r="LY111" i="1" s="1"/>
  <c r="LX111" i="1" a="1"/>
  <c r="LX111" i="1" s="1"/>
  <c r="LW111" i="1" a="1"/>
  <c r="LW111" i="1" s="1"/>
  <c r="LV111" i="1"/>
  <c r="LU111" i="1"/>
  <c r="LR111" i="1" a="1"/>
  <c r="LR111" i="1" s="1"/>
  <c r="LQ111" i="1" a="1"/>
  <c r="LQ111" i="1" s="1"/>
  <c r="IK111" i="1" a="1"/>
  <c r="IK111" i="1" s="1"/>
  <c r="A111" i="1"/>
  <c r="ME110" i="1"/>
  <c r="MD110" i="1" a="1"/>
  <c r="MD110" i="1" s="1"/>
  <c r="MC110" i="1" a="1"/>
  <c r="MC110" i="1" s="1"/>
  <c r="MB110" i="1" a="1"/>
  <c r="MB110" i="1" s="1"/>
  <c r="MA110" i="1" a="1"/>
  <c r="MA110" i="1" s="1"/>
  <c r="LZ110" i="1" a="1"/>
  <c r="LZ110" i="1" s="1"/>
  <c r="LY110" i="1" a="1"/>
  <c r="LY110" i="1" s="1"/>
  <c r="LX110" i="1" a="1"/>
  <c r="LX110" i="1" s="1"/>
  <c r="LW110" i="1" a="1"/>
  <c r="LW110" i="1" s="1"/>
  <c r="LV110" i="1"/>
  <c r="LU110" i="1"/>
  <c r="LR110" i="1" a="1"/>
  <c r="LR110" i="1" s="1"/>
  <c r="LQ110" i="1" a="1"/>
  <c r="LQ110" i="1" s="1"/>
  <c r="IK110" i="1" a="1"/>
  <c r="IK110" i="1" s="1"/>
  <c r="CE110" i="1"/>
  <c r="CC110" i="1"/>
  <c r="CC111" i="1" s="1"/>
  <c r="CC112" i="1" s="1"/>
  <c r="CC113" i="1" s="1"/>
  <c r="CC114" i="1" s="1"/>
  <c r="W110" i="1" a="1"/>
  <c r="W110" i="1" s="1"/>
  <c r="P110" i="1" a="1"/>
  <c r="P110" i="1" s="1"/>
  <c r="P111" i="1" s="1" a="1"/>
  <c r="P111" i="1" s="1"/>
  <c r="P112" i="1" s="1" a="1"/>
  <c r="P112" i="1" s="1"/>
  <c r="P113" i="1" s="1" a="1"/>
  <c r="P113" i="1" s="1"/>
  <c r="P114" i="1" s="1" a="1"/>
  <c r="P114" i="1" s="1"/>
  <c r="O110" i="1"/>
  <c r="L110" i="1"/>
  <c r="JK110" i="1" s="1"/>
  <c r="I110" i="1"/>
  <c r="I111" i="1" s="1"/>
  <c r="I112" i="1" s="1"/>
  <c r="I113" i="1" s="1"/>
  <c r="I114" i="1" s="1"/>
  <c r="H110" i="1"/>
  <c r="A110" i="1"/>
  <c r="ME109" i="1"/>
  <c r="MD109" i="1" a="1"/>
  <c r="MD109" i="1" s="1"/>
  <c r="MC109" i="1" a="1"/>
  <c r="MC109" i="1" s="1"/>
  <c r="MB109" i="1" a="1"/>
  <c r="MB109" i="1" s="1"/>
  <c r="MA109" i="1" a="1"/>
  <c r="MA109" i="1" s="1"/>
  <c r="LZ109" i="1" a="1"/>
  <c r="LZ109" i="1" s="1"/>
  <c r="LY109" i="1" a="1"/>
  <c r="LY109" i="1" s="1"/>
  <c r="LX109" i="1" a="1"/>
  <c r="LX109" i="1" s="1"/>
  <c r="LW109" i="1" a="1"/>
  <c r="LW109" i="1" s="1"/>
  <c r="LV109" i="1"/>
  <c r="LU109" i="1"/>
  <c r="LR109" i="1" a="1"/>
  <c r="LR109" i="1" s="1"/>
  <c r="LQ109" i="1" a="1"/>
  <c r="LQ109" i="1" s="1"/>
  <c r="LJ109" i="1"/>
  <c r="LI109" i="1"/>
  <c r="LH109" i="1"/>
  <c r="LG109" i="1"/>
  <c r="LF109" i="1"/>
  <c r="LE109" i="1"/>
  <c r="KW109" i="1"/>
  <c r="KV109" i="1"/>
  <c r="KU109" i="1"/>
  <c r="KT109" i="1"/>
  <c r="JP109" i="1"/>
  <c r="JO109" i="1"/>
  <c r="JN109" i="1"/>
  <c r="JM109" i="1"/>
  <c r="JL109" i="1"/>
  <c r="JK109" i="1"/>
  <c r="IK109" i="1" a="1"/>
  <c r="IK109" i="1" s="1"/>
  <c r="IJ109" i="1"/>
  <c r="IH109" i="1"/>
  <c r="IG109" i="1"/>
  <c r="CG109" i="1"/>
  <c r="BC109" i="1"/>
  <c r="BA109" i="1"/>
  <c r="AZ109" i="1"/>
  <c r="AY109" i="1"/>
  <c r="AX109" i="1"/>
  <c r="AH109" i="1"/>
  <c r="AG109" i="1"/>
  <c r="K109" i="1"/>
  <c r="K110" i="1" s="1"/>
  <c r="J109" i="1"/>
  <c r="J110" i="1" s="1"/>
  <c r="A109" i="1"/>
  <c r="A108" i="1"/>
  <c r="A107" i="1"/>
  <c r="DX5" i="1"/>
  <c r="DX131" i="1" s="1"/>
  <c r="LG123" i="1" l="1"/>
  <c r="IG123" i="1"/>
  <c r="LJ123" i="1"/>
  <c r="IH123" i="1"/>
  <c r="E123" i="1" s="1"/>
  <c r="G123" i="1" s="1"/>
  <c r="LI123" i="1"/>
  <c r="LH123" i="1"/>
  <c r="LF123" i="1"/>
  <c r="KW123" i="1"/>
  <c r="KU123" i="1"/>
  <c r="KT123" i="1"/>
  <c r="IJ123" i="1"/>
  <c r="AH123" i="1"/>
  <c r="LE123" i="1"/>
  <c r="KV123" i="1"/>
  <c r="AG123" i="1"/>
  <c r="EE123" i="1"/>
  <c r="G109" i="1"/>
  <c r="AI105" i="1"/>
  <c r="EE105" i="1" s="1"/>
  <c r="EC13" i="1"/>
  <c r="EC17" i="1" s="1"/>
  <c r="DY131" i="1"/>
  <c r="DY17" i="1"/>
  <c r="DY16" i="1"/>
  <c r="DZ13" i="1"/>
  <c r="DZ131" i="1"/>
  <c r="EA131" i="1"/>
  <c r="EA13" i="1"/>
  <c r="EC16" i="1"/>
  <c r="EB131" i="1"/>
  <c r="EB13" i="1"/>
  <c r="CF105" i="1"/>
  <c r="J111" i="1"/>
  <c r="J112" i="1" s="1"/>
  <c r="BR110" i="1"/>
  <c r="DX13" i="1"/>
  <c r="K111" i="1"/>
  <c r="K112" i="1" s="1"/>
  <c r="D110" i="1"/>
  <c r="W111" i="1" a="1"/>
  <c r="W111" i="1" s="1"/>
  <c r="W112" i="1" s="1" a="1"/>
  <c r="W112" i="1" s="1"/>
  <c r="W113" i="1" s="1" a="1"/>
  <c r="W113" i="1" s="1"/>
  <c r="W114" i="1" s="1" a="1"/>
  <c r="W114" i="1" s="1"/>
  <c r="BR109" i="1"/>
  <c r="H111" i="1"/>
  <c r="BA110" i="1"/>
  <c r="AZ110" i="1"/>
  <c r="AY110" i="1"/>
  <c r="AX110" i="1"/>
  <c r="CE111" i="1"/>
  <c r="CG110" i="1"/>
  <c r="BB110" i="1"/>
  <c r="D109" i="1"/>
  <c r="AI109" i="1"/>
  <c r="BC110" i="1"/>
  <c r="JO110" i="1"/>
  <c r="O111" i="1"/>
  <c r="O112" i="1" s="1"/>
  <c r="N110" i="1" a="1"/>
  <c r="N110" i="1" s="1"/>
  <c r="JP110" i="1"/>
  <c r="L111" i="1"/>
  <c r="E52" i="1"/>
  <c r="CE100" i="1"/>
  <c r="CE101" i="1" s="1"/>
  <c r="CC100" i="1"/>
  <c r="CC101" i="1" s="1"/>
  <c r="BB111" i="1" l="1"/>
  <c r="BC111" i="1"/>
  <c r="H112" i="1"/>
  <c r="JK111" i="1"/>
  <c r="L112" i="1"/>
  <c r="K113" i="1"/>
  <c r="D112" i="1"/>
  <c r="CG111" i="1"/>
  <c r="CE112" i="1"/>
  <c r="H113" i="1"/>
  <c r="BB113" i="1" s="1"/>
  <c r="AX112" i="1"/>
  <c r="JO112" i="1"/>
  <c r="O113" i="1"/>
  <c r="JP112" i="1"/>
  <c r="BR112" i="1"/>
  <c r="J113" i="1"/>
  <c r="EF105" i="1"/>
  <c r="EB17" i="1"/>
  <c r="EB16" i="1"/>
  <c r="DZ17" i="1"/>
  <c r="DZ16" i="1"/>
  <c r="EA17" i="1"/>
  <c r="EA16" i="1"/>
  <c r="AZ111" i="1"/>
  <c r="AY111" i="1"/>
  <c r="AX111" i="1"/>
  <c r="BA111" i="1"/>
  <c r="EF109" i="1"/>
  <c r="EE109" i="1"/>
  <c r="D111" i="1"/>
  <c r="BR111" i="1"/>
  <c r="JM110" i="1"/>
  <c r="JL110" i="1"/>
  <c r="N111" i="1" a="1"/>
  <c r="N111" i="1" s="1"/>
  <c r="N112" i="1" s="1" a="1"/>
  <c r="N112" i="1" s="1"/>
  <c r="M110" i="1" a="1"/>
  <c r="M110" i="1" s="1"/>
  <c r="JN110" i="1"/>
  <c r="JP111" i="1"/>
  <c r="JO111" i="1"/>
  <c r="DX17" i="1"/>
  <c r="DX16" i="1"/>
  <c r="CG101" i="1"/>
  <c r="C41" i="1"/>
  <c r="KG41" i="1" a="1"/>
  <c r="KG41" i="1" s="1"/>
  <c r="JX41" i="1" a="1"/>
  <c r="JX41" i="1" s="1"/>
  <c r="LC41" i="1"/>
  <c r="KW41" i="1"/>
  <c r="KV41" i="1"/>
  <c r="KU41" i="1"/>
  <c r="KT41" i="1"/>
  <c r="BB112" i="1" l="1"/>
  <c r="BC112" i="1"/>
  <c r="BC113" i="1"/>
  <c r="AZ112" i="1"/>
  <c r="AY112" i="1"/>
  <c r="BA112" i="1"/>
  <c r="JN112" i="1"/>
  <c r="JM112" i="1"/>
  <c r="JL112" i="1"/>
  <c r="N113" i="1" a="1"/>
  <c r="N113" i="1" s="1"/>
  <c r="BR113" i="1"/>
  <c r="J114" i="1"/>
  <c r="JO113" i="1"/>
  <c r="JP113" i="1"/>
  <c r="O114" i="1"/>
  <c r="H114" i="1"/>
  <c r="AZ113" i="1"/>
  <c r="AY113" i="1"/>
  <c r="AX113" i="1"/>
  <c r="BA113" i="1"/>
  <c r="CE113" i="1"/>
  <c r="CG112" i="1"/>
  <c r="K114" i="1"/>
  <c r="D113" i="1"/>
  <c r="JK112" i="1"/>
  <c r="L113" i="1"/>
  <c r="JN111" i="1"/>
  <c r="JM111" i="1"/>
  <c r="JL111" i="1"/>
  <c r="LI110" i="1"/>
  <c r="LE110" i="1"/>
  <c r="KV110" i="1"/>
  <c r="KU110" i="1"/>
  <c r="AG110" i="1"/>
  <c r="KT110" i="1"/>
  <c r="IJ110" i="1"/>
  <c r="IH110" i="1"/>
  <c r="LJ110" i="1"/>
  <c r="IG110" i="1"/>
  <c r="M111" i="1" a="1"/>
  <c r="M111" i="1" s="1"/>
  <c r="LH110" i="1"/>
  <c r="LG110" i="1"/>
  <c r="LF110" i="1"/>
  <c r="KW110" i="1"/>
  <c r="AH110" i="1"/>
  <c r="AI11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KA66" i="1" s="1"/>
  <c r="KA67" i="1" s="1"/>
  <c r="KA68" i="1" s="1"/>
  <c r="JZ64" i="1"/>
  <c r="JZ65" i="1" s="1"/>
  <c r="JZ66" i="1" s="1"/>
  <c r="JZ67" i="1" s="1"/>
  <c r="JZ68" i="1" s="1"/>
  <c r="JY64" i="1"/>
  <c r="JY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O64" i="1" s="1"/>
  <c r="N64" i="1"/>
  <c r="M64" i="1"/>
  <c r="L64" i="1"/>
  <c r="L65" i="1" s="1"/>
  <c r="I64" i="1"/>
  <c r="I65" i="1" s="1"/>
  <c r="I66" i="1" s="1"/>
  <c r="I67" i="1" s="1"/>
  <c r="I68"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G110" i="1" l="1"/>
  <c r="BC114" i="1"/>
  <c r="BB114" i="1"/>
  <c r="CG113" i="1"/>
  <c r="CE114" i="1"/>
  <c r="CG114" i="1" s="1"/>
  <c r="JO114" i="1"/>
  <c r="JP114" i="1"/>
  <c r="JN113" i="1"/>
  <c r="JM113" i="1"/>
  <c r="JL113" i="1"/>
  <c r="N114" i="1" a="1"/>
  <c r="N114" i="1" s="1"/>
  <c r="AZ114" i="1"/>
  <c r="AY114" i="1"/>
  <c r="AX114" i="1"/>
  <c r="BA114" i="1"/>
  <c r="JK113" i="1"/>
  <c r="L114" i="1"/>
  <c r="JK114" i="1" s="1"/>
  <c r="M112" i="1" a="1"/>
  <c r="M112" i="1" s="1"/>
  <c r="D114" i="1"/>
  <c r="BR114" i="1"/>
  <c r="LS64" i="1" a="1"/>
  <c r="LS64" i="1" s="1"/>
  <c r="LT64" i="1" a="1"/>
  <c r="LT64" i="1" s="1"/>
  <c r="LY53" i="1" a="1"/>
  <c r="LY53" i="1" s="1"/>
  <c r="LS53" i="1" a="1"/>
  <c r="LS53" i="1" s="1"/>
  <c r="LT53" i="1" a="1"/>
  <c r="LT53" i="1" s="1"/>
  <c r="EF110" i="1"/>
  <c r="EE110" i="1"/>
  <c r="KU111" i="1"/>
  <c r="LJ111" i="1"/>
  <c r="KT111" i="1"/>
  <c r="IJ111" i="1"/>
  <c r="KV111" i="1"/>
  <c r="LG111" i="1"/>
  <c r="LF111" i="1"/>
  <c r="LE111" i="1"/>
  <c r="IH111" i="1"/>
  <c r="IG111" i="1"/>
  <c r="AH111" i="1"/>
  <c r="AG111" i="1"/>
  <c r="LI111" i="1"/>
  <c r="LH111" i="1"/>
  <c r="KW111" i="1"/>
  <c r="AI111" i="1"/>
  <c r="K53" i="1"/>
  <c r="CF53" i="1" s="1"/>
  <c r="AJ53" i="1" s="1"/>
  <c r="IJ53" i="1"/>
  <c r="E53" i="1"/>
  <c r="IG64" i="1"/>
  <c r="G64" i="1"/>
  <c r="CJ52" i="1"/>
  <c r="CJ63" i="1"/>
  <c r="AI63" i="1"/>
  <c r="CF63" i="1"/>
  <c r="AJ63" i="1" s="1"/>
  <c r="D63" i="1"/>
  <c r="CF64" i="1"/>
  <c r="CJ64" i="1"/>
  <c r="CJ65" i="1" s="1"/>
  <c r="CJ66" i="1" s="1"/>
  <c r="CJ67" i="1" s="1"/>
  <c r="CJ68"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LV65" i="1"/>
  <c r="AY53" i="1"/>
  <c r="JN53" i="1"/>
  <c r="JK65" i="1"/>
  <c r="AH53" i="1"/>
  <c r="BA53" i="1"/>
  <c r="JX53" i="1" a="1"/>
  <c r="JX53" i="1" s="1"/>
  <c r="KP63" i="1"/>
  <c r="W66"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X65" i="1" a="1"/>
  <c r="JX65" i="1" s="1"/>
  <c r="KV64" i="1"/>
  <c r="M65" i="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AJ64" i="1" l="1"/>
  <c r="CF65" i="1"/>
  <c r="G111" i="1"/>
  <c r="JN114" i="1"/>
  <c r="JM114" i="1"/>
  <c r="JL114" i="1"/>
  <c r="LH112" i="1"/>
  <c r="IH112" i="1"/>
  <c r="M113" i="1" a="1"/>
  <c r="M113" i="1" s="1"/>
  <c r="LG112" i="1"/>
  <c r="IG112" i="1"/>
  <c r="LE112" i="1"/>
  <c r="KW112" i="1"/>
  <c r="AG112" i="1"/>
  <c r="LJ112" i="1"/>
  <c r="KV112" i="1"/>
  <c r="LF112" i="1"/>
  <c r="KT112" i="1"/>
  <c r="IJ112" i="1"/>
  <c r="LI112" i="1"/>
  <c r="AH112" i="1"/>
  <c r="KU112" i="1"/>
  <c r="AI112" i="1"/>
  <c r="LS65" i="1" a="1"/>
  <c r="LS65" i="1" s="1"/>
  <c r="LT65" i="1" a="1"/>
  <c r="LT65" i="1" s="1"/>
  <c r="LS54" i="1" a="1"/>
  <c r="LS54" i="1" s="1"/>
  <c r="LT54" i="1" a="1"/>
  <c r="LT54" i="1" s="1"/>
  <c r="K54" i="1"/>
  <c r="AI54" i="1" s="1"/>
  <c r="AI53" i="1"/>
  <c r="D53" i="1"/>
  <c r="CJ53" i="1"/>
  <c r="CJ54" i="1" s="1"/>
  <c r="CJ55" i="1" s="1"/>
  <c r="CJ56" i="1" s="1"/>
  <c r="CJ57" i="1" s="1"/>
  <c r="CJ58" i="1" s="1"/>
  <c r="CJ59" i="1" s="1"/>
  <c r="EF111" i="1"/>
  <c r="EE111" i="1"/>
  <c r="E54" i="1"/>
  <c r="AY65" i="1"/>
  <c r="BA65" i="1"/>
  <c r="BB65" i="1"/>
  <c r="BC65" i="1"/>
  <c r="AX65" i="1"/>
  <c r="JN65" i="1"/>
  <c r="JM65" i="1"/>
  <c r="JL65" i="1"/>
  <c r="S66" i="1"/>
  <c r="JY66" i="1"/>
  <c r="MC65" i="1" a="1"/>
  <c r="MC65" i="1" s="1"/>
  <c r="LY65" i="1" a="1"/>
  <c r="LY65" i="1" s="1"/>
  <c r="LR65" i="1" a="1"/>
  <c r="LR65" i="1" s="1"/>
  <c r="MB65" i="1" a="1"/>
  <c r="MB65" i="1" s="1"/>
  <c r="LX65" i="1" a="1"/>
  <c r="LX65" i="1" s="1"/>
  <c r="LQ65" i="1" a="1"/>
  <c r="LQ65" i="1" s="1"/>
  <c r="MA65" i="1" a="1"/>
  <c r="MA65" i="1" s="1"/>
  <c r="LW65" i="1" a="1"/>
  <c r="LW65" i="1" s="1"/>
  <c r="MD65" i="1" a="1"/>
  <c r="MD65" i="1" s="1"/>
  <c r="LZ65" i="1" a="1"/>
  <c r="LZ65" i="1" s="1"/>
  <c r="AJ65" i="1"/>
  <c r="L66" i="1"/>
  <c r="D65" i="1"/>
  <c r="AI65" i="1"/>
  <c r="KT65" i="1"/>
  <c r="IG65" i="1"/>
  <c r="KW65" i="1"/>
  <c r="KV65" i="1"/>
  <c r="AH65" i="1"/>
  <c r="IJ65" i="1"/>
  <c r="AG65" i="1"/>
  <c r="IH65" i="1"/>
  <c r="KU65"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JO65" i="1"/>
  <c r="KG64" i="1" a="1"/>
  <c r="KG64" i="1" s="1"/>
  <c r="KP64" i="1"/>
  <c r="W67"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G112" i="1" l="1"/>
  <c r="K55" i="1"/>
  <c r="K56" i="1" s="1"/>
  <c r="D54" i="1"/>
  <c r="KP53" i="1"/>
  <c r="LH113" i="1"/>
  <c r="IH113" i="1"/>
  <c r="G113" i="1" s="1"/>
  <c r="M114" i="1" a="1"/>
  <c r="M114" i="1" s="1"/>
  <c r="LG113" i="1"/>
  <c r="IG113" i="1"/>
  <c r="LE113" i="1"/>
  <c r="KW113" i="1"/>
  <c r="LJ113" i="1"/>
  <c r="KV113" i="1"/>
  <c r="LF113" i="1"/>
  <c r="KT113" i="1"/>
  <c r="IJ113" i="1"/>
  <c r="LI113" i="1"/>
  <c r="KU113" i="1"/>
  <c r="AH113" i="1"/>
  <c r="AG113" i="1"/>
  <c r="AI113" i="1"/>
  <c r="EF112" i="1"/>
  <c r="EE112" i="1"/>
  <c r="CF54" i="1"/>
  <c r="AJ54" i="1" s="1"/>
  <c r="LT55" i="1" a="1"/>
  <c r="LT55" i="1" s="1"/>
  <c r="LS55" i="1" a="1"/>
  <c r="LS55" i="1" s="1"/>
  <c r="E55" i="1"/>
  <c r="KG65" i="1" a="1"/>
  <c r="KG65" i="1" s="1"/>
  <c r="H66" i="1"/>
  <c r="S67" i="1"/>
  <c r="LV66" i="1"/>
  <c r="M66" i="1"/>
  <c r="Q66" i="1"/>
  <c r="G65" i="1"/>
  <c r="B66" i="1"/>
  <c r="KP65" i="1"/>
  <c r="JY67" i="1"/>
  <c r="JX66" i="1" a="1"/>
  <c r="JX66" i="1" s="1"/>
  <c r="JK66" i="1"/>
  <c r="L67" i="1"/>
  <c r="N66" i="1"/>
  <c r="O66" i="1"/>
  <c r="K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AI55" i="1" l="1"/>
  <c r="D55" i="1"/>
  <c r="EF113" i="1"/>
  <c r="EE113" i="1"/>
  <c r="LI114" i="1"/>
  <c r="LH114" i="1"/>
  <c r="IH114" i="1"/>
  <c r="E114" i="1" s="1"/>
  <c r="G114" i="1" s="1"/>
  <c r="LG114" i="1"/>
  <c r="LF114" i="1"/>
  <c r="IG114" i="1"/>
  <c r="KW114" i="1"/>
  <c r="KU114" i="1"/>
  <c r="AH114" i="1"/>
  <c r="KT114" i="1"/>
  <c r="AG114" i="1"/>
  <c r="LJ114" i="1"/>
  <c r="LE114" i="1"/>
  <c r="IJ114" i="1"/>
  <c r="KV114" i="1"/>
  <c r="AI114" i="1"/>
  <c r="LS66" i="1" a="1"/>
  <c r="LS66" i="1" s="1"/>
  <c r="LT66" i="1" a="1"/>
  <c r="LT66" i="1" s="1"/>
  <c r="LS56" i="1" a="1"/>
  <c r="LS56" i="1" s="1"/>
  <c r="LT56" i="1" a="1"/>
  <c r="LT56" i="1" s="1"/>
  <c r="E56" i="1"/>
  <c r="AZ66" i="1"/>
  <c r="AX66" i="1"/>
  <c r="AY66" i="1"/>
  <c r="H67" i="1"/>
  <c r="BC66" i="1"/>
  <c r="BB66" i="1"/>
  <c r="BA66" i="1"/>
  <c r="B67" i="1"/>
  <c r="LB66" i="1"/>
  <c r="KL66" i="1"/>
  <c r="LH66" i="1"/>
  <c r="KZ66" i="1"/>
  <c r="KR66" i="1"/>
  <c r="KJ66" i="1"/>
  <c r="JV66" i="1"/>
  <c r="LE66" i="1"/>
  <c r="KO66" i="1"/>
  <c r="JS66" i="1"/>
  <c r="LD66" i="1"/>
  <c r="KN66" i="1"/>
  <c r="JT66" i="1"/>
  <c r="LG66" i="1"/>
  <c r="KQ66" i="1"/>
  <c r="JQ66" i="1"/>
  <c r="LC66" i="1"/>
  <c r="KM66" i="1"/>
  <c r="LA66" i="1"/>
  <c r="KK66" i="1"/>
  <c r="KY66" i="1"/>
  <c r="KI66" i="1"/>
  <c r="JW66" i="1"/>
  <c r="JU66" i="1"/>
  <c r="CI66" i="1"/>
  <c r="KX66" i="1"/>
  <c r="KH66" i="1"/>
  <c r="KS66" i="1"/>
  <c r="JR66" i="1"/>
  <c r="LF66" i="1"/>
  <c r="CF66" i="1"/>
  <c r="AJ66" i="1" s="1"/>
  <c r="KT66" i="1"/>
  <c r="IG66" i="1"/>
  <c r="KW66" i="1"/>
  <c r="M67" i="1"/>
  <c r="KV66" i="1"/>
  <c r="KU66" i="1"/>
  <c r="IH66" i="1"/>
  <c r="AH66" i="1"/>
  <c r="AG66" i="1"/>
  <c r="IJ66" i="1"/>
  <c r="W68" i="1"/>
  <c r="MC66" i="1" a="1"/>
  <c r="MC66" i="1" s="1"/>
  <c r="LY66" i="1" a="1"/>
  <c r="LY66" i="1" s="1"/>
  <c r="LR66" i="1" a="1"/>
  <c r="LR66" i="1" s="1"/>
  <c r="Q67" i="1"/>
  <c r="MB66" i="1" a="1"/>
  <c r="MB66" i="1" s="1"/>
  <c r="LX66" i="1" a="1"/>
  <c r="LX66" i="1" s="1"/>
  <c r="LQ66" i="1" a="1"/>
  <c r="LQ66" i="1" s="1"/>
  <c r="MA66" i="1" a="1"/>
  <c r="MA66" i="1" s="1"/>
  <c r="MD66" i="1" a="1"/>
  <c r="MD66" i="1" s="1"/>
  <c r="LZ66" i="1" a="1"/>
  <c r="LZ66" i="1" s="1"/>
  <c r="LW66" i="1" a="1"/>
  <c r="LW66" i="1" s="1"/>
  <c r="JK67" i="1"/>
  <c r="K67" i="1"/>
  <c r="D66" i="1"/>
  <c r="AI66" i="1"/>
  <c r="JP66" i="1"/>
  <c r="O67" i="1"/>
  <c r="JO66" i="1"/>
  <c r="JN66" i="1"/>
  <c r="N67" i="1"/>
  <c r="JM66" i="1"/>
  <c r="JL66" i="1"/>
  <c r="JX67" i="1" a="1"/>
  <c r="JX67" i="1" s="1"/>
  <c r="LV67"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14" i="1"/>
  <c r="EE114" i="1"/>
  <c r="LS67" i="1" a="1"/>
  <c r="LS67" i="1" s="1"/>
  <c r="LT67" i="1" a="1"/>
  <c r="LT67" i="1" s="1"/>
  <c r="LS57" i="1" a="1"/>
  <c r="LS57" i="1" s="1"/>
  <c r="LT57" i="1" a="1"/>
  <c r="LT57" i="1" s="1"/>
  <c r="E57" i="1"/>
  <c r="AZ67" i="1"/>
  <c r="AY67" i="1"/>
  <c r="AX67" i="1"/>
  <c r="BC67" i="1"/>
  <c r="BB67" i="1"/>
  <c r="BA67" i="1"/>
  <c r="JP67" i="1"/>
  <c r="JO67" i="1"/>
  <c r="KG66" i="1" a="1"/>
  <c r="KG66" i="1" s="1"/>
  <c r="KP66" i="1"/>
  <c r="L68" i="1"/>
  <c r="JK68" i="1" s="1"/>
  <c r="S68" i="1"/>
  <c r="LV68" i="1" s="1"/>
  <c r="D67" i="1"/>
  <c r="AI67" i="1"/>
  <c r="JL67" i="1"/>
  <c r="JN67" i="1"/>
  <c r="JM67" i="1"/>
  <c r="JY68" i="1"/>
  <c r="JX68" i="1" s="1" a="1"/>
  <c r="JX68" i="1" s="1"/>
  <c r="KW67" i="1"/>
  <c r="KV67" i="1"/>
  <c r="KU67" i="1"/>
  <c r="IJ67" i="1"/>
  <c r="KT67" i="1"/>
  <c r="AH67" i="1"/>
  <c r="IH67" i="1"/>
  <c r="AG67" i="1"/>
  <c r="IG67" i="1"/>
  <c r="MA67" i="1" a="1"/>
  <c r="MA67" i="1" s="1"/>
  <c r="LW67" i="1" a="1"/>
  <c r="LW67" i="1" s="1"/>
  <c r="MD67" i="1" a="1"/>
  <c r="MD67" i="1" s="1"/>
  <c r="LZ67" i="1" a="1"/>
  <c r="LZ67" i="1" s="1"/>
  <c r="MB67" i="1" a="1"/>
  <c r="MB67" i="1" s="1"/>
  <c r="LQ67" i="1" a="1"/>
  <c r="LQ67" i="1" s="1"/>
  <c r="LY67" i="1" a="1"/>
  <c r="LY67" i="1" s="1"/>
  <c r="LX67" i="1" a="1"/>
  <c r="LX67" i="1" s="1"/>
  <c r="MC67" i="1" a="1"/>
  <c r="MC67" i="1" s="1"/>
  <c r="LR67" i="1" a="1"/>
  <c r="LR67" i="1" s="1"/>
  <c r="CF67" i="1"/>
  <c r="AJ67" i="1" s="1"/>
  <c r="G66" i="1"/>
  <c r="LF67" i="1"/>
  <c r="KX67" i="1"/>
  <c r="KH67" i="1"/>
  <c r="JT67" i="1"/>
  <c r="CI67" i="1"/>
  <c r="LE67" i="1"/>
  <c r="KO67" i="1"/>
  <c r="LD67" i="1"/>
  <c r="KN67" i="1"/>
  <c r="LC67" i="1"/>
  <c r="KM67" i="1"/>
  <c r="JQ67" i="1"/>
  <c r="KZ67" i="1"/>
  <c r="KJ67" i="1"/>
  <c r="JV67" i="1"/>
  <c r="JS67" i="1"/>
  <c r="LH67" i="1"/>
  <c r="KR67" i="1"/>
  <c r="LG67" i="1"/>
  <c r="KQ67" i="1"/>
  <c r="LB67" i="1"/>
  <c r="KL67" i="1"/>
  <c r="LA67" i="1"/>
  <c r="JR67" i="1"/>
  <c r="KS67" i="1"/>
  <c r="KI67" i="1"/>
  <c r="JW67" i="1"/>
  <c r="KY67" i="1"/>
  <c r="JU67" i="1"/>
  <c r="KK67"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58" i="1" l="1" a="1"/>
  <c r="LS58" i="1" s="1"/>
  <c r="LT58" i="1" a="1"/>
  <c r="LT58" i="1" s="1"/>
  <c r="E58" i="1"/>
  <c r="H68" i="1"/>
  <c r="Q68" i="1"/>
  <c r="M68" i="1"/>
  <c r="N68" i="1"/>
  <c r="B68" i="1"/>
  <c r="KG67" i="1" a="1"/>
  <c r="KG67" i="1" s="1"/>
  <c r="K68" i="1"/>
  <c r="G67" i="1"/>
  <c r="KP67" i="1"/>
  <c r="O68"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68" i="1" a="1"/>
  <c r="LT68" i="1" s="1"/>
  <c r="LS68" i="1" a="1"/>
  <c r="LS68" i="1" s="1"/>
  <c r="E59" i="1"/>
  <c r="G59" i="1" s="1"/>
  <c r="BC68" i="1"/>
  <c r="AX68" i="1"/>
  <c r="BB68" i="1"/>
  <c r="BA68" i="1"/>
  <c r="AY68" i="1"/>
  <c r="AZ68" i="1"/>
  <c r="AI68" i="1"/>
  <c r="D68" i="1"/>
  <c r="KV68" i="1"/>
  <c r="KT68" i="1"/>
  <c r="IG68" i="1"/>
  <c r="AG68" i="1"/>
  <c r="G68" i="1"/>
  <c r="AH68" i="1"/>
  <c r="IJ68" i="1"/>
  <c r="KU68" i="1"/>
  <c r="IH68" i="1"/>
  <c r="KW68" i="1"/>
  <c r="CF68" i="1"/>
  <c r="AJ68" i="1" s="1"/>
  <c r="JN68" i="1"/>
  <c r="JM68" i="1"/>
  <c r="JL68" i="1"/>
  <c r="JP68" i="1"/>
  <c r="JO68" i="1"/>
  <c r="MD68" i="1" a="1"/>
  <c r="MD68" i="1" s="1"/>
  <c r="LZ68" i="1" a="1"/>
  <c r="LZ68" i="1" s="1"/>
  <c r="MC68" i="1" a="1"/>
  <c r="MC68" i="1" s="1"/>
  <c r="LY68" i="1" a="1"/>
  <c r="LY68" i="1" s="1"/>
  <c r="LR68" i="1" a="1"/>
  <c r="LR68" i="1" s="1"/>
  <c r="MB68" i="1" a="1"/>
  <c r="MB68" i="1" s="1"/>
  <c r="LX68" i="1" a="1"/>
  <c r="LX68" i="1" s="1"/>
  <c r="LQ68" i="1" a="1"/>
  <c r="LQ68" i="1" s="1"/>
  <c r="MA68" i="1" a="1"/>
  <c r="MA68" i="1" s="1"/>
  <c r="LW68" i="1" a="1"/>
  <c r="LW68" i="1" s="1"/>
  <c r="LD68" i="1"/>
  <c r="KN68" i="1"/>
  <c r="JR68" i="1"/>
  <c r="LB68" i="1"/>
  <c r="KL68" i="1"/>
  <c r="LH68" i="1"/>
  <c r="KZ68" i="1"/>
  <c r="KR68" i="1"/>
  <c r="KJ68" i="1"/>
  <c r="JV68" i="1"/>
  <c r="LG68" i="1"/>
  <c r="KY68" i="1"/>
  <c r="KQ68" i="1"/>
  <c r="KI68" i="1"/>
  <c r="JU68" i="1"/>
  <c r="LF68" i="1"/>
  <c r="KX68" i="1"/>
  <c r="KH68" i="1"/>
  <c r="JT68" i="1"/>
  <c r="KM68" i="1"/>
  <c r="JS68" i="1"/>
  <c r="LE68" i="1"/>
  <c r="KK68" i="1"/>
  <c r="JQ68" i="1"/>
  <c r="LC68" i="1"/>
  <c r="LA68" i="1"/>
  <c r="JW68" i="1"/>
  <c r="KS68" i="1"/>
  <c r="KO68" i="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68" i="1" l="1" a="1"/>
  <c r="KG68" i="1" s="1"/>
  <c r="KP68" i="1"/>
  <c r="KG59" i="1" a="1"/>
  <c r="KG59" i="1" s="1"/>
  <c r="KP59" i="1"/>
  <c r="LR101" i="1" l="1" a="1"/>
  <c r="LR101" i="1" s="1"/>
  <c r="LR100" i="1" a="1"/>
  <c r="LR100" i="1" s="1"/>
  <c r="LR99" i="1" a="1"/>
  <c r="LR99" i="1" s="1"/>
  <c r="LR41" i="1" a="1"/>
  <c r="LR41" i="1" s="1"/>
  <c r="LR30" i="1" a="1"/>
  <c r="LR30" i="1" s="1"/>
  <c r="LR25" i="1" a="1"/>
  <c r="LR25" i="1" s="1"/>
  <c r="LR24" i="1" a="1"/>
  <c r="LR24" i="1" s="1"/>
  <c r="LR5" i="1"/>
  <c r="LR13" i="1" s="1"/>
  <c r="LR17" i="1" l="1"/>
  <c r="LR16" i="1"/>
  <c r="LR131" i="1"/>
  <c r="LQ101" i="1" a="1"/>
  <c r="LQ101" i="1" s="1"/>
  <c r="LQ100" i="1" a="1"/>
  <c r="LQ100" i="1" s="1"/>
  <c r="LQ99" i="1" a="1"/>
  <c r="LQ99" i="1" s="1"/>
  <c r="LQ41" i="1" a="1"/>
  <c r="LQ41" i="1" s="1"/>
  <c r="LQ30" i="1" a="1"/>
  <c r="LQ30" i="1" s="1"/>
  <c r="LQ25" i="1" a="1"/>
  <c r="LQ25" i="1" s="1"/>
  <c r="LQ24" i="1" a="1"/>
  <c r="LQ24" i="1" s="1"/>
  <c r="LQ5" i="1"/>
  <c r="LQ131" i="1" s="1"/>
  <c r="LQ13" i="1" l="1"/>
  <c r="CZ5" i="1"/>
  <c r="CZ131" i="1" s="1"/>
  <c r="LQ17" i="1" l="1"/>
  <c r="LQ16" i="1"/>
  <c r="CZ13" i="1"/>
  <c r="ME101" i="1" l="1"/>
  <c r="LV101" i="1"/>
  <c r="LU101" i="1"/>
  <c r="IK101" i="1" a="1"/>
  <c r="IK101" i="1" s="1"/>
  <c r="LX101" i="1" a="1"/>
  <c r="LX101" i="1" s="1"/>
  <c r="A101" i="1"/>
  <c r="ME100" i="1"/>
  <c r="MD100" i="1" a="1"/>
  <c r="MD100" i="1" s="1"/>
  <c r="MC100" i="1" a="1"/>
  <c r="MC100" i="1" s="1"/>
  <c r="MB100" i="1" a="1"/>
  <c r="MB100" i="1" s="1"/>
  <c r="MA100" i="1" a="1"/>
  <c r="MA100" i="1" s="1"/>
  <c r="LZ100" i="1" a="1"/>
  <c r="LZ100" i="1" s="1"/>
  <c r="LY100" i="1" a="1"/>
  <c r="LY100" i="1" s="1"/>
  <c r="LX100" i="1" a="1"/>
  <c r="LX100" i="1" s="1"/>
  <c r="LW100" i="1" a="1"/>
  <c r="LW100" i="1" s="1"/>
  <c r="LV100" i="1"/>
  <c r="LU100" i="1"/>
  <c r="IK100" i="1" a="1"/>
  <c r="IK100" i="1" s="1"/>
  <c r="W100" i="1" a="1"/>
  <c r="W100" i="1" s="1"/>
  <c r="P100" i="1" a="1"/>
  <c r="P100" i="1" s="1"/>
  <c r="O100" i="1"/>
  <c r="O101" i="1" s="1"/>
  <c r="L100" i="1"/>
  <c r="JK100" i="1" s="1"/>
  <c r="I100" i="1"/>
  <c r="I101" i="1" s="1"/>
  <c r="H100" i="1"/>
  <c r="H101" i="1" s="1"/>
  <c r="BA101" i="1" s="1"/>
  <c r="A100" i="1"/>
  <c r="ME99" i="1"/>
  <c r="MD99" i="1" a="1"/>
  <c r="MD99" i="1" s="1"/>
  <c r="MC99" i="1" a="1"/>
  <c r="MC99" i="1" s="1"/>
  <c r="MB99" i="1" a="1"/>
  <c r="MB99" i="1" s="1"/>
  <c r="MA99" i="1" a="1"/>
  <c r="MA99" i="1" s="1"/>
  <c r="LZ99" i="1" a="1"/>
  <c r="LZ99" i="1" s="1"/>
  <c r="LY99" i="1" a="1"/>
  <c r="LY99" i="1" s="1"/>
  <c r="LX99" i="1" a="1"/>
  <c r="LX99" i="1" s="1"/>
  <c r="LW99" i="1" a="1"/>
  <c r="LW99" i="1" s="1"/>
  <c r="LV99" i="1"/>
  <c r="LU99" i="1"/>
  <c r="LJ99" i="1"/>
  <c r="LI99" i="1"/>
  <c r="LH99" i="1"/>
  <c r="LG99" i="1"/>
  <c r="LF99" i="1"/>
  <c r="LE99" i="1"/>
  <c r="KW99" i="1"/>
  <c r="KV99" i="1"/>
  <c r="KU99" i="1"/>
  <c r="KT99" i="1"/>
  <c r="JP99" i="1"/>
  <c r="JO99" i="1"/>
  <c r="JN99" i="1"/>
  <c r="JM99" i="1"/>
  <c r="JL99" i="1"/>
  <c r="JK99" i="1"/>
  <c r="IK99" i="1" a="1"/>
  <c r="IK99" i="1" s="1"/>
  <c r="IJ99" i="1"/>
  <c r="IH99" i="1"/>
  <c r="IG99" i="1"/>
  <c r="BC99" i="1"/>
  <c r="BB99" i="1"/>
  <c r="BA99" i="1"/>
  <c r="AZ99" i="1"/>
  <c r="AY99" i="1"/>
  <c r="AX99" i="1"/>
  <c r="AH99" i="1"/>
  <c r="AG99" i="1"/>
  <c r="K99" i="1"/>
  <c r="J99" i="1"/>
  <c r="J100" i="1" s="1"/>
  <c r="A99" i="1"/>
  <c r="A98" i="1"/>
  <c r="A97" i="1"/>
  <c r="E99" i="1" l="1"/>
  <c r="G99" i="1" s="1"/>
  <c r="AI99" i="1"/>
  <c r="CF99" i="1"/>
  <c r="D99" i="1"/>
  <c r="BB100" i="1"/>
  <c r="BC100" i="1"/>
  <c r="AX100" i="1"/>
  <c r="AY100" i="1"/>
  <c r="AZ100" i="1"/>
  <c r="J101" i="1"/>
  <c r="BR100" i="1"/>
  <c r="P101" i="1" a="1"/>
  <c r="P101" i="1" s="1"/>
  <c r="N100" i="1" a="1"/>
  <c r="N100" i="1" s="1"/>
  <c r="W101" i="1" a="1"/>
  <c r="W101" i="1" s="1"/>
  <c r="BR99" i="1"/>
  <c r="K100" i="1"/>
  <c r="L101" i="1"/>
  <c r="JK101" i="1" s="1"/>
  <c r="BA100" i="1"/>
  <c r="AX101" i="1"/>
  <c r="MA101" i="1" a="1"/>
  <c r="MA101" i="1" s="1"/>
  <c r="LW101" i="1" a="1"/>
  <c r="LW101" i="1" s="1"/>
  <c r="MD101" i="1" a="1"/>
  <c r="MD101" i="1" s="1"/>
  <c r="LZ101" i="1" a="1"/>
  <c r="LZ101" i="1" s="1"/>
  <c r="MC101" i="1" a="1"/>
  <c r="MC101" i="1" s="1"/>
  <c r="LY101" i="1" a="1"/>
  <c r="LY101" i="1" s="1"/>
  <c r="BC101" i="1"/>
  <c r="BB101" i="1"/>
  <c r="AZ101" i="1"/>
  <c r="AY101" i="1"/>
  <c r="JO100" i="1"/>
  <c r="MB101" i="1" a="1"/>
  <c r="MB101" i="1" s="1"/>
  <c r="JP101" i="1"/>
  <c r="JO101" i="1"/>
  <c r="JP100"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1" i="1" s="1"/>
  <c r="MC5" i="1"/>
  <c r="MC131" i="1" s="1"/>
  <c r="MB5" i="1"/>
  <c r="MB131" i="1" s="1"/>
  <c r="MA5" i="1"/>
  <c r="MA131" i="1" s="1"/>
  <c r="LZ5" i="1"/>
  <c r="LZ131" i="1" s="1"/>
  <c r="LY5" i="1"/>
  <c r="LY13" i="1" s="1"/>
  <c r="LX5" i="1"/>
  <c r="LX131" i="1" s="1"/>
  <c r="LW5" i="1"/>
  <c r="LW131" i="1" s="1"/>
  <c r="LS26" i="1" l="1" a="1"/>
  <c r="LS26" i="1" s="1"/>
  <c r="LT26" i="1" a="1"/>
  <c r="LT26" i="1" s="1"/>
  <c r="AI41" i="1"/>
  <c r="EE99"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99" i="1"/>
  <c r="KP41" i="1"/>
  <c r="CF42" i="1"/>
  <c r="AJ42" i="1" s="1"/>
  <c r="CJ42" i="1"/>
  <c r="CJ43" i="1" s="1"/>
  <c r="CJ44" i="1" s="1"/>
  <c r="CJ45" i="1" s="1"/>
  <c r="CJ46" i="1" s="1"/>
  <c r="CJ47" i="1" s="1"/>
  <c r="MB42" i="1" a="1"/>
  <c r="MB42" i="1" s="1"/>
  <c r="LQ42" i="1" a="1"/>
  <c r="LQ42" i="1" s="1"/>
  <c r="Q32" i="1"/>
  <c r="LQ31" i="1" a="1"/>
  <c r="LQ31" i="1" s="1"/>
  <c r="BR101" i="1"/>
  <c r="D100" i="1"/>
  <c r="K101" i="1"/>
  <c r="JM100" i="1"/>
  <c r="JN100" i="1"/>
  <c r="JL100" i="1"/>
  <c r="N101" i="1" a="1"/>
  <c r="N101" i="1" s="1"/>
  <c r="M100" i="1" a="1"/>
  <c r="M100"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1"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1" i="1"/>
  <c r="LG100" i="1"/>
  <c r="IG100" i="1"/>
  <c r="M101" i="1" a="1"/>
  <c r="M101" i="1" s="1"/>
  <c r="AI101" i="1" s="1"/>
  <c r="LI100" i="1"/>
  <c r="LH100" i="1"/>
  <c r="KW100" i="1"/>
  <c r="AH100" i="1"/>
  <c r="LF100" i="1"/>
  <c r="KV100" i="1"/>
  <c r="AG100" i="1"/>
  <c r="LE100" i="1"/>
  <c r="KU100" i="1"/>
  <c r="KT100" i="1"/>
  <c r="IJ100" i="1"/>
  <c r="IH100" i="1"/>
  <c r="E100" i="1" s="1"/>
  <c r="G100" i="1" s="1"/>
  <c r="LJ100" i="1"/>
  <c r="AI100" i="1"/>
  <c r="JN101" i="1"/>
  <c r="JL101" i="1"/>
  <c r="JM101"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1" i="1"/>
  <c r="EF101" i="1"/>
  <c r="EE100" i="1"/>
  <c r="EF100" i="1"/>
  <c r="LJ101" i="1"/>
  <c r="KT101" i="1"/>
  <c r="IJ101" i="1"/>
  <c r="AH101" i="1"/>
  <c r="LI101" i="1"/>
  <c r="AG101" i="1"/>
  <c r="LH101" i="1"/>
  <c r="IH101" i="1"/>
  <c r="E101" i="1" s="1"/>
  <c r="G101" i="1" s="1"/>
  <c r="LF101" i="1"/>
  <c r="LE101" i="1"/>
  <c r="KW101" i="1"/>
  <c r="KU101" i="1"/>
  <c r="IG101" i="1"/>
  <c r="LG101" i="1"/>
  <c r="KV101"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1" i="1" s="1"/>
  <c r="JB5" i="1"/>
  <c r="JB131" i="1" s="1"/>
  <c r="JA5" i="1"/>
  <c r="JA131" i="1" s="1"/>
  <c r="IZ5" i="1"/>
  <c r="IZ131" i="1" s="1"/>
  <c r="IY5" i="1"/>
  <c r="IY131" i="1" s="1"/>
  <c r="IX5" i="1"/>
  <c r="IX131" i="1" s="1"/>
  <c r="IW5" i="1"/>
  <c r="IW131" i="1" s="1"/>
  <c r="IV5" i="1"/>
  <c r="IV131" i="1" s="1"/>
  <c r="IU5" i="1"/>
  <c r="IU131" i="1" s="1"/>
  <c r="JF5" i="1"/>
  <c r="JF131" i="1" s="1"/>
  <c r="IK26" i="1" a="1"/>
  <c r="IK26" i="1" s="1"/>
  <c r="IK25" i="1" a="1"/>
  <c r="IK25" i="1" s="1"/>
  <c r="IK24" i="1" a="1"/>
  <c r="IK24" i="1" s="1"/>
  <c r="J30" i="1"/>
  <c r="J24" i="1"/>
  <c r="AL102" i="1"/>
  <c r="A102" i="1"/>
  <c r="IK5" i="1"/>
  <c r="IK131" i="1" s="1"/>
  <c r="A113" i="5"/>
  <c r="JG5" i="1"/>
  <c r="JG131" i="1" s="1"/>
  <c r="JH5" i="1"/>
  <c r="JH131" i="1" s="1"/>
  <c r="A122" i="5"/>
  <c r="JI5" i="1"/>
  <c r="JI131"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1" i="1" s="1"/>
  <c r="IC5" i="1"/>
  <c r="IC131" i="1" s="1"/>
  <c r="IB5" i="1"/>
  <c r="IB131" i="1" s="1"/>
  <c r="IA5" i="1"/>
  <c r="IA131" i="1" s="1"/>
  <c r="HZ5" i="1"/>
  <c r="HZ131" i="1" s="1"/>
  <c r="HY5" i="1"/>
  <c r="HY131" i="1" s="1"/>
  <c r="HX5" i="1"/>
  <c r="HX131" i="1" s="1"/>
  <c r="HW5" i="1"/>
  <c r="HW131" i="1" s="1"/>
  <c r="HV5" i="1"/>
  <c r="HV131" i="1" s="1"/>
  <c r="HU5" i="1"/>
  <c r="HU131" i="1" s="1"/>
  <c r="HT5" i="1"/>
  <c r="HT131" i="1" s="1"/>
  <c r="HS5" i="1"/>
  <c r="HS131" i="1" s="1"/>
  <c r="HR5" i="1"/>
  <c r="HR131" i="1" s="1"/>
  <c r="HQ5" i="1"/>
  <c r="HQ131" i="1" s="1"/>
  <c r="HP5" i="1"/>
  <c r="HP131" i="1" s="1"/>
  <c r="HO5" i="1"/>
  <c r="HO131" i="1" s="1"/>
  <c r="HN5" i="1"/>
  <c r="HN131" i="1" s="1"/>
  <c r="HM5" i="1"/>
  <c r="HM131" i="1" s="1"/>
  <c r="HL5" i="1"/>
  <c r="HL131" i="1" s="1"/>
  <c r="HK5" i="1"/>
  <c r="HK131" i="1" s="1"/>
  <c r="HJ5" i="1"/>
  <c r="HJ131" i="1" s="1"/>
  <c r="HI5" i="1"/>
  <c r="HI131" i="1" s="1"/>
  <c r="HH5" i="1"/>
  <c r="HH131" i="1" s="1"/>
  <c r="HG5" i="1"/>
  <c r="HG131" i="1" s="1"/>
  <c r="HF5" i="1"/>
  <c r="HF131" i="1" s="1"/>
  <c r="HE5" i="1"/>
  <c r="HE131" i="1" s="1"/>
  <c r="HD5" i="1"/>
  <c r="HD131" i="1" s="1"/>
  <c r="HC5" i="1"/>
  <c r="HC131" i="1" s="1"/>
  <c r="HB5" i="1"/>
  <c r="HB131" i="1" s="1"/>
  <c r="HA5" i="1"/>
  <c r="HA131" i="1" s="1"/>
  <c r="GZ5" i="1"/>
  <c r="GZ131" i="1" s="1"/>
  <c r="GY5" i="1"/>
  <c r="GY131" i="1" s="1"/>
  <c r="GX5" i="1"/>
  <c r="GX131" i="1" s="1"/>
  <c r="GW5" i="1"/>
  <c r="GW131" i="1" s="1"/>
  <c r="GV5" i="1"/>
  <c r="GV131" i="1" s="1"/>
  <c r="GU5" i="1"/>
  <c r="GU131" i="1" s="1"/>
  <c r="GT5" i="1"/>
  <c r="GT131" i="1" s="1"/>
  <c r="GS5" i="1"/>
  <c r="GS131" i="1" s="1"/>
  <c r="GR5" i="1"/>
  <c r="GR131" i="1" s="1"/>
  <c r="GQ5" i="1"/>
  <c r="GQ131" i="1" s="1"/>
  <c r="GP5" i="1"/>
  <c r="GP131" i="1" s="1"/>
  <c r="GO5" i="1"/>
  <c r="GO131" i="1" s="1"/>
  <c r="GN5" i="1"/>
  <c r="GN131" i="1" s="1"/>
  <c r="GM5" i="1"/>
  <c r="GM131" i="1" s="1"/>
  <c r="GL5" i="1"/>
  <c r="GL131" i="1" s="1"/>
  <c r="GK5" i="1"/>
  <c r="GK131" i="1" s="1"/>
  <c r="GJ5" i="1"/>
  <c r="GJ131" i="1" s="1"/>
  <c r="GI5" i="1"/>
  <c r="GI131" i="1" s="1"/>
  <c r="GH5" i="1"/>
  <c r="GH131" i="1" s="1"/>
  <c r="GG5" i="1"/>
  <c r="GG131" i="1" s="1"/>
  <c r="GF5" i="1"/>
  <c r="GF131" i="1" s="1"/>
  <c r="GE5" i="1"/>
  <c r="GE131" i="1" s="1"/>
  <c r="GD5" i="1"/>
  <c r="GD131" i="1" s="1"/>
  <c r="GC5" i="1"/>
  <c r="GC131" i="1" s="1"/>
  <c r="GB5" i="1"/>
  <c r="GB131" i="1" s="1"/>
  <c r="GA5" i="1"/>
  <c r="GA131" i="1" s="1"/>
  <c r="FZ5" i="1"/>
  <c r="FZ131" i="1" s="1"/>
  <c r="FY5" i="1"/>
  <c r="FY131" i="1" s="1"/>
  <c r="FX5" i="1"/>
  <c r="FX131" i="1" s="1"/>
  <c r="FW5" i="1"/>
  <c r="FW131" i="1" s="1"/>
  <c r="FV5" i="1"/>
  <c r="FV131" i="1" s="1"/>
  <c r="FU5" i="1"/>
  <c r="FU131" i="1" s="1"/>
  <c r="FT5" i="1"/>
  <c r="FT131" i="1" s="1"/>
  <c r="FS5" i="1"/>
  <c r="FS131" i="1" s="1"/>
  <c r="FR5" i="1"/>
  <c r="FR131" i="1" s="1"/>
  <c r="FQ5" i="1"/>
  <c r="FQ131" i="1" s="1"/>
  <c r="FP5" i="1"/>
  <c r="FP131" i="1" s="1"/>
  <c r="FO5" i="1"/>
  <c r="FO131" i="1" s="1"/>
  <c r="FN5" i="1"/>
  <c r="FN131" i="1" s="1"/>
  <c r="FM5" i="1"/>
  <c r="FM131" i="1" s="1"/>
  <c r="FL5" i="1"/>
  <c r="FL131" i="1" s="1"/>
  <c r="FK5" i="1"/>
  <c r="FK131" i="1" s="1"/>
  <c r="FJ5" i="1"/>
  <c r="FJ131" i="1" s="1"/>
  <c r="FI5" i="1"/>
  <c r="FI131" i="1" s="1"/>
  <c r="FH5" i="1"/>
  <c r="FH131" i="1" s="1"/>
  <c r="FG5" i="1"/>
  <c r="FG131" i="1" s="1"/>
  <c r="FF5" i="1"/>
  <c r="FF131" i="1" s="1"/>
  <c r="FE5" i="1"/>
  <c r="FE131" i="1" s="1"/>
  <c r="FD5" i="1"/>
  <c r="FD131" i="1" s="1"/>
  <c r="FC5" i="1"/>
  <c r="FC131" i="1" s="1"/>
  <c r="FB5" i="1"/>
  <c r="FB131" i="1" s="1"/>
  <c r="FA5" i="1"/>
  <c r="FA131" i="1" s="1"/>
  <c r="EZ5" i="1"/>
  <c r="EZ131" i="1" s="1"/>
  <c r="EY5" i="1"/>
  <c r="EY131" i="1" s="1"/>
  <c r="EX5" i="1"/>
  <c r="EX131" i="1" s="1"/>
  <c r="EW5" i="1"/>
  <c r="EW131" i="1" s="1"/>
  <c r="EV5" i="1"/>
  <c r="EV131" i="1" s="1"/>
  <c r="EU5" i="1"/>
  <c r="EU131" i="1" s="1"/>
  <c r="ET5" i="1"/>
  <c r="ET131" i="1" s="1"/>
  <c r="ES5" i="1"/>
  <c r="ES131" i="1" s="1"/>
  <c r="ER5" i="1"/>
  <c r="ER131" i="1" s="1"/>
  <c r="EQ5" i="1"/>
  <c r="EQ131" i="1" s="1"/>
  <c r="EP5" i="1"/>
  <c r="EP131" i="1" s="1"/>
  <c r="EO5" i="1"/>
  <c r="EO131" i="1" s="1"/>
  <c r="EN5" i="1"/>
  <c r="EN131" i="1" s="1"/>
  <c r="EM5" i="1"/>
  <c r="EM131" i="1" s="1"/>
  <c r="EL5" i="1"/>
  <c r="EL131" i="1" s="1"/>
  <c r="EK5" i="1"/>
  <c r="EK131" i="1" s="1"/>
  <c r="EJ5" i="1"/>
  <c r="EJ131" i="1" s="1"/>
  <c r="EI5" i="1"/>
  <c r="EI131" i="1" s="1"/>
  <c r="EH5" i="1"/>
  <c r="EH13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1"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1" i="1"/>
  <c r="F131" i="1"/>
  <c r="E131" i="1"/>
  <c r="C131" i="1"/>
  <c r="B131" i="1"/>
  <c r="DL131" i="1"/>
  <c r="DK131" i="1"/>
  <c r="DJ131" i="1"/>
  <c r="DI131" i="1"/>
  <c r="DH131" i="1"/>
  <c r="DG131" i="1"/>
  <c r="DF131" i="1"/>
  <c r="DE131" i="1"/>
  <c r="DD131" i="1"/>
  <c r="DC131" i="1"/>
  <c r="DB131" i="1"/>
  <c r="DA131" i="1"/>
  <c r="DL13" i="1"/>
  <c r="DK13" i="1"/>
  <c r="DJ13" i="1"/>
  <c r="DI13" i="1"/>
  <c r="DH13" i="1"/>
  <c r="DG13" i="1"/>
  <c r="DF13" i="1"/>
  <c r="DE13" i="1"/>
  <c r="DD13" i="1"/>
  <c r="DC13" i="1"/>
  <c r="DB13" i="1"/>
  <c r="DA13" i="1"/>
  <c r="II5" i="1"/>
  <c r="II131"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1" i="1" s="1"/>
  <c r="KE5" i="1"/>
  <c r="KE131" i="1" s="1"/>
  <c r="KD5" i="1"/>
  <c r="KD131" i="1" s="1"/>
  <c r="KC5" i="1"/>
  <c r="KC131" i="1" s="1"/>
  <c r="KB5" i="1"/>
  <c r="KB131" i="1" s="1"/>
  <c r="KA5" i="1"/>
  <c r="KA131" i="1" s="1"/>
  <c r="JZ5" i="1"/>
  <c r="JZ131" i="1" s="1"/>
  <c r="LB5" i="1"/>
  <c r="LB131" i="1" s="1"/>
  <c r="KS5" i="1"/>
  <c r="KS131" i="1" s="1"/>
  <c r="AD59" i="4"/>
  <c r="AC59" i="4"/>
  <c r="W59" i="4"/>
  <c r="MP5" i="1"/>
  <c r="MP131" i="1" s="1"/>
  <c r="MO5" i="1"/>
  <c r="MO131" i="1" s="1"/>
  <c r="MN5" i="1"/>
  <c r="MN131" i="1" s="1"/>
  <c r="MM5" i="1"/>
  <c r="MM131" i="1" s="1"/>
  <c r="ML5" i="1"/>
  <c r="ML131" i="1" s="1"/>
  <c r="MK5" i="1"/>
  <c r="MK131" i="1" s="1"/>
  <c r="MJ5" i="1"/>
  <c r="MJ131" i="1" s="1"/>
  <c r="KG30" i="1" a="1"/>
  <c r="KG30" i="1" s="1"/>
  <c r="KN5" i="1"/>
  <c r="KN131" i="1" s="1"/>
  <c r="KM5" i="1"/>
  <c r="KM131" i="1" s="1"/>
  <c r="KL5" i="1"/>
  <c r="KL131" i="1" s="1"/>
  <c r="KK5" i="1"/>
  <c r="KK131" i="1" s="1"/>
  <c r="KJ5" i="1"/>
  <c r="KJ131" i="1" s="1"/>
  <c r="KI5" i="1"/>
  <c r="KI131"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1" i="1" s="1"/>
  <c r="AZ5" i="1"/>
  <c r="AY5" i="1"/>
  <c r="A14" i="1"/>
  <c r="A13" i="1"/>
  <c r="B14" i="1" s="1"/>
  <c r="JE5" i="1"/>
  <c r="JE131" i="1" s="1"/>
  <c r="EG77" i="1" l="1"/>
  <c r="EG86" i="1"/>
  <c r="EG95" i="1"/>
  <c r="B90" i="1"/>
  <c r="B81" i="1"/>
  <c r="B118" i="1"/>
  <c r="B72" i="1"/>
  <c r="EG118" i="1"/>
  <c r="EG119" i="1"/>
  <c r="EG120" i="1"/>
  <c r="EG121" i="1"/>
  <c r="EG122" i="1"/>
  <c r="EG123" i="1"/>
  <c r="KK118" i="1"/>
  <c r="CL118" i="1"/>
  <c r="KJ118" i="1"/>
  <c r="BD118" i="1"/>
  <c r="LP118" i="1"/>
  <c r="KI118" i="1"/>
  <c r="CZ118" i="1"/>
  <c r="LO118" i="1"/>
  <c r="KH118" i="1"/>
  <c r="DO118" i="1"/>
  <c r="LN118" i="1"/>
  <c r="DN118" i="1"/>
  <c r="KL118" i="1"/>
  <c r="MH118" i="1"/>
  <c r="LM118" i="1"/>
  <c r="KN118" i="1"/>
  <c r="DU118" i="1"/>
  <c r="DM118" i="1"/>
  <c r="MG118" i="1"/>
  <c r="KM118" i="1"/>
  <c r="CM118" i="1"/>
  <c r="EG105" i="1"/>
  <c r="EG112" i="1"/>
  <c r="EG113" i="1"/>
  <c r="EG114" i="1"/>
  <c r="LS14" i="1"/>
  <c r="LT14" i="1"/>
  <c r="DX14" i="1"/>
  <c r="EC14" i="1"/>
  <c r="EC118" i="1" s="1"/>
  <c r="EB14" i="1"/>
  <c r="EB118" i="1" s="1"/>
  <c r="EA14" i="1"/>
  <c r="EA118" i="1" s="1"/>
  <c r="DY14" i="1"/>
  <c r="DY118" i="1" s="1"/>
  <c r="DZ14" i="1"/>
  <c r="DZ118" i="1" s="1"/>
  <c r="B109" i="1"/>
  <c r="KK109" i="1" s="1"/>
  <c r="B105" i="1"/>
  <c r="LN109" i="1"/>
  <c r="LM109" i="1"/>
  <c r="MH109" i="1"/>
  <c r="KM109" i="1"/>
  <c r="CZ109" i="1"/>
  <c r="BD109" i="1"/>
  <c r="MG109" i="1"/>
  <c r="LP109" i="1"/>
  <c r="KL109" i="1"/>
  <c r="DO109" i="1"/>
  <c r="LO109" i="1"/>
  <c r="KJ109" i="1"/>
  <c r="DN109" i="1"/>
  <c r="KI109" i="1"/>
  <c r="DU109" i="1"/>
  <c r="DM109" i="1"/>
  <c r="KH109" i="1"/>
  <c r="CM109" i="1"/>
  <c r="CL109" i="1"/>
  <c r="KN109" i="1"/>
  <c r="EG110" i="1"/>
  <c r="EG109" i="1"/>
  <c r="EG111" i="1"/>
  <c r="B52" i="1"/>
  <c r="CL52" i="1" s="1"/>
  <c r="B63" i="1"/>
  <c r="EG59" i="1"/>
  <c r="EG68" i="1"/>
  <c r="LQ14" i="1"/>
  <c r="LR14" i="1"/>
  <c r="B41" i="1"/>
  <c r="MG41" i="1" s="1"/>
  <c r="B99" i="1"/>
  <c r="EG48" i="1"/>
  <c r="EG99" i="1"/>
  <c r="EG100" i="1"/>
  <c r="EG101" i="1"/>
  <c r="LX14" i="1"/>
  <c r="LW14" i="1"/>
  <c r="MB14" i="1"/>
  <c r="MA14" i="1"/>
  <c r="MD14" i="1"/>
  <c r="MC14" i="1"/>
  <c r="LZ14" i="1"/>
  <c r="LY14" i="1"/>
  <c r="H26" i="1"/>
  <c r="BB25" i="1"/>
  <c r="BA25" i="1"/>
  <c r="AX25" i="1"/>
  <c r="AZ25" i="1"/>
  <c r="AY25" i="1"/>
  <c r="BC25" i="1"/>
  <c r="H33" i="1"/>
  <c r="BC32" i="1"/>
  <c r="BB32" i="1"/>
  <c r="BA32" i="1"/>
  <c r="AZ32" i="1"/>
  <c r="AY32" i="1"/>
  <c r="AX32" i="1"/>
  <c r="MR14" i="1"/>
  <c r="MR109" i="1" s="1"/>
  <c r="AY18" i="8"/>
  <c r="AN18" i="8" s="1"/>
  <c r="AX20" i="7"/>
  <c r="AM20" i="7" s="1"/>
  <c r="BA20" i="7"/>
  <c r="AP20" i="7" s="1"/>
  <c r="IX14" i="1"/>
  <c r="IX109" i="1" s="1"/>
  <c r="JB14" i="1"/>
  <c r="IW14" i="1"/>
  <c r="IW118" i="1" s="1"/>
  <c r="JC14" i="1"/>
  <c r="JC118" i="1" s="1"/>
  <c r="IV14" i="1"/>
  <c r="IV109" i="1" s="1"/>
  <c r="IU14" i="1"/>
  <c r="IU118" i="1" s="1"/>
  <c r="IZ14" i="1"/>
  <c r="IZ109" i="1" s="1"/>
  <c r="IY14" i="1"/>
  <c r="IY118" i="1" s="1"/>
  <c r="JA14" i="1"/>
  <c r="JA109" i="1" s="1"/>
  <c r="IK14" i="1"/>
  <c r="JF14" i="1"/>
  <c r="JF109" i="1" s="1"/>
  <c r="EH9" i="1"/>
  <c r="JG14" i="1"/>
  <c r="JG109" i="1" s="1"/>
  <c r="JH14" i="1"/>
  <c r="JH118" i="1" s="1"/>
  <c r="JI14" i="1"/>
  <c r="JI118"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18" i="1" s="1"/>
  <c r="DJ14" i="1"/>
  <c r="DJ118" i="1" s="1"/>
  <c r="DL14" i="1"/>
  <c r="DL109"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09" i="1" s="1"/>
  <c r="DI14" i="1"/>
  <c r="DI118" i="1" s="1"/>
  <c r="DK14" i="1"/>
  <c r="DK109" i="1" s="1"/>
  <c r="DA14" i="1"/>
  <c r="DA118" i="1" s="1"/>
  <c r="DC14" i="1"/>
  <c r="DC109" i="1" s="1"/>
  <c r="JZ37" i="1"/>
  <c r="KA37" i="1"/>
  <c r="KB37" i="1"/>
  <c r="KC37" i="1"/>
  <c r="KD37" i="1"/>
  <c r="KE37" i="1"/>
  <c r="KF37" i="1"/>
  <c r="DD14" i="1"/>
  <c r="DD109" i="1" s="1"/>
  <c r="DE14" i="1"/>
  <c r="DE118" i="1" s="1"/>
  <c r="DF14" i="1"/>
  <c r="DF109" i="1" s="1"/>
  <c r="II13" i="1"/>
  <c r="II16" i="1" s="1"/>
  <c r="KF13" i="1"/>
  <c r="LB13" i="1"/>
  <c r="LB17" i="1" s="1"/>
  <c r="JZ13" i="1"/>
  <c r="KA13" i="1"/>
  <c r="KB13" i="1"/>
  <c r="KC13" i="1"/>
  <c r="KC17" i="1" s="1"/>
  <c r="KD13" i="1"/>
  <c r="KD17" i="1" s="1"/>
  <c r="KE13" i="1"/>
  <c r="KE17" i="1" s="1"/>
  <c r="LC131" i="1"/>
  <c r="LC13" i="1"/>
  <c r="LC17" i="1" s="1"/>
  <c r="KS14" i="1"/>
  <c r="KS109" i="1" s="1"/>
  <c r="KS16" i="1"/>
  <c r="KI13" i="1"/>
  <c r="KJ13" i="1"/>
  <c r="KK13" i="1"/>
  <c r="KL13" i="1"/>
  <c r="KM13" i="1"/>
  <c r="KN13" i="1"/>
  <c r="AY131" i="1"/>
  <c r="AY13" i="1"/>
  <c r="AZ131" i="1"/>
  <c r="AZ13" i="1"/>
  <c r="BA13" i="1"/>
  <c r="JE13" i="1"/>
  <c r="DX109" i="1" l="1"/>
  <c r="CM52" i="1"/>
  <c r="MH52" i="1"/>
  <c r="JI81" i="1"/>
  <c r="JA81" i="1"/>
  <c r="IK81" i="1"/>
  <c r="EB81" i="1"/>
  <c r="DL81" i="1"/>
  <c r="DD81" i="1"/>
  <c r="CM81" i="1"/>
  <c r="DC81" i="1"/>
  <c r="CL81" i="1"/>
  <c r="LP81" i="1"/>
  <c r="JH81" i="1"/>
  <c r="IZ81" i="1"/>
  <c r="EA81" i="1"/>
  <c r="DK81" i="1"/>
  <c r="MR81" i="1"/>
  <c r="LO81" i="1"/>
  <c r="JG81" i="1"/>
  <c r="IY81" i="1"/>
  <c r="DZ81" i="1"/>
  <c r="DJ81" i="1"/>
  <c r="DB81" i="1"/>
  <c r="DE81" i="1"/>
  <c r="LN81" i="1"/>
  <c r="JF81" i="1"/>
  <c r="IX81" i="1"/>
  <c r="DY81" i="1"/>
  <c r="DI81" i="1"/>
  <c r="DA81" i="1"/>
  <c r="BD81" i="1"/>
  <c r="DO81" i="1"/>
  <c r="MH81" i="1"/>
  <c r="LM81" i="1"/>
  <c r="IW81" i="1"/>
  <c r="DX81" i="1"/>
  <c r="DH81" i="1"/>
  <c r="CZ81" i="1"/>
  <c r="IV81" i="1"/>
  <c r="DG81" i="1"/>
  <c r="JB81" i="1"/>
  <c r="EC81" i="1"/>
  <c r="DM81" i="1"/>
  <c r="MG81" i="1"/>
  <c r="DU81" i="1"/>
  <c r="DU86" i="1" s="1"/>
  <c r="JC81" i="1"/>
  <c r="IU81" i="1"/>
  <c r="DN81" i="1"/>
  <c r="DF81" i="1"/>
  <c r="CZ52" i="1"/>
  <c r="EH77" i="1"/>
  <c r="EH86" i="1"/>
  <c r="EH95" i="1"/>
  <c r="MR90" i="1"/>
  <c r="LO90" i="1"/>
  <c r="JG90" i="1"/>
  <c r="IY90" i="1"/>
  <c r="DZ90" i="1"/>
  <c r="DJ90" i="1"/>
  <c r="DB90" i="1"/>
  <c r="LN90" i="1"/>
  <c r="JF90" i="1"/>
  <c r="IX90" i="1"/>
  <c r="DY90" i="1"/>
  <c r="DI90" i="1"/>
  <c r="DA90" i="1"/>
  <c r="BD90" i="1"/>
  <c r="MH90" i="1"/>
  <c r="LM90" i="1"/>
  <c r="IW90" i="1"/>
  <c r="DX90" i="1"/>
  <c r="DH90" i="1"/>
  <c r="CZ90" i="1"/>
  <c r="MG90" i="1"/>
  <c r="IV90" i="1"/>
  <c r="DO90" i="1"/>
  <c r="DG90" i="1"/>
  <c r="JC90" i="1"/>
  <c r="IU90" i="1"/>
  <c r="DN90" i="1"/>
  <c r="DF90" i="1"/>
  <c r="JB90" i="1"/>
  <c r="JI90" i="1"/>
  <c r="JA90" i="1"/>
  <c r="IK90" i="1"/>
  <c r="EB90" i="1"/>
  <c r="DL90" i="1"/>
  <c r="DD90" i="1"/>
  <c r="CM90" i="1"/>
  <c r="DK90" i="1"/>
  <c r="DE90" i="1"/>
  <c r="JH90" i="1"/>
  <c r="DC90" i="1"/>
  <c r="LP90" i="1"/>
  <c r="IZ90" i="1"/>
  <c r="EC90" i="1"/>
  <c r="EA90" i="1"/>
  <c r="DU90" i="1"/>
  <c r="DU95" i="1" s="1"/>
  <c r="CL90" i="1"/>
  <c r="DM90" i="1"/>
  <c r="DB52" i="1"/>
  <c r="DB59" i="1" s="1"/>
  <c r="IK52" i="1"/>
  <c r="JB52" i="1"/>
  <c r="JB56" i="1" s="1"/>
  <c r="MR72" i="1"/>
  <c r="LP72" i="1"/>
  <c r="JH72" i="1"/>
  <c r="IZ72" i="1"/>
  <c r="EA72" i="1"/>
  <c r="DK72" i="1"/>
  <c r="DC72" i="1"/>
  <c r="CL72" i="1"/>
  <c r="LO72" i="1"/>
  <c r="JG72" i="1"/>
  <c r="IY72" i="1"/>
  <c r="DZ72" i="1"/>
  <c r="DJ72" i="1"/>
  <c r="DB72" i="1"/>
  <c r="LN72" i="1"/>
  <c r="JF72" i="1"/>
  <c r="IX72" i="1"/>
  <c r="DY72" i="1"/>
  <c r="DI72" i="1"/>
  <c r="DA72" i="1"/>
  <c r="BD72" i="1"/>
  <c r="JA72" i="1"/>
  <c r="IK72" i="1"/>
  <c r="EB72" i="1"/>
  <c r="DD72" i="1"/>
  <c r="MH72" i="1"/>
  <c r="LM72" i="1"/>
  <c r="IW72" i="1"/>
  <c r="DX72" i="1"/>
  <c r="DH72" i="1"/>
  <c r="CZ72" i="1"/>
  <c r="MG72" i="1"/>
  <c r="IV72" i="1"/>
  <c r="DO72" i="1"/>
  <c r="DG72" i="1"/>
  <c r="JB72" i="1"/>
  <c r="EC72" i="1"/>
  <c r="DM72" i="1"/>
  <c r="JI72" i="1"/>
  <c r="DL72" i="1"/>
  <c r="CM72" i="1"/>
  <c r="JC72" i="1"/>
  <c r="IU72" i="1"/>
  <c r="DN72" i="1"/>
  <c r="DF72" i="1"/>
  <c r="DE72" i="1"/>
  <c r="DU72" i="1"/>
  <c r="DU77" i="1" s="1"/>
  <c r="DL118" i="1"/>
  <c r="MR118" i="1"/>
  <c r="EH118" i="1"/>
  <c r="EH119" i="1"/>
  <c r="EH120" i="1"/>
  <c r="EH121" i="1"/>
  <c r="EH122" i="1"/>
  <c r="EH123" i="1"/>
  <c r="KS118" i="1"/>
  <c r="DD118" i="1"/>
  <c r="KG118" i="1" a="1"/>
  <c r="KG118" i="1" s="1"/>
  <c r="DH118" i="1"/>
  <c r="JG118" i="1"/>
  <c r="JB118" i="1"/>
  <c r="DX118" i="1"/>
  <c r="IX118" i="1"/>
  <c r="DF118" i="1"/>
  <c r="DC118" i="1"/>
  <c r="JF118" i="1"/>
  <c r="IZ118" i="1"/>
  <c r="JA118" i="1"/>
  <c r="DK118" i="1"/>
  <c r="IV118" i="1"/>
  <c r="DB118" i="1"/>
  <c r="DA41" i="1"/>
  <c r="DA46" i="1" s="1"/>
  <c r="JH41" i="1"/>
  <c r="JH42" i="1" s="1"/>
  <c r="IU41" i="1"/>
  <c r="EH105" i="1"/>
  <c r="EH112" i="1"/>
  <c r="EH113" i="1"/>
  <c r="EH114" i="1"/>
  <c r="DM41" i="1"/>
  <c r="KS105" i="1"/>
  <c r="KK105" i="1"/>
  <c r="JF105" i="1"/>
  <c r="IX105" i="1"/>
  <c r="DL105" i="1"/>
  <c r="DD105" i="1"/>
  <c r="CM105" i="1"/>
  <c r="MH105" i="1"/>
  <c r="KJ105" i="1"/>
  <c r="IW105" i="1"/>
  <c r="DK105" i="1"/>
  <c r="DC105" i="1"/>
  <c r="CL105" i="1"/>
  <c r="KM105" i="1"/>
  <c r="JH105" i="1"/>
  <c r="IZ105" i="1"/>
  <c r="DN105" i="1"/>
  <c r="DF105" i="1"/>
  <c r="LM105" i="1"/>
  <c r="IV105" i="1"/>
  <c r="DI105" i="1"/>
  <c r="JI105" i="1"/>
  <c r="IU105" i="1"/>
  <c r="DU105" i="1"/>
  <c r="DH105" i="1"/>
  <c r="DJ105" i="1"/>
  <c r="JG105" i="1"/>
  <c r="DG105" i="1"/>
  <c r="MG105" i="1"/>
  <c r="KN105" i="1"/>
  <c r="DE105" i="1"/>
  <c r="KL105" i="1"/>
  <c r="JC105" i="1"/>
  <c r="DB105" i="1"/>
  <c r="IY105" i="1"/>
  <c r="MR105" i="1"/>
  <c r="LP105" i="1"/>
  <c r="KI105" i="1"/>
  <c r="JB105" i="1"/>
  <c r="DO105" i="1"/>
  <c r="DA105" i="1"/>
  <c r="LN105" i="1"/>
  <c r="LO105" i="1"/>
  <c r="KH105" i="1"/>
  <c r="JA105" i="1"/>
  <c r="DM105" i="1"/>
  <c r="CZ105" i="1"/>
  <c r="BD105" i="1"/>
  <c r="DE41" i="1"/>
  <c r="DE48" i="1" s="1"/>
  <c r="DJ41" i="1"/>
  <c r="DJ43" i="1" s="1"/>
  <c r="IY41" i="1"/>
  <c r="IY42" i="1" s="1"/>
  <c r="EB109" i="1"/>
  <c r="EA109" i="1"/>
  <c r="DZ109" i="1"/>
  <c r="DY109" i="1"/>
  <c r="EC109" i="1"/>
  <c r="EA99" i="1"/>
  <c r="DZ99" i="1"/>
  <c r="DY99" i="1"/>
  <c r="EC99" i="1"/>
  <c r="EB9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09" i="1"/>
  <c r="DE109" i="1"/>
  <c r="BD52" i="1"/>
  <c r="BD53" i="1" s="1"/>
  <c r="DU52" i="1"/>
  <c r="DU59" i="1" s="1"/>
  <c r="DB109" i="1"/>
  <c r="IY109" i="1"/>
  <c r="JC109" i="1"/>
  <c r="DF52" i="1"/>
  <c r="DF55" i="1" s="1"/>
  <c r="IX52" i="1"/>
  <c r="IX54" i="1" s="1"/>
  <c r="LO52" i="1"/>
  <c r="LO56" i="1" s="1"/>
  <c r="DO52" i="1"/>
  <c r="DO58" i="1" s="1"/>
  <c r="DU58" i="1" s="1"/>
  <c r="DJ109" i="1"/>
  <c r="DD52" i="1"/>
  <c r="DD53" i="1" s="1"/>
  <c r="DC52" i="1"/>
  <c r="DC58" i="1" s="1"/>
  <c r="DG52" i="1"/>
  <c r="DG54" i="1" s="1"/>
  <c r="JI52" i="1"/>
  <c r="JI53" i="1" s="1"/>
  <c r="IZ52" i="1"/>
  <c r="IZ58" i="1" s="1"/>
  <c r="CZ99" i="1"/>
  <c r="DX99" i="1"/>
  <c r="DM52" i="1"/>
  <c r="JI109" i="1"/>
  <c r="DA109" i="1"/>
  <c r="JB109" i="1"/>
  <c r="DI109" i="1"/>
  <c r="EH109" i="1"/>
  <c r="EH110" i="1"/>
  <c r="EH111" i="1"/>
  <c r="JA52" i="1"/>
  <c r="JA53" i="1" s="1"/>
  <c r="CZ41" i="1"/>
  <c r="CZ44" i="1" s="1"/>
  <c r="DX41" i="1"/>
  <c r="LP52" i="1"/>
  <c r="LP55" i="1" s="1"/>
  <c r="JG52" i="1"/>
  <c r="JG55" i="1" s="1"/>
  <c r="LM52" i="1"/>
  <c r="LM56" i="1" s="1"/>
  <c r="MG52" i="1"/>
  <c r="MG55" i="1" s="1"/>
  <c r="IW109" i="1"/>
  <c r="KG109" i="1" a="1"/>
  <c r="KG109" i="1" s="1"/>
  <c r="DG109" i="1"/>
  <c r="IU109" i="1"/>
  <c r="EH59" i="1"/>
  <c r="EH68" i="1"/>
  <c r="MH41" i="1"/>
  <c r="MH45" i="1" s="1"/>
  <c r="LN41" i="1"/>
  <c r="LN48" i="1" s="1"/>
  <c r="MG63" i="1"/>
  <c r="LP63" i="1"/>
  <c r="JH63" i="1"/>
  <c r="IZ63" i="1"/>
  <c r="DU63" i="1"/>
  <c r="DU68"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DB54" i="1"/>
  <c r="DB58"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99" i="1"/>
  <c r="KM99" i="1"/>
  <c r="JH99" i="1"/>
  <c r="IZ99" i="1"/>
  <c r="KL99" i="1"/>
  <c r="JG99" i="1"/>
  <c r="IY99" i="1"/>
  <c r="KS99" i="1"/>
  <c r="KK99" i="1"/>
  <c r="KJ99" i="1"/>
  <c r="IW99" i="1"/>
  <c r="LP99" i="1"/>
  <c r="KI99" i="1"/>
  <c r="IV99" i="1"/>
  <c r="LN99" i="1"/>
  <c r="IX99" i="1"/>
  <c r="DL99" i="1"/>
  <c r="DD99" i="1"/>
  <c r="CL99" i="1"/>
  <c r="MR99" i="1"/>
  <c r="LM99" i="1"/>
  <c r="KN99" i="1"/>
  <c r="IU99" i="1"/>
  <c r="DK99" i="1"/>
  <c r="DC99" i="1"/>
  <c r="JA99" i="1"/>
  <c r="CM99" i="1"/>
  <c r="KH99" i="1"/>
  <c r="DJ99" i="1"/>
  <c r="DB99" i="1"/>
  <c r="LO99" i="1"/>
  <c r="JI99" i="1"/>
  <c r="DI99" i="1"/>
  <c r="DA99" i="1"/>
  <c r="BD99" i="1"/>
  <c r="DE99" i="1"/>
  <c r="JF99" i="1"/>
  <c r="DH99" i="1"/>
  <c r="DF99" i="1"/>
  <c r="DU99" i="1"/>
  <c r="MH99" i="1"/>
  <c r="JC99" i="1"/>
  <c r="DO99" i="1"/>
  <c r="DG99" i="1"/>
  <c r="JB99" i="1"/>
  <c r="DN99" i="1"/>
  <c r="CG99" i="1"/>
  <c r="DM99" i="1"/>
  <c r="EH48" i="1"/>
  <c r="EH99" i="1"/>
  <c r="EH100" i="1"/>
  <c r="EH101" i="1"/>
  <c r="MH42" i="1"/>
  <c r="IU42" i="1"/>
  <c r="IU43" i="1"/>
  <c r="IU44" i="1"/>
  <c r="IU45" i="1"/>
  <c r="IU46" i="1"/>
  <c r="IU47" i="1"/>
  <c r="IU48" i="1"/>
  <c r="MG42" i="1"/>
  <c r="MG43" i="1"/>
  <c r="MG44" i="1"/>
  <c r="MG45" i="1"/>
  <c r="MG46" i="1"/>
  <c r="MG47" i="1"/>
  <c r="MG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2" i="1" s="1"/>
  <c r="LC16" i="1"/>
  <c r="LC14" i="1"/>
  <c r="KE16" i="1"/>
  <c r="KE14" i="1"/>
  <c r="KD16" i="1"/>
  <c r="KD14" i="1"/>
  <c r="JZ14" i="1"/>
  <c r="KA14" i="1"/>
  <c r="KC16" i="1"/>
  <c r="KC14" i="1"/>
  <c r="KB14" i="1"/>
  <c r="LB16" i="1"/>
  <c r="LB14" i="1"/>
  <c r="DA45" i="1" l="1"/>
  <c r="JB55" i="1"/>
  <c r="DA44" i="1"/>
  <c r="JB54" i="1"/>
  <c r="DA43" i="1"/>
  <c r="JB53" i="1"/>
  <c r="JB59" i="1"/>
  <c r="DA42" i="1"/>
  <c r="DA48" i="1"/>
  <c r="JB58" i="1"/>
  <c r="DA47" i="1"/>
  <c r="JB57" i="1"/>
  <c r="DB57" i="1"/>
  <c r="DB56" i="1"/>
  <c r="DB55" i="1"/>
  <c r="DB53" i="1"/>
  <c r="IA90" i="1"/>
  <c r="GK81" i="1"/>
  <c r="GK84" i="1" s="1"/>
  <c r="EX81" i="1"/>
  <c r="GU81" i="1"/>
  <c r="GU84" i="1" s="1"/>
  <c r="FI90" i="1"/>
  <c r="HJ81" i="1"/>
  <c r="HJ82" i="1" s="1"/>
  <c r="GR90" i="1"/>
  <c r="EG90" i="1"/>
  <c r="EG91" i="1" s="1"/>
  <c r="EH90" i="1"/>
  <c r="GN81" i="1"/>
  <c r="GN82" i="1" s="1"/>
  <c r="FY90" i="1"/>
  <c r="GS90" i="1"/>
  <c r="GS94" i="1" s="1"/>
  <c r="GT90" i="1"/>
  <c r="FC81" i="1"/>
  <c r="FC85" i="1" s="1"/>
  <c r="FV72" i="1"/>
  <c r="FO72" i="1"/>
  <c r="FO76" i="1" s="1"/>
  <c r="GA90" i="1"/>
  <c r="FQ81" i="1"/>
  <c r="FQ82" i="1" s="1"/>
  <c r="FO90" i="1"/>
  <c r="FD81" i="1"/>
  <c r="FD82" i="1" s="1"/>
  <c r="ER90" i="1"/>
  <c r="FA81" i="1"/>
  <c r="HP81" i="1"/>
  <c r="HD90" i="1"/>
  <c r="HD91" i="1" s="1"/>
  <c r="FZ90" i="1"/>
  <c r="FZ91" i="1" s="1"/>
  <c r="GH81" i="1"/>
  <c r="GH82" i="1" s="1"/>
  <c r="EH91" i="1"/>
  <c r="EH92" i="1"/>
  <c r="EH93" i="1"/>
  <c r="EH94" i="1"/>
  <c r="GQ81" i="1"/>
  <c r="DY82" i="1"/>
  <c r="DY83" i="1"/>
  <c r="DY84" i="1"/>
  <c r="DY85" i="1"/>
  <c r="DY86" i="1"/>
  <c r="HJ84" i="1"/>
  <c r="EB82" i="1"/>
  <c r="EB83" i="1"/>
  <c r="EB84" i="1"/>
  <c r="EB85" i="1"/>
  <c r="EB86" i="1"/>
  <c r="HF72" i="1"/>
  <c r="HF74" i="1" s="1"/>
  <c r="HE72" i="1"/>
  <c r="FM72" i="1"/>
  <c r="FG90" i="1"/>
  <c r="HK90" i="1"/>
  <c r="HS90" i="1"/>
  <c r="CM91" i="1"/>
  <c r="CM92" i="1"/>
  <c r="CM93" i="1"/>
  <c r="CM94" i="1"/>
  <c r="EZ90" i="1"/>
  <c r="HL90" i="1"/>
  <c r="GG90" i="1"/>
  <c r="GH90" i="1"/>
  <c r="IU91" i="1"/>
  <c r="IU92" i="1"/>
  <c r="IU93" i="1"/>
  <c r="IU94" i="1"/>
  <c r="IU95" i="1"/>
  <c r="GI90" i="1"/>
  <c r="EN90" i="1"/>
  <c r="GZ90" i="1"/>
  <c r="MH91" i="1"/>
  <c r="MH92" i="1"/>
  <c r="MH93" i="1"/>
  <c r="MH94" i="1"/>
  <c r="MH95" i="1"/>
  <c r="BD91" i="1"/>
  <c r="BD92" i="1"/>
  <c r="BD93" i="1"/>
  <c r="BD94" i="1"/>
  <c r="BD95" i="1"/>
  <c r="EO90" i="1"/>
  <c r="HA90" i="1"/>
  <c r="EP90" i="1"/>
  <c r="HB90" i="1"/>
  <c r="LO91" i="1"/>
  <c r="LO92" i="1"/>
  <c r="LO93" i="1"/>
  <c r="LO94" i="1"/>
  <c r="LO95" i="1"/>
  <c r="HU81" i="1"/>
  <c r="GP81" i="1"/>
  <c r="JC82" i="1"/>
  <c r="JC83" i="1"/>
  <c r="JC84" i="1"/>
  <c r="JC85" i="1"/>
  <c r="JC86" i="1"/>
  <c r="FY81" i="1"/>
  <c r="GY81" i="1"/>
  <c r="CZ82" i="1"/>
  <c r="CZ83" i="1"/>
  <c r="CZ84" i="1"/>
  <c r="CZ85" i="1"/>
  <c r="CZ86" i="1"/>
  <c r="FL81" i="1"/>
  <c r="HX81" i="1"/>
  <c r="EG81" i="1"/>
  <c r="GS81" i="1"/>
  <c r="LN82" i="1"/>
  <c r="LN83" i="1"/>
  <c r="LN84" i="1"/>
  <c r="LN85" i="1"/>
  <c r="LN86" i="1"/>
  <c r="FF81" i="1"/>
  <c r="HR81" i="1"/>
  <c r="MR82" i="1"/>
  <c r="MR83" i="1"/>
  <c r="MR84" i="1"/>
  <c r="MR85" i="1"/>
  <c r="MR86" i="1"/>
  <c r="HC81" i="1"/>
  <c r="DC82" i="1"/>
  <c r="DC83" i="1"/>
  <c r="DC84" i="1"/>
  <c r="DC85" i="1"/>
  <c r="DC86" i="1"/>
  <c r="EJ81" i="1"/>
  <c r="GV81" i="1"/>
  <c r="JI82" i="1"/>
  <c r="JI83" i="1"/>
  <c r="JI84" i="1"/>
  <c r="JI85" i="1"/>
  <c r="JI86" i="1"/>
  <c r="ET72" i="1"/>
  <c r="ET73" i="1" s="1"/>
  <c r="ER91" i="1"/>
  <c r="ER92" i="1"/>
  <c r="ER93" i="1"/>
  <c r="ER94" i="1"/>
  <c r="GA91" i="1"/>
  <c r="GA92" i="1"/>
  <c r="GA93" i="1"/>
  <c r="GA94" i="1"/>
  <c r="IU82" i="1"/>
  <c r="IU83" i="1"/>
  <c r="IU84" i="1"/>
  <c r="IU85" i="1"/>
  <c r="IU86" i="1"/>
  <c r="JB82" i="1"/>
  <c r="JB83" i="1"/>
  <c r="JB84" i="1"/>
  <c r="JB85" i="1"/>
  <c r="JB86" i="1"/>
  <c r="FC83" i="1"/>
  <c r="FC84"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G91" i="1"/>
  <c r="MG92" i="1"/>
  <c r="MG93" i="1"/>
  <c r="MG94" i="1"/>
  <c r="MG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N91" i="1"/>
  <c r="LN92" i="1"/>
  <c r="LN93" i="1"/>
  <c r="LN94" i="1"/>
  <c r="LN95" i="1"/>
  <c r="FA85" i="1"/>
  <c r="HP82" i="1"/>
  <c r="HP83" i="1"/>
  <c r="HP84" i="1"/>
  <c r="HP85" i="1"/>
  <c r="EI77" i="1"/>
  <c r="EI86" i="1"/>
  <c r="EI95" i="1"/>
  <c r="FL72" i="1"/>
  <c r="FL73" i="1" s="1"/>
  <c r="GE90" i="1"/>
  <c r="FA90" i="1"/>
  <c r="LP91" i="1"/>
  <c r="LP92" i="1"/>
  <c r="LP93" i="1"/>
  <c r="LP94" i="1"/>
  <c r="LP95" i="1"/>
  <c r="EQ90" i="1"/>
  <c r="DD91" i="1"/>
  <c r="DD92" i="1"/>
  <c r="DD93" i="1"/>
  <c r="DD94" i="1"/>
  <c r="DD95" i="1"/>
  <c r="FP90" i="1"/>
  <c r="IB90" i="1"/>
  <c r="GW90" i="1"/>
  <c r="EL90" i="1"/>
  <c r="GX90" i="1"/>
  <c r="EM90" i="1"/>
  <c r="GY90" i="1"/>
  <c r="FD90" i="1"/>
  <c r="HP90" i="1"/>
  <c r="FE90" i="1"/>
  <c r="HQ90" i="1"/>
  <c r="FF90" i="1"/>
  <c r="HR90" i="1"/>
  <c r="MR91" i="1"/>
  <c r="MR92" i="1"/>
  <c r="MR93" i="1"/>
  <c r="MR94" i="1"/>
  <c r="MR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O91" i="1"/>
  <c r="FO92" i="1"/>
  <c r="FO93" i="1"/>
  <c r="FO94" i="1"/>
  <c r="FY91" i="1"/>
  <c r="FY92" i="1"/>
  <c r="FY93" i="1"/>
  <c r="FY94"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FI91" i="1"/>
  <c r="FI92" i="1"/>
  <c r="FI93" i="1"/>
  <c r="FI94" i="1"/>
  <c r="GR91" i="1"/>
  <c r="GR92" i="1"/>
  <c r="GR93" i="1"/>
  <c r="GR94"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M82" i="1"/>
  <c r="LM83" i="1"/>
  <c r="LM84" i="1"/>
  <c r="LM85" i="1"/>
  <c r="LM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IA91" i="1"/>
  <c r="IA92" i="1"/>
  <c r="IA93" i="1"/>
  <c r="IA94" i="1"/>
  <c r="LM91" i="1"/>
  <c r="LM92" i="1"/>
  <c r="LM93" i="1"/>
  <c r="LM94" i="1"/>
  <c r="LM95" i="1"/>
  <c r="GT91" i="1"/>
  <c r="GT92" i="1"/>
  <c r="GT93" i="1"/>
  <c r="GT94" i="1"/>
  <c r="GK8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H82" i="1"/>
  <c r="MH83" i="1"/>
  <c r="MH84" i="1"/>
  <c r="MH85" i="1"/>
  <c r="MH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EX83" i="1"/>
  <c r="EX84" i="1"/>
  <c r="EX8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G82" i="1"/>
  <c r="MG83" i="1"/>
  <c r="MG84" i="1"/>
  <c r="MG85" i="1"/>
  <c r="MG86" i="1"/>
  <c r="EC82" i="1"/>
  <c r="EC83" i="1"/>
  <c r="EC84" i="1"/>
  <c r="EC85" i="1"/>
  <c r="EC86" i="1"/>
  <c r="GA81" i="1"/>
  <c r="EV81" i="1"/>
  <c r="HH81" i="1"/>
  <c r="DO83" i="1"/>
  <c r="DU83" i="1" s="1"/>
  <c r="DO84" i="1"/>
  <c r="DU84" i="1" s="1"/>
  <c r="DO85" i="1"/>
  <c r="DU85" i="1" s="1"/>
  <c r="DO86" i="1"/>
  <c r="GC81" i="1"/>
  <c r="IX82" i="1"/>
  <c r="IX83" i="1"/>
  <c r="IX84" i="1"/>
  <c r="IX85" i="1"/>
  <c r="IX86" i="1"/>
  <c r="EP81" i="1"/>
  <c r="HB81" i="1"/>
  <c r="LO82" i="1"/>
  <c r="LO83" i="1"/>
  <c r="LO84" i="1"/>
  <c r="LO85" i="1"/>
  <c r="LO86" i="1"/>
  <c r="GM81" i="1"/>
  <c r="LP82" i="1"/>
  <c r="LP83" i="1"/>
  <c r="LP84" i="1"/>
  <c r="LP85" i="1"/>
  <c r="LP86" i="1"/>
  <c r="HK81" i="1"/>
  <c r="GF81" i="1"/>
  <c r="II73" i="1"/>
  <c r="II74" i="1"/>
  <c r="II75" i="1"/>
  <c r="II76" i="1"/>
  <c r="II77" i="1"/>
  <c r="ET76" i="1"/>
  <c r="JI73" i="1"/>
  <c r="JI74" i="1"/>
  <c r="JI75" i="1"/>
  <c r="JI76" i="1"/>
  <c r="JI77" i="1"/>
  <c r="DG73" i="1"/>
  <c r="DG74" i="1"/>
  <c r="DG75" i="1"/>
  <c r="DG76" i="1"/>
  <c r="DG77" i="1"/>
  <c r="CZ73" i="1"/>
  <c r="CZ74" i="1"/>
  <c r="CZ75" i="1"/>
  <c r="CZ76" i="1"/>
  <c r="CZ77" i="1"/>
  <c r="GN73" i="1"/>
  <c r="FM73" i="1"/>
  <c r="FM74" i="1"/>
  <c r="FM75" i="1"/>
  <c r="FM76" i="1"/>
  <c r="HY72" i="1"/>
  <c r="DJ73" i="1"/>
  <c r="DJ74" i="1"/>
  <c r="DJ75" i="1"/>
  <c r="DJ76" i="1"/>
  <c r="DJ77" i="1"/>
  <c r="FV73" i="1"/>
  <c r="FV74" i="1"/>
  <c r="FV75" i="1"/>
  <c r="FV76"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HE74" i="1"/>
  <c r="FS75"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R73" i="1"/>
  <c r="MR74" i="1"/>
  <c r="MR75" i="1"/>
  <c r="MR76" i="1"/>
  <c r="MR77" i="1"/>
  <c r="FY72" i="1"/>
  <c r="DF73" i="1"/>
  <c r="DF74" i="1"/>
  <c r="DF75" i="1"/>
  <c r="DF76" i="1"/>
  <c r="DF77" i="1"/>
  <c r="FR72" i="1"/>
  <c r="ID72" i="1"/>
  <c r="GF72" i="1"/>
  <c r="JB73" i="1"/>
  <c r="JB74" i="1"/>
  <c r="JB75" i="1"/>
  <c r="JB76" i="1"/>
  <c r="JB77" i="1"/>
  <c r="GQ72" i="1"/>
  <c r="MG73" i="1"/>
  <c r="MG74" i="1"/>
  <c r="MG75" i="1"/>
  <c r="MG76" i="1"/>
  <c r="MG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M73" i="1"/>
  <c r="LM74" i="1"/>
  <c r="LM75" i="1"/>
  <c r="LM76" i="1"/>
  <c r="LM77" i="1"/>
  <c r="DD73" i="1"/>
  <c r="DD74" i="1"/>
  <c r="DD75" i="1"/>
  <c r="DD76" i="1"/>
  <c r="DD77" i="1"/>
  <c r="JA73" i="1"/>
  <c r="JA74" i="1"/>
  <c r="JA75" i="1"/>
  <c r="JA76" i="1"/>
  <c r="JA77" i="1"/>
  <c r="EG72" i="1"/>
  <c r="GS72" i="1"/>
  <c r="LN73" i="1"/>
  <c r="LN74" i="1"/>
  <c r="LN75" i="1"/>
  <c r="LN76" i="1"/>
  <c r="LN77" i="1"/>
  <c r="EP72" i="1"/>
  <c r="HB72" i="1"/>
  <c r="LO73" i="1"/>
  <c r="LO74" i="1"/>
  <c r="LO75" i="1"/>
  <c r="LO76" i="1"/>
  <c r="LO77" i="1"/>
  <c r="EI72" i="1"/>
  <c r="GU72" i="1"/>
  <c r="LP73" i="1"/>
  <c r="LP74" i="1"/>
  <c r="LP75" i="1"/>
  <c r="LP76" i="1"/>
  <c r="LP77" i="1"/>
  <c r="ER72" i="1"/>
  <c r="HM72" i="1"/>
  <c r="ES72" i="1"/>
  <c r="GH72" i="1"/>
  <c r="IU73" i="1"/>
  <c r="IU74" i="1"/>
  <c r="IU75" i="1"/>
  <c r="IU76" i="1"/>
  <c r="IU77" i="1"/>
  <c r="HL72" i="1"/>
  <c r="FA72" i="1"/>
  <c r="EU72" i="1"/>
  <c r="HG72" i="1"/>
  <c r="EN72" i="1"/>
  <c r="GZ72" i="1"/>
  <c r="MH73" i="1"/>
  <c r="MH74" i="1"/>
  <c r="MH75" i="1"/>
  <c r="MH76" i="1"/>
  <c r="MH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M54" i="1"/>
  <c r="IZ57" i="1"/>
  <c r="JH43" i="1"/>
  <c r="IX55" i="1"/>
  <c r="KD109" i="1"/>
  <c r="KD118" i="1"/>
  <c r="JH48" i="1"/>
  <c r="LM57" i="1"/>
  <c r="IZ56" i="1"/>
  <c r="LB109" i="1"/>
  <c r="LB118" i="1"/>
  <c r="EI118" i="1"/>
  <c r="EI119" i="1"/>
  <c r="EI120" i="1"/>
  <c r="EI121" i="1"/>
  <c r="EI122" i="1"/>
  <c r="EI123" i="1"/>
  <c r="JH47" i="1"/>
  <c r="LM55" i="1"/>
  <c r="IX59" i="1"/>
  <c r="JH46" i="1"/>
  <c r="KF109" i="1"/>
  <c r="KF118" i="1"/>
  <c r="KE109" i="1"/>
  <c r="KE118" i="1"/>
  <c r="JH45" i="1"/>
  <c r="IX57" i="1"/>
  <c r="JZ109" i="1"/>
  <c r="JZ118" i="1"/>
  <c r="KB109" i="1"/>
  <c r="KB118" i="1"/>
  <c r="KC109" i="1"/>
  <c r="KC118" i="1"/>
  <c r="LC109" i="1"/>
  <c r="LC118" i="1"/>
  <c r="JH44" i="1"/>
  <c r="IX56" i="1"/>
  <c r="KA109" i="1"/>
  <c r="KA118" i="1"/>
  <c r="II109" i="1"/>
  <c r="II118"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05" i="1"/>
  <c r="EI112" i="1"/>
  <c r="EI113" i="1"/>
  <c r="EI114" i="1"/>
  <c r="DF44" i="1"/>
  <c r="DF42" i="1"/>
  <c r="DB46" i="1"/>
  <c r="LO53"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68" i="1"/>
  <c r="LO57" i="1"/>
  <c r="MG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05" i="1"/>
  <c r="BD56" i="1"/>
  <c r="CM46" i="1"/>
  <c r="JC43" i="1"/>
  <c r="BD58" i="1"/>
  <c r="JA59" i="1"/>
  <c r="DX57" i="1"/>
  <c r="EC42" i="1"/>
  <c r="EC43" i="1"/>
  <c r="EC44" i="1"/>
  <c r="EC45" i="1"/>
  <c r="EC46" i="1"/>
  <c r="EC47" i="1"/>
  <c r="EC48" i="1"/>
  <c r="EA53" i="1"/>
  <c r="EA54" i="1"/>
  <c r="EA55" i="1"/>
  <c r="EA56" i="1"/>
  <c r="EA57" i="1"/>
  <c r="EA58" i="1"/>
  <c r="EA59" i="1"/>
  <c r="KF105" i="1"/>
  <c r="LC105" i="1"/>
  <c r="KB10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A105" i="1"/>
  <c r="KE105" i="1"/>
  <c r="KD105" i="1"/>
  <c r="CM44" i="1"/>
  <c r="JC47" i="1"/>
  <c r="BD54" i="1"/>
  <c r="JA55" i="1"/>
  <c r="DX53" i="1"/>
  <c r="EB53" i="1"/>
  <c r="EB54" i="1"/>
  <c r="EB55" i="1"/>
  <c r="EB56" i="1"/>
  <c r="EB57" i="1"/>
  <c r="EB58" i="1"/>
  <c r="EB59" i="1"/>
  <c r="EC64" i="1"/>
  <c r="EC65" i="1"/>
  <c r="EC66" i="1"/>
  <c r="EC67" i="1"/>
  <c r="EC68" i="1"/>
  <c r="KC105" i="1"/>
  <c r="JC46" i="1"/>
  <c r="JA54" i="1"/>
  <c r="EC53" i="1"/>
  <c r="EC54" i="1"/>
  <c r="EC55" i="1"/>
  <c r="EC56" i="1"/>
  <c r="EC57" i="1"/>
  <c r="EC58" i="1"/>
  <c r="EC59" i="1"/>
  <c r="DY64" i="1"/>
  <c r="DY65" i="1"/>
  <c r="DY66" i="1"/>
  <c r="DY67" i="1"/>
  <c r="DY68" i="1"/>
  <c r="KG105" i="1" a="1"/>
  <c r="KG105" i="1" s="1"/>
  <c r="LB105" i="1"/>
  <c r="DY42" i="1"/>
  <c r="DY43" i="1"/>
  <c r="DY44" i="1"/>
  <c r="DY45" i="1"/>
  <c r="DY46" i="1"/>
  <c r="DY47" i="1"/>
  <c r="DY48" i="1"/>
  <c r="DY53" i="1"/>
  <c r="DY54" i="1"/>
  <c r="DY55" i="1"/>
  <c r="DY56" i="1"/>
  <c r="DY57" i="1"/>
  <c r="DY58" i="1"/>
  <c r="DY59" i="1"/>
  <c r="DZ64" i="1"/>
  <c r="DZ65" i="1"/>
  <c r="DZ66" i="1"/>
  <c r="DZ67" i="1"/>
  <c r="DZ68" i="1"/>
  <c r="JZ105"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0" i="1"/>
  <c r="EI109" i="1"/>
  <c r="EI111" i="1"/>
  <c r="DC54" i="1"/>
  <c r="DC53" i="1"/>
  <c r="DO59" i="1"/>
  <c r="DC59" i="1"/>
  <c r="IW46" i="1"/>
  <c r="CL42" i="1"/>
  <c r="LM48" i="1"/>
  <c r="DB48" i="1"/>
  <c r="DF48" i="1"/>
  <c r="IW45" i="1"/>
  <c r="DL42" i="1"/>
  <c r="LM47" i="1"/>
  <c r="DB47" i="1"/>
  <c r="DF47" i="1"/>
  <c r="IW44" i="1"/>
  <c r="LM46" i="1"/>
  <c r="IW43" i="1"/>
  <c r="IW42" i="1"/>
  <c r="LM44" i="1"/>
  <c r="IK43" i="1"/>
  <c r="LM45" i="1"/>
  <c r="KC99" i="1"/>
  <c r="LC99" i="1"/>
  <c r="LP48" i="1"/>
  <c r="BD44" i="1"/>
  <c r="MH43" i="1"/>
  <c r="KA99" i="1"/>
  <c r="II63" i="1"/>
  <c r="II64" i="1" s="1"/>
  <c r="LP46" i="1"/>
  <c r="BD42" i="1"/>
  <c r="KF99" i="1"/>
  <c r="LP45" i="1"/>
  <c r="MH48" i="1"/>
  <c r="KD99" i="1"/>
  <c r="MR44" i="1"/>
  <c r="LP44" i="1"/>
  <c r="BD48" i="1"/>
  <c r="MH47" i="1"/>
  <c r="KB99" i="1"/>
  <c r="JZ99" i="1"/>
  <c r="LP43" i="1"/>
  <c r="BD47" i="1"/>
  <c r="MH46" i="1"/>
  <c r="JF45" i="1"/>
  <c r="LB99" i="1"/>
  <c r="KE99"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H64" i="1"/>
  <c r="MH65" i="1"/>
  <c r="MH66" i="1"/>
  <c r="MH67" i="1"/>
  <c r="MH68" i="1"/>
  <c r="DJ64" i="1"/>
  <c r="DJ65" i="1"/>
  <c r="DJ66" i="1"/>
  <c r="DJ67" i="1"/>
  <c r="DJ68" i="1"/>
  <c r="LN64" i="1"/>
  <c r="LN65" i="1"/>
  <c r="LN66" i="1"/>
  <c r="LN67" i="1"/>
  <c r="LN68" i="1"/>
  <c r="JG64" i="1"/>
  <c r="JG65" i="1"/>
  <c r="JG66" i="1"/>
  <c r="JG67" i="1"/>
  <c r="JG68" i="1"/>
  <c r="JH64" i="1"/>
  <c r="JH65" i="1"/>
  <c r="JH66" i="1"/>
  <c r="JH67" i="1"/>
  <c r="JH68" i="1"/>
  <c r="DF64" i="1"/>
  <c r="DF65" i="1"/>
  <c r="DF66" i="1"/>
  <c r="DF67" i="1"/>
  <c r="DF68" i="1"/>
  <c r="JC64" i="1"/>
  <c r="JC65" i="1"/>
  <c r="JC66" i="1"/>
  <c r="JC67" i="1"/>
  <c r="JC68" i="1"/>
  <c r="LM64" i="1"/>
  <c r="LM65" i="1"/>
  <c r="LM66" i="1"/>
  <c r="LM67" i="1"/>
  <c r="LM68" i="1"/>
  <c r="LO64" i="1"/>
  <c r="LO65" i="1"/>
  <c r="LO66" i="1"/>
  <c r="LO67" i="1"/>
  <c r="LO68" i="1"/>
  <c r="LP64" i="1"/>
  <c r="LP65" i="1"/>
  <c r="LP66" i="1"/>
  <c r="LP67" i="1"/>
  <c r="LP68" i="1"/>
  <c r="MG64" i="1"/>
  <c r="MG65" i="1"/>
  <c r="MG66" i="1"/>
  <c r="MG67" i="1"/>
  <c r="MG68" i="1"/>
  <c r="EI59" i="1"/>
  <c r="EI68" i="1"/>
  <c r="BD64" i="1"/>
  <c r="BD65" i="1"/>
  <c r="BD66" i="1"/>
  <c r="BD67" i="1"/>
  <c r="BD68" i="1"/>
  <c r="CL64" i="1"/>
  <c r="CL65" i="1"/>
  <c r="CL66" i="1"/>
  <c r="CL67" i="1"/>
  <c r="DL64" i="1"/>
  <c r="DL65" i="1"/>
  <c r="DL66" i="1"/>
  <c r="DL67" i="1"/>
  <c r="DL68" i="1"/>
  <c r="CM64" i="1"/>
  <c r="CM65" i="1"/>
  <c r="CM66" i="1"/>
  <c r="CM67" i="1"/>
  <c r="MR64" i="1"/>
  <c r="MR65" i="1"/>
  <c r="MR66" i="1"/>
  <c r="MR67" i="1"/>
  <c r="MR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99" i="1" a="1"/>
  <c r="KG99" i="1" s="1"/>
  <c r="EI48" i="1"/>
  <c r="EI99" i="1"/>
  <c r="EI100" i="1"/>
  <c r="EI101" i="1"/>
  <c r="II99"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T75" i="1" l="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18" i="1"/>
  <c r="EJ119" i="1"/>
  <c r="EJ120" i="1"/>
  <c r="EJ121" i="1"/>
  <c r="EJ122" i="1"/>
  <c r="EJ123" i="1"/>
  <c r="II68" i="1"/>
  <c r="EJ105" i="1"/>
  <c r="EJ112" i="1"/>
  <c r="EJ113" i="1"/>
  <c r="EJ114" i="1"/>
  <c r="II67" i="1"/>
  <c r="II66" i="1"/>
  <c r="II65" i="1"/>
  <c r="ES47" i="1"/>
  <c r="HV43" i="1"/>
  <c r="GF47" i="1"/>
  <c r="FY47" i="1"/>
  <c r="HY44" i="1"/>
  <c r="EJ109" i="1"/>
  <c r="EJ110" i="1"/>
  <c r="EJ11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99" i="1"/>
  <c r="EJ100" i="1"/>
  <c r="EJ101"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77" i="1" l="1"/>
  <c r="EK86" i="1"/>
  <c r="EK95" i="1"/>
  <c r="EK118" i="1"/>
  <c r="EK119" i="1"/>
  <c r="EK120" i="1"/>
  <c r="EK121" i="1"/>
  <c r="EK122" i="1"/>
  <c r="EK123" i="1"/>
  <c r="EK105" i="1"/>
  <c r="EK112" i="1"/>
  <c r="EK113" i="1"/>
  <c r="EK114" i="1"/>
  <c r="EK110" i="1"/>
  <c r="EK109" i="1"/>
  <c r="EK111" i="1"/>
  <c r="EK59" i="1"/>
  <c r="EK68" i="1"/>
  <c r="EK48" i="1"/>
  <c r="EK99" i="1"/>
  <c r="EK100" i="1"/>
  <c r="EK101"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77" i="1" l="1"/>
  <c r="EL86" i="1"/>
  <c r="EL95" i="1"/>
  <c r="EL118" i="1"/>
  <c r="EL119" i="1"/>
  <c r="EL120" i="1"/>
  <c r="EL121" i="1"/>
  <c r="EL122" i="1"/>
  <c r="EL123" i="1"/>
  <c r="EL105" i="1"/>
  <c r="EL112" i="1"/>
  <c r="EL113" i="1"/>
  <c r="EL114" i="1"/>
  <c r="EL109" i="1"/>
  <c r="EL110" i="1"/>
  <c r="EL111" i="1"/>
  <c r="EL59" i="1"/>
  <c r="EL68" i="1"/>
  <c r="EL48" i="1"/>
  <c r="EL99" i="1"/>
  <c r="EL100" i="1"/>
  <c r="EL101" i="1"/>
  <c r="EM9" i="1"/>
  <c r="EM77" i="1" l="1"/>
  <c r="EM86" i="1"/>
  <c r="EM95" i="1"/>
  <c r="EM118" i="1"/>
  <c r="EM119" i="1"/>
  <c r="EM120" i="1"/>
  <c r="EM121" i="1"/>
  <c r="EM122" i="1"/>
  <c r="EM123" i="1"/>
  <c r="EM105" i="1"/>
  <c r="EM112" i="1"/>
  <c r="EM113" i="1"/>
  <c r="EM114" i="1"/>
  <c r="EM109" i="1"/>
  <c r="EM110" i="1"/>
  <c r="EM111" i="1"/>
  <c r="EM59" i="1"/>
  <c r="EM68" i="1"/>
  <c r="EM48" i="1"/>
  <c r="EM99" i="1"/>
  <c r="EM100" i="1"/>
  <c r="EM101" i="1"/>
  <c r="EN9" i="1"/>
  <c r="EN77" i="1" l="1"/>
  <c r="EN86" i="1"/>
  <c r="EN95" i="1"/>
  <c r="EN118" i="1"/>
  <c r="EN119" i="1"/>
  <c r="EN120" i="1"/>
  <c r="EN121" i="1"/>
  <c r="EN122" i="1"/>
  <c r="EN123" i="1"/>
  <c r="EN105" i="1"/>
  <c r="EN112" i="1"/>
  <c r="EN113" i="1"/>
  <c r="EN114" i="1"/>
  <c r="EN110" i="1"/>
  <c r="EN109" i="1"/>
  <c r="EN111" i="1"/>
  <c r="EN59" i="1"/>
  <c r="EN68" i="1"/>
  <c r="EN48" i="1"/>
  <c r="EN99" i="1"/>
  <c r="EN100" i="1"/>
  <c r="EN101" i="1"/>
  <c r="H37" i="1"/>
  <c r="EO9" i="1"/>
  <c r="EO77" i="1" l="1"/>
  <c r="EO86" i="1"/>
  <c r="EO95" i="1"/>
  <c r="EO118" i="1"/>
  <c r="EO119" i="1"/>
  <c r="EO120" i="1"/>
  <c r="EO121" i="1"/>
  <c r="EO122" i="1"/>
  <c r="EO123" i="1"/>
  <c r="EO105" i="1"/>
  <c r="EO112" i="1"/>
  <c r="EO113" i="1"/>
  <c r="EO114" i="1"/>
  <c r="EO110" i="1"/>
  <c r="EO109" i="1"/>
  <c r="EO111" i="1"/>
  <c r="EO59" i="1"/>
  <c r="EO68" i="1"/>
  <c r="EO48" i="1"/>
  <c r="EO99" i="1"/>
  <c r="EO100" i="1"/>
  <c r="EO101" i="1"/>
  <c r="BC37" i="1"/>
  <c r="BB37" i="1"/>
  <c r="BA37" i="1"/>
  <c r="AZ37" i="1"/>
  <c r="AY37" i="1"/>
  <c r="AX37" i="1"/>
  <c r="EP9" i="1"/>
  <c r="EP77" i="1" l="1"/>
  <c r="EP86" i="1"/>
  <c r="EP95" i="1"/>
  <c r="EP118" i="1"/>
  <c r="EP119" i="1"/>
  <c r="EP120" i="1"/>
  <c r="EP121" i="1"/>
  <c r="EP122" i="1"/>
  <c r="EP123" i="1"/>
  <c r="EP105" i="1"/>
  <c r="EP112" i="1"/>
  <c r="EP113" i="1"/>
  <c r="EP114" i="1"/>
  <c r="EP109" i="1"/>
  <c r="EP110" i="1"/>
  <c r="EP111" i="1"/>
  <c r="EP59" i="1"/>
  <c r="EP68" i="1"/>
  <c r="EP48" i="1"/>
  <c r="EP99" i="1"/>
  <c r="EP100" i="1"/>
  <c r="EP101" i="1"/>
  <c r="EQ9" i="1"/>
  <c r="EQ77" i="1" l="1"/>
  <c r="EQ86" i="1"/>
  <c r="EQ95" i="1"/>
  <c r="EQ118" i="1"/>
  <c r="EQ119" i="1"/>
  <c r="EQ120" i="1"/>
  <c r="EQ121" i="1"/>
  <c r="EQ122" i="1"/>
  <c r="EQ123" i="1"/>
  <c r="EQ105" i="1"/>
  <c r="EQ112" i="1"/>
  <c r="EQ113" i="1"/>
  <c r="EQ114" i="1"/>
  <c r="EQ109" i="1"/>
  <c r="EQ110" i="1"/>
  <c r="EQ111" i="1"/>
  <c r="EQ59" i="1"/>
  <c r="EQ68" i="1"/>
  <c r="EQ48" i="1"/>
  <c r="EQ99" i="1"/>
  <c r="EQ100" i="1"/>
  <c r="EQ101" i="1"/>
  <c r="ER9" i="1"/>
  <c r="ER77" i="1" l="1"/>
  <c r="ER86" i="1"/>
  <c r="ER95" i="1"/>
  <c r="ER118" i="1"/>
  <c r="ER119" i="1"/>
  <c r="ER120" i="1"/>
  <c r="ER121" i="1"/>
  <c r="ER122" i="1"/>
  <c r="ER123" i="1"/>
  <c r="ER105" i="1"/>
  <c r="ER112" i="1"/>
  <c r="ER113" i="1"/>
  <c r="ER114" i="1"/>
  <c r="ER110" i="1"/>
  <c r="ER109" i="1"/>
  <c r="ER111" i="1"/>
  <c r="ER59" i="1"/>
  <c r="ER68" i="1"/>
  <c r="ER48" i="1"/>
  <c r="ER99" i="1"/>
  <c r="ER100" i="1"/>
  <c r="ER101" i="1"/>
  <c r="ES9" i="1"/>
  <c r="ES77" i="1" l="1"/>
  <c r="ES86" i="1"/>
  <c r="ES95" i="1"/>
  <c r="ES118" i="1"/>
  <c r="ES119" i="1"/>
  <c r="ES120" i="1"/>
  <c r="ES121" i="1"/>
  <c r="ES122" i="1"/>
  <c r="ES123" i="1"/>
  <c r="ES105" i="1"/>
  <c r="ES112" i="1"/>
  <c r="ES113" i="1"/>
  <c r="ES114" i="1"/>
  <c r="ES110" i="1"/>
  <c r="ES109" i="1"/>
  <c r="ES111" i="1"/>
  <c r="ES59" i="1"/>
  <c r="ES68" i="1"/>
  <c r="ES48" i="1"/>
  <c r="ES99" i="1"/>
  <c r="ES100" i="1"/>
  <c r="ES101" i="1"/>
  <c r="ET9" i="1"/>
  <c r="ET77" i="1" l="1"/>
  <c r="ET86" i="1"/>
  <c r="ET95" i="1"/>
  <c r="ET118" i="1"/>
  <c r="ET119" i="1"/>
  <c r="ET120" i="1"/>
  <c r="ET121" i="1"/>
  <c r="ET122" i="1"/>
  <c r="ET123" i="1"/>
  <c r="ET105" i="1"/>
  <c r="ET112" i="1"/>
  <c r="ET113" i="1"/>
  <c r="ET114" i="1"/>
  <c r="ET109" i="1"/>
  <c r="ET110" i="1"/>
  <c r="ET111" i="1"/>
  <c r="ET59" i="1"/>
  <c r="ET68" i="1"/>
  <c r="ET48" i="1"/>
  <c r="ET99" i="1"/>
  <c r="ET100" i="1"/>
  <c r="ET101" i="1"/>
  <c r="EU9" i="1"/>
  <c r="EU77" i="1" l="1"/>
  <c r="EU86" i="1"/>
  <c r="EU95" i="1"/>
  <c r="EU118" i="1"/>
  <c r="EU119" i="1"/>
  <c r="EU120" i="1"/>
  <c r="EU121" i="1"/>
  <c r="EU122" i="1"/>
  <c r="EU123" i="1"/>
  <c r="EU105" i="1"/>
  <c r="EU112" i="1"/>
  <c r="EU113" i="1"/>
  <c r="EU114" i="1"/>
  <c r="EU109" i="1"/>
  <c r="EU110" i="1"/>
  <c r="EU111" i="1"/>
  <c r="EU59" i="1"/>
  <c r="EU68" i="1"/>
  <c r="EU48" i="1"/>
  <c r="EU99" i="1"/>
  <c r="EU100" i="1"/>
  <c r="EU101" i="1"/>
  <c r="EV9" i="1"/>
  <c r="EV77" i="1" l="1"/>
  <c r="EV86" i="1"/>
  <c r="EV95" i="1"/>
  <c r="EV118" i="1"/>
  <c r="EV119" i="1"/>
  <c r="EV120" i="1"/>
  <c r="EV121" i="1"/>
  <c r="EV122" i="1"/>
  <c r="EV123" i="1"/>
  <c r="EV105" i="1"/>
  <c r="EV112" i="1"/>
  <c r="EV113" i="1"/>
  <c r="EV114" i="1"/>
  <c r="EV110" i="1"/>
  <c r="EV109" i="1"/>
  <c r="EV111" i="1"/>
  <c r="EV59" i="1"/>
  <c r="EV68" i="1"/>
  <c r="EV48" i="1"/>
  <c r="EV99" i="1"/>
  <c r="EV100" i="1"/>
  <c r="EV101" i="1"/>
  <c r="EW9" i="1"/>
  <c r="EW77" i="1" l="1"/>
  <c r="EW86" i="1"/>
  <c r="EW95" i="1"/>
  <c r="EW118" i="1"/>
  <c r="EW119" i="1"/>
  <c r="EW120" i="1"/>
  <c r="EW121" i="1"/>
  <c r="EW122" i="1"/>
  <c r="EW123" i="1"/>
  <c r="EW105" i="1"/>
  <c r="EW112" i="1"/>
  <c r="EW113" i="1"/>
  <c r="EW114" i="1"/>
  <c r="EW110" i="1"/>
  <c r="EW109" i="1"/>
  <c r="EW111" i="1"/>
  <c r="EW59" i="1"/>
  <c r="EW68" i="1"/>
  <c r="EW48" i="1"/>
  <c r="EW99" i="1"/>
  <c r="EW100" i="1"/>
  <c r="EW101" i="1"/>
  <c r="EX9" i="1"/>
  <c r="EX77" i="1" l="1"/>
  <c r="EX86" i="1"/>
  <c r="EX95" i="1"/>
  <c r="EX118" i="1"/>
  <c r="EX119" i="1"/>
  <c r="EX120" i="1"/>
  <c r="EX121" i="1"/>
  <c r="EX122" i="1"/>
  <c r="EX123" i="1"/>
  <c r="EX105" i="1"/>
  <c r="EX112" i="1"/>
  <c r="EX113" i="1"/>
  <c r="EX114" i="1"/>
  <c r="EX109" i="1"/>
  <c r="EX110" i="1"/>
  <c r="EX111" i="1"/>
  <c r="EX59" i="1"/>
  <c r="EX68" i="1"/>
  <c r="EX48" i="1"/>
  <c r="EX99" i="1"/>
  <c r="EX100" i="1"/>
  <c r="EX101" i="1"/>
  <c r="EY9" i="1"/>
  <c r="EY77" i="1" l="1"/>
  <c r="EY86" i="1"/>
  <c r="EY95" i="1"/>
  <c r="EY118" i="1"/>
  <c r="EY119" i="1"/>
  <c r="EY120" i="1"/>
  <c r="EY121" i="1"/>
  <c r="EY122" i="1"/>
  <c r="EY123" i="1"/>
  <c r="EY105" i="1"/>
  <c r="EY112" i="1"/>
  <c r="EY113" i="1"/>
  <c r="EY114" i="1"/>
  <c r="EY110" i="1"/>
  <c r="EY109" i="1"/>
  <c r="EY111" i="1"/>
  <c r="EY59" i="1"/>
  <c r="EY68" i="1"/>
  <c r="EY48" i="1"/>
  <c r="EY99" i="1"/>
  <c r="EY100" i="1"/>
  <c r="EY101" i="1"/>
  <c r="EZ9" i="1"/>
  <c r="EZ77" i="1" l="1"/>
  <c r="EZ86" i="1"/>
  <c r="EZ95" i="1"/>
  <c r="EZ118" i="1"/>
  <c r="EZ119" i="1"/>
  <c r="EZ120" i="1"/>
  <c r="EZ121" i="1"/>
  <c r="EZ122" i="1"/>
  <c r="EZ123" i="1"/>
  <c r="EZ105" i="1"/>
  <c r="EZ112" i="1"/>
  <c r="EZ113" i="1"/>
  <c r="EZ114" i="1"/>
  <c r="EZ109" i="1"/>
  <c r="EZ110" i="1"/>
  <c r="EZ111" i="1"/>
  <c r="EZ59" i="1"/>
  <c r="EZ68" i="1"/>
  <c r="EZ48" i="1"/>
  <c r="EZ99" i="1"/>
  <c r="EZ100" i="1"/>
  <c r="EZ101" i="1"/>
  <c r="FA9" i="1"/>
  <c r="FA77" i="1" l="1"/>
  <c r="FA86" i="1"/>
  <c r="FA95" i="1"/>
  <c r="FA118" i="1"/>
  <c r="FA119" i="1"/>
  <c r="FA120" i="1"/>
  <c r="FA121" i="1"/>
  <c r="FA122" i="1"/>
  <c r="FA123" i="1"/>
  <c r="FA105" i="1"/>
  <c r="FA112" i="1"/>
  <c r="FA113" i="1"/>
  <c r="FA114" i="1"/>
  <c r="FA109" i="1"/>
  <c r="FA110" i="1"/>
  <c r="FA111" i="1"/>
  <c r="FA59" i="1"/>
  <c r="FA68" i="1"/>
  <c r="FA48" i="1"/>
  <c r="FA99" i="1"/>
  <c r="FA100" i="1"/>
  <c r="FA101" i="1"/>
  <c r="FB9" i="1"/>
  <c r="FB77" i="1" l="1"/>
  <c r="FB86" i="1"/>
  <c r="FB95" i="1"/>
  <c r="FB118" i="1"/>
  <c r="FB119" i="1"/>
  <c r="FB120" i="1"/>
  <c r="FB121" i="1"/>
  <c r="FB122" i="1"/>
  <c r="FB123" i="1"/>
  <c r="FB105" i="1"/>
  <c r="FB112" i="1"/>
  <c r="FB113" i="1"/>
  <c r="FB114" i="1"/>
  <c r="FB109" i="1"/>
  <c r="FB110" i="1"/>
  <c r="FB111" i="1"/>
  <c r="FB59" i="1"/>
  <c r="FB68" i="1"/>
  <c r="FB48" i="1"/>
  <c r="FB99" i="1"/>
  <c r="FB100" i="1"/>
  <c r="FB101" i="1"/>
  <c r="FC9" i="1"/>
  <c r="FC77" i="1" l="1"/>
  <c r="FC86" i="1"/>
  <c r="FC95" i="1"/>
  <c r="FC118" i="1"/>
  <c r="FC119" i="1"/>
  <c r="FC120" i="1"/>
  <c r="FC121" i="1"/>
  <c r="FC122" i="1"/>
  <c r="FC123" i="1"/>
  <c r="FC105" i="1"/>
  <c r="FC112" i="1"/>
  <c r="FC113" i="1"/>
  <c r="FC114" i="1"/>
  <c r="FC110" i="1"/>
  <c r="FC109" i="1"/>
  <c r="FC111" i="1"/>
  <c r="FC59" i="1"/>
  <c r="FC68" i="1"/>
  <c r="FC48" i="1"/>
  <c r="FC99" i="1"/>
  <c r="FC100" i="1"/>
  <c r="FC101" i="1"/>
  <c r="FD9" i="1"/>
  <c r="FD77" i="1" l="1"/>
  <c r="FD86" i="1"/>
  <c r="FD95" i="1"/>
  <c r="FD118" i="1"/>
  <c r="FD119" i="1"/>
  <c r="FD120" i="1"/>
  <c r="FD121" i="1"/>
  <c r="FD122" i="1"/>
  <c r="FD123" i="1"/>
  <c r="FD105" i="1"/>
  <c r="FD112" i="1"/>
  <c r="FD113" i="1"/>
  <c r="FD114" i="1"/>
  <c r="FD109" i="1"/>
  <c r="FD110" i="1"/>
  <c r="FD111" i="1"/>
  <c r="FD59" i="1"/>
  <c r="FD68" i="1"/>
  <c r="FD48" i="1"/>
  <c r="FD99" i="1"/>
  <c r="FD100" i="1"/>
  <c r="FD101" i="1"/>
  <c r="FE9" i="1"/>
  <c r="FE77" i="1" l="1"/>
  <c r="FE86" i="1"/>
  <c r="FE95" i="1"/>
  <c r="FE118" i="1"/>
  <c r="FE119" i="1"/>
  <c r="FE120" i="1"/>
  <c r="FE121" i="1"/>
  <c r="FE122" i="1"/>
  <c r="FE123" i="1"/>
  <c r="FE105" i="1"/>
  <c r="FE112" i="1"/>
  <c r="FE113" i="1"/>
  <c r="FE114" i="1"/>
  <c r="FE109" i="1"/>
  <c r="FE110" i="1"/>
  <c r="FE111" i="1"/>
  <c r="FE59" i="1"/>
  <c r="FE68" i="1"/>
  <c r="FE48" i="1"/>
  <c r="FE99" i="1"/>
  <c r="FE100" i="1"/>
  <c r="FE101" i="1"/>
  <c r="FF9" i="1"/>
  <c r="FF77" i="1" l="1"/>
  <c r="FF86" i="1"/>
  <c r="FF95" i="1"/>
  <c r="FF118" i="1"/>
  <c r="FF119" i="1"/>
  <c r="FF120" i="1"/>
  <c r="FF121" i="1"/>
  <c r="FF122" i="1"/>
  <c r="FF123" i="1"/>
  <c r="FF105" i="1"/>
  <c r="FF112" i="1"/>
  <c r="FF113" i="1"/>
  <c r="FF114" i="1"/>
  <c r="FF110" i="1"/>
  <c r="FF109" i="1"/>
  <c r="FF111" i="1"/>
  <c r="FF59" i="1"/>
  <c r="FF68" i="1"/>
  <c r="FF48" i="1"/>
  <c r="FF99" i="1"/>
  <c r="FF100" i="1"/>
  <c r="FF101" i="1"/>
  <c r="FG9" i="1"/>
  <c r="FG77" i="1" l="1"/>
  <c r="FG86" i="1"/>
  <c r="FG95" i="1"/>
  <c r="FG118" i="1"/>
  <c r="FG119" i="1"/>
  <c r="FG120" i="1"/>
  <c r="FG121" i="1"/>
  <c r="FG122" i="1"/>
  <c r="FG123" i="1"/>
  <c r="FG105" i="1"/>
  <c r="FG112" i="1"/>
  <c r="FG113" i="1"/>
  <c r="FG114" i="1"/>
  <c r="FG110" i="1"/>
  <c r="FG109" i="1"/>
  <c r="FG111" i="1"/>
  <c r="FG59" i="1"/>
  <c r="FG68" i="1"/>
  <c r="FG48" i="1"/>
  <c r="FG99" i="1"/>
  <c r="FG100" i="1"/>
  <c r="FG101" i="1"/>
  <c r="FH9" i="1"/>
  <c r="FH77" i="1" l="1"/>
  <c r="FH86" i="1"/>
  <c r="FH95" i="1"/>
  <c r="FH118" i="1"/>
  <c r="FH119" i="1"/>
  <c r="FH120" i="1"/>
  <c r="FH121" i="1"/>
  <c r="FH122" i="1"/>
  <c r="FH123" i="1"/>
  <c r="FH105" i="1"/>
  <c r="FH112" i="1"/>
  <c r="FH113" i="1"/>
  <c r="FH114" i="1"/>
  <c r="FH109" i="1"/>
  <c r="FH110" i="1"/>
  <c r="FH111" i="1"/>
  <c r="FH59" i="1"/>
  <c r="FH68" i="1"/>
  <c r="FH48" i="1"/>
  <c r="FH99" i="1"/>
  <c r="FH100" i="1"/>
  <c r="FH101" i="1"/>
  <c r="FI9" i="1"/>
  <c r="FI77" i="1" l="1"/>
  <c r="FI86" i="1"/>
  <c r="FI95" i="1"/>
  <c r="FI118" i="1"/>
  <c r="FI119" i="1"/>
  <c r="FI120" i="1"/>
  <c r="FI121" i="1"/>
  <c r="FI122" i="1"/>
  <c r="FI123" i="1"/>
  <c r="FI105" i="1"/>
  <c r="FI112" i="1"/>
  <c r="FI113" i="1"/>
  <c r="FI114" i="1"/>
  <c r="FI109" i="1"/>
  <c r="FI110" i="1"/>
  <c r="FI111" i="1"/>
  <c r="FI59" i="1"/>
  <c r="FI68" i="1"/>
  <c r="FI48" i="1"/>
  <c r="FI99" i="1"/>
  <c r="FI100" i="1"/>
  <c r="FI101" i="1"/>
  <c r="FJ9" i="1"/>
  <c r="FJ77" i="1" l="1"/>
  <c r="FJ86" i="1"/>
  <c r="FJ95" i="1"/>
  <c r="FJ118" i="1"/>
  <c r="FJ119" i="1"/>
  <c r="FJ120" i="1"/>
  <c r="FJ121" i="1"/>
  <c r="FJ122" i="1"/>
  <c r="FJ123" i="1"/>
  <c r="FJ105" i="1"/>
  <c r="FJ112" i="1"/>
  <c r="FJ113" i="1"/>
  <c r="FJ114" i="1"/>
  <c r="FJ109" i="1"/>
  <c r="FJ110" i="1"/>
  <c r="FJ111" i="1"/>
  <c r="FJ59" i="1"/>
  <c r="FJ68" i="1"/>
  <c r="FJ48" i="1"/>
  <c r="FJ99" i="1"/>
  <c r="FJ100" i="1"/>
  <c r="FJ101" i="1"/>
  <c r="FK9" i="1"/>
  <c r="FK77" i="1" l="1"/>
  <c r="FK86" i="1"/>
  <c r="FK95" i="1"/>
  <c r="FK118" i="1"/>
  <c r="FK119" i="1"/>
  <c r="FK120" i="1"/>
  <c r="FK121" i="1"/>
  <c r="FK122" i="1"/>
  <c r="FK123" i="1"/>
  <c r="FK105" i="1"/>
  <c r="FK112" i="1"/>
  <c r="FK113" i="1"/>
  <c r="FK114" i="1"/>
  <c r="FK110" i="1"/>
  <c r="FK109" i="1"/>
  <c r="FK111" i="1"/>
  <c r="FK59" i="1"/>
  <c r="FK68" i="1"/>
  <c r="FK48" i="1"/>
  <c r="FK99" i="1"/>
  <c r="FK100" i="1"/>
  <c r="FK101" i="1"/>
  <c r="FL9" i="1"/>
  <c r="FL77" i="1" l="1"/>
  <c r="FL86" i="1"/>
  <c r="FL95" i="1"/>
  <c r="FL118" i="1"/>
  <c r="FL119" i="1"/>
  <c r="FL120" i="1"/>
  <c r="FL121" i="1"/>
  <c r="FL122" i="1"/>
  <c r="FL123" i="1"/>
  <c r="FL105" i="1"/>
  <c r="FL112" i="1"/>
  <c r="FL113" i="1"/>
  <c r="FL114" i="1"/>
  <c r="FL110" i="1"/>
  <c r="FL109" i="1"/>
  <c r="FL111" i="1"/>
  <c r="FL59" i="1"/>
  <c r="FL68" i="1"/>
  <c r="FL48" i="1"/>
  <c r="FL99" i="1"/>
  <c r="FL100" i="1"/>
  <c r="FL101" i="1"/>
  <c r="FM9" i="1"/>
  <c r="FM77" i="1" l="1"/>
  <c r="FM86" i="1"/>
  <c r="FM95" i="1"/>
  <c r="FM118" i="1"/>
  <c r="FM119" i="1"/>
  <c r="FM120" i="1"/>
  <c r="FM121" i="1"/>
  <c r="FM122" i="1"/>
  <c r="FM123" i="1"/>
  <c r="FM105" i="1"/>
  <c r="FM112" i="1"/>
  <c r="FM113" i="1"/>
  <c r="FM114" i="1"/>
  <c r="FM109" i="1"/>
  <c r="FM110" i="1"/>
  <c r="FM111" i="1"/>
  <c r="FM59" i="1"/>
  <c r="FM68" i="1"/>
  <c r="FM48" i="1"/>
  <c r="FM99" i="1"/>
  <c r="FM100" i="1"/>
  <c r="FM101" i="1"/>
  <c r="FN9" i="1"/>
  <c r="FN77" i="1" l="1"/>
  <c r="FN86" i="1"/>
  <c r="FN95" i="1"/>
  <c r="FN118" i="1"/>
  <c r="FN119" i="1"/>
  <c r="FN120" i="1"/>
  <c r="FN121" i="1"/>
  <c r="FN122" i="1"/>
  <c r="FN123" i="1"/>
  <c r="FN105" i="1"/>
  <c r="FN112" i="1"/>
  <c r="FN113" i="1"/>
  <c r="FN114" i="1"/>
  <c r="FN110" i="1"/>
  <c r="FN109" i="1"/>
  <c r="FN111" i="1"/>
  <c r="FN59" i="1"/>
  <c r="FN68" i="1"/>
  <c r="FN48" i="1"/>
  <c r="FN99" i="1"/>
  <c r="FN100" i="1"/>
  <c r="FN101" i="1"/>
  <c r="FO9" i="1"/>
  <c r="FO77" i="1" l="1"/>
  <c r="FO86" i="1"/>
  <c r="FO95" i="1"/>
  <c r="FO118" i="1"/>
  <c r="FO119" i="1"/>
  <c r="FO120" i="1"/>
  <c r="FO121" i="1"/>
  <c r="FO122" i="1"/>
  <c r="FO123" i="1"/>
  <c r="FO105" i="1"/>
  <c r="FO112" i="1"/>
  <c r="FO113" i="1"/>
  <c r="FO114" i="1"/>
  <c r="FO110" i="1"/>
  <c r="FO109" i="1"/>
  <c r="FO111" i="1"/>
  <c r="FO59" i="1"/>
  <c r="FO68" i="1"/>
  <c r="FO48" i="1"/>
  <c r="FO99" i="1"/>
  <c r="FO100" i="1"/>
  <c r="FO101" i="1"/>
  <c r="FP9" i="1"/>
  <c r="FP77" i="1" l="1"/>
  <c r="FP86" i="1"/>
  <c r="FP95" i="1"/>
  <c r="FP118" i="1"/>
  <c r="FP119" i="1"/>
  <c r="FP120" i="1"/>
  <c r="FP121" i="1"/>
  <c r="FP122" i="1"/>
  <c r="FP123" i="1"/>
  <c r="FP105" i="1"/>
  <c r="FP112" i="1"/>
  <c r="FP113" i="1"/>
  <c r="FP114" i="1"/>
  <c r="FP109" i="1"/>
  <c r="FP110" i="1"/>
  <c r="FP111" i="1"/>
  <c r="FP59" i="1"/>
  <c r="FP68" i="1"/>
  <c r="FP48" i="1"/>
  <c r="FP99" i="1"/>
  <c r="FP100" i="1"/>
  <c r="FP101" i="1"/>
  <c r="FQ9" i="1"/>
  <c r="FQ77" i="1" l="1"/>
  <c r="FQ86" i="1"/>
  <c r="FQ95" i="1"/>
  <c r="FQ118" i="1"/>
  <c r="FQ119" i="1"/>
  <c r="FQ120" i="1"/>
  <c r="FQ121" i="1"/>
  <c r="FQ122" i="1"/>
  <c r="FQ123" i="1"/>
  <c r="FQ105" i="1"/>
  <c r="FQ112" i="1"/>
  <c r="FQ113" i="1"/>
  <c r="FQ114" i="1"/>
  <c r="FQ110" i="1"/>
  <c r="FQ109" i="1"/>
  <c r="FQ111" i="1"/>
  <c r="FQ59" i="1"/>
  <c r="FQ68" i="1"/>
  <c r="FQ48" i="1"/>
  <c r="FQ99" i="1"/>
  <c r="FQ100" i="1"/>
  <c r="FQ101" i="1"/>
  <c r="FR9" i="1"/>
  <c r="FR77" i="1" l="1"/>
  <c r="FR86" i="1"/>
  <c r="FR95" i="1"/>
  <c r="FR118" i="1"/>
  <c r="FR119" i="1"/>
  <c r="FR120" i="1"/>
  <c r="FR121" i="1"/>
  <c r="FR122" i="1"/>
  <c r="FR123" i="1"/>
  <c r="FR105" i="1"/>
  <c r="FR112" i="1"/>
  <c r="FR113" i="1"/>
  <c r="FR114" i="1"/>
  <c r="FR109" i="1"/>
  <c r="FR110" i="1"/>
  <c r="FR111" i="1"/>
  <c r="FR59" i="1"/>
  <c r="FR68" i="1"/>
  <c r="FR48" i="1"/>
  <c r="FR99" i="1"/>
  <c r="FR100" i="1"/>
  <c r="FR101" i="1"/>
  <c r="FS9" i="1"/>
  <c r="FS77" i="1" l="1"/>
  <c r="FS86" i="1"/>
  <c r="FS95" i="1"/>
  <c r="FS118" i="1"/>
  <c r="FS119" i="1"/>
  <c r="FS120" i="1"/>
  <c r="FS121" i="1"/>
  <c r="FS122" i="1"/>
  <c r="FS123" i="1"/>
  <c r="FS105" i="1"/>
  <c r="FS112" i="1"/>
  <c r="FS113" i="1"/>
  <c r="FS114" i="1"/>
  <c r="FS109" i="1"/>
  <c r="FS110" i="1"/>
  <c r="FS111" i="1"/>
  <c r="FS59" i="1"/>
  <c r="FS68" i="1"/>
  <c r="FS48" i="1"/>
  <c r="FS99" i="1"/>
  <c r="FS100" i="1"/>
  <c r="FS101" i="1"/>
  <c r="FT9" i="1"/>
  <c r="FT77" i="1" l="1"/>
  <c r="FT86" i="1"/>
  <c r="FT95" i="1"/>
  <c r="FT118" i="1"/>
  <c r="FT119" i="1"/>
  <c r="FT120" i="1"/>
  <c r="FT121" i="1"/>
  <c r="FT122" i="1"/>
  <c r="FT123" i="1"/>
  <c r="FT105" i="1"/>
  <c r="FT112" i="1"/>
  <c r="FT113" i="1"/>
  <c r="FT114" i="1"/>
  <c r="FT110" i="1"/>
  <c r="FT109" i="1"/>
  <c r="FT111" i="1"/>
  <c r="FT59" i="1"/>
  <c r="FT68" i="1"/>
  <c r="FT48" i="1"/>
  <c r="FT99" i="1"/>
  <c r="FT100" i="1"/>
  <c r="FT101" i="1"/>
  <c r="FU9" i="1"/>
  <c r="FU77" i="1" l="1"/>
  <c r="FU86" i="1"/>
  <c r="FU95" i="1"/>
  <c r="FU118" i="1"/>
  <c r="FU119" i="1"/>
  <c r="FU120" i="1"/>
  <c r="FU121" i="1"/>
  <c r="FU122" i="1"/>
  <c r="FU123" i="1"/>
  <c r="FU105" i="1"/>
  <c r="FU112" i="1"/>
  <c r="FU113" i="1"/>
  <c r="FU114" i="1"/>
  <c r="FU109" i="1"/>
  <c r="FU110" i="1"/>
  <c r="FU111" i="1"/>
  <c r="FU59" i="1"/>
  <c r="FU68" i="1"/>
  <c r="FU48" i="1"/>
  <c r="FU99" i="1"/>
  <c r="FU100" i="1"/>
  <c r="FU101" i="1"/>
  <c r="FV9" i="1"/>
  <c r="FV77" i="1" l="1"/>
  <c r="FV86" i="1"/>
  <c r="FV95" i="1"/>
  <c r="FV118" i="1"/>
  <c r="FV119" i="1"/>
  <c r="FV120" i="1"/>
  <c r="FV121" i="1"/>
  <c r="FV122" i="1"/>
  <c r="FV123" i="1"/>
  <c r="FV105" i="1"/>
  <c r="FV112" i="1"/>
  <c r="FV113" i="1"/>
  <c r="FV114" i="1"/>
  <c r="FV110" i="1"/>
  <c r="FV109" i="1"/>
  <c r="FV111" i="1"/>
  <c r="FV59" i="1"/>
  <c r="FV68" i="1"/>
  <c r="FV48" i="1"/>
  <c r="FV99" i="1"/>
  <c r="FV100" i="1"/>
  <c r="FV101" i="1"/>
  <c r="FW9" i="1"/>
  <c r="FW77" i="1" l="1"/>
  <c r="FW86" i="1"/>
  <c r="FW95" i="1"/>
  <c r="FW118" i="1"/>
  <c r="FW119" i="1"/>
  <c r="FW120" i="1"/>
  <c r="FW121" i="1"/>
  <c r="FW122" i="1"/>
  <c r="FW123" i="1"/>
  <c r="FW105" i="1"/>
  <c r="FW112" i="1"/>
  <c r="FW113" i="1"/>
  <c r="FW114" i="1"/>
  <c r="FW109" i="1"/>
  <c r="FW110" i="1"/>
  <c r="FW111" i="1"/>
  <c r="FW59" i="1"/>
  <c r="FW68" i="1"/>
  <c r="FW48" i="1"/>
  <c r="FW99" i="1"/>
  <c r="FW100" i="1"/>
  <c r="FW101" i="1"/>
  <c r="FX9" i="1"/>
  <c r="FX77" i="1" l="1"/>
  <c r="FX86" i="1"/>
  <c r="FX95" i="1"/>
  <c r="FX118" i="1"/>
  <c r="FX119" i="1"/>
  <c r="FX120" i="1"/>
  <c r="FX121" i="1"/>
  <c r="FX122" i="1"/>
  <c r="FX123" i="1"/>
  <c r="FX105" i="1"/>
  <c r="FX112" i="1"/>
  <c r="FX113" i="1"/>
  <c r="FX114" i="1"/>
  <c r="FX110" i="1"/>
  <c r="FX109" i="1"/>
  <c r="FX111" i="1"/>
  <c r="FX59" i="1"/>
  <c r="FX68" i="1"/>
  <c r="FX48" i="1"/>
  <c r="FX99" i="1"/>
  <c r="FX100" i="1"/>
  <c r="FX101" i="1"/>
  <c r="FY9" i="1"/>
  <c r="FY77" i="1" l="1"/>
  <c r="FY86" i="1"/>
  <c r="FY95" i="1"/>
  <c r="FY118" i="1"/>
  <c r="FY119" i="1"/>
  <c r="FY120" i="1"/>
  <c r="FY121" i="1"/>
  <c r="FY122" i="1"/>
  <c r="FY123" i="1"/>
  <c r="FY105" i="1"/>
  <c r="FY112" i="1"/>
  <c r="FY113" i="1"/>
  <c r="FY114" i="1"/>
  <c r="FY109" i="1"/>
  <c r="FY110" i="1"/>
  <c r="FY111" i="1"/>
  <c r="FY59" i="1"/>
  <c r="FY68" i="1"/>
  <c r="FY48" i="1"/>
  <c r="FY99" i="1"/>
  <c r="FY100" i="1"/>
  <c r="FY101" i="1"/>
  <c r="FZ9" i="1"/>
  <c r="FZ77" i="1" l="1"/>
  <c r="FZ86" i="1"/>
  <c r="FZ95" i="1"/>
  <c r="FZ118" i="1"/>
  <c r="FZ119" i="1"/>
  <c r="FZ120" i="1"/>
  <c r="FZ121" i="1"/>
  <c r="FZ122" i="1"/>
  <c r="FZ123" i="1"/>
  <c r="FZ105" i="1"/>
  <c r="FZ112" i="1"/>
  <c r="FZ113" i="1"/>
  <c r="FZ114" i="1"/>
  <c r="FZ109" i="1"/>
  <c r="FZ110" i="1"/>
  <c r="FZ111" i="1"/>
  <c r="FZ59" i="1"/>
  <c r="FZ68" i="1"/>
  <c r="FZ48" i="1"/>
  <c r="FZ99" i="1"/>
  <c r="FZ100" i="1"/>
  <c r="FZ101" i="1"/>
  <c r="GA9" i="1"/>
  <c r="GA77" i="1" l="1"/>
  <c r="GA86" i="1"/>
  <c r="GA95" i="1"/>
  <c r="GA118" i="1"/>
  <c r="GA119" i="1"/>
  <c r="GA120" i="1"/>
  <c r="GA121" i="1"/>
  <c r="GA122" i="1"/>
  <c r="GA123" i="1"/>
  <c r="GA105" i="1"/>
  <c r="GA112" i="1"/>
  <c r="GA113" i="1"/>
  <c r="GA114" i="1"/>
  <c r="GA109" i="1"/>
  <c r="GA110" i="1"/>
  <c r="GA111" i="1"/>
  <c r="GA59" i="1"/>
  <c r="GA68" i="1"/>
  <c r="GA48" i="1"/>
  <c r="GA99" i="1"/>
  <c r="GA100" i="1"/>
  <c r="GA101" i="1"/>
  <c r="GB9" i="1"/>
  <c r="GB77" i="1" l="1"/>
  <c r="GB86" i="1"/>
  <c r="GB95" i="1"/>
  <c r="GB118" i="1"/>
  <c r="GB119" i="1"/>
  <c r="GB120" i="1"/>
  <c r="GB121" i="1"/>
  <c r="GB122" i="1"/>
  <c r="GB123" i="1"/>
  <c r="GB105" i="1"/>
  <c r="GB112" i="1"/>
  <c r="GB113" i="1"/>
  <c r="GB114" i="1"/>
  <c r="GB109" i="1"/>
  <c r="GB110" i="1"/>
  <c r="GB111" i="1"/>
  <c r="GB59" i="1"/>
  <c r="GB68" i="1"/>
  <c r="GB48" i="1"/>
  <c r="GB99" i="1"/>
  <c r="GB100" i="1"/>
  <c r="GB101" i="1"/>
  <c r="GC9" i="1"/>
  <c r="GC77" i="1" l="1"/>
  <c r="GC86" i="1"/>
  <c r="GC95" i="1"/>
  <c r="GC118" i="1"/>
  <c r="GC119" i="1"/>
  <c r="GC120" i="1"/>
  <c r="GC121" i="1"/>
  <c r="GC122" i="1"/>
  <c r="GC123" i="1"/>
  <c r="GC105" i="1"/>
  <c r="GC112" i="1"/>
  <c r="GC113" i="1"/>
  <c r="GC114" i="1"/>
  <c r="GC110" i="1"/>
  <c r="GC109" i="1"/>
  <c r="GC111" i="1"/>
  <c r="GC59" i="1"/>
  <c r="GC68" i="1"/>
  <c r="GC48" i="1"/>
  <c r="GC99" i="1"/>
  <c r="GC100" i="1"/>
  <c r="GC101" i="1"/>
  <c r="GD9" i="1"/>
  <c r="GD77" i="1" l="1"/>
  <c r="GD86" i="1"/>
  <c r="GD95" i="1"/>
  <c r="GD118" i="1"/>
  <c r="GD119" i="1"/>
  <c r="GD120" i="1"/>
  <c r="GD121" i="1"/>
  <c r="GD122" i="1"/>
  <c r="GD123" i="1"/>
  <c r="GD105" i="1"/>
  <c r="GD112" i="1"/>
  <c r="GD113" i="1"/>
  <c r="GD114" i="1"/>
  <c r="GD110" i="1"/>
  <c r="GD109" i="1"/>
  <c r="GD111" i="1"/>
  <c r="GD59" i="1"/>
  <c r="GD68" i="1"/>
  <c r="GD48" i="1"/>
  <c r="GD99" i="1"/>
  <c r="GD100" i="1"/>
  <c r="GD101" i="1"/>
  <c r="GE9" i="1"/>
  <c r="GE77" i="1" l="1"/>
  <c r="GE86" i="1"/>
  <c r="GE95" i="1"/>
  <c r="GE118" i="1"/>
  <c r="GE119" i="1"/>
  <c r="GE120" i="1"/>
  <c r="GE121" i="1"/>
  <c r="GE122" i="1"/>
  <c r="GE123" i="1"/>
  <c r="GE105" i="1"/>
  <c r="GE112" i="1"/>
  <c r="GE113" i="1"/>
  <c r="GE114" i="1"/>
  <c r="GE109" i="1"/>
  <c r="GE110" i="1"/>
  <c r="GE111" i="1"/>
  <c r="GE59" i="1"/>
  <c r="GE68" i="1"/>
  <c r="GE48" i="1"/>
  <c r="GE99" i="1"/>
  <c r="GE100" i="1"/>
  <c r="GE101" i="1"/>
  <c r="GF9" i="1"/>
  <c r="GF77" i="1" l="1"/>
  <c r="GF86" i="1"/>
  <c r="GF95" i="1"/>
  <c r="GF118" i="1"/>
  <c r="GF119" i="1"/>
  <c r="GF120" i="1"/>
  <c r="GF121" i="1"/>
  <c r="GF122" i="1"/>
  <c r="GF123" i="1"/>
  <c r="GF105" i="1"/>
  <c r="GF112" i="1"/>
  <c r="GF113" i="1"/>
  <c r="GF114" i="1"/>
  <c r="GF110" i="1"/>
  <c r="GF109" i="1"/>
  <c r="GF111" i="1"/>
  <c r="GF59" i="1"/>
  <c r="GF68" i="1"/>
  <c r="GF48" i="1"/>
  <c r="GF99" i="1"/>
  <c r="GF100" i="1"/>
  <c r="GF101" i="1"/>
  <c r="GG9" i="1"/>
  <c r="GG77" i="1" l="1"/>
  <c r="GG86" i="1"/>
  <c r="GG95" i="1"/>
  <c r="GG118" i="1"/>
  <c r="GG119" i="1"/>
  <c r="GG120" i="1"/>
  <c r="GG121" i="1"/>
  <c r="GG122" i="1"/>
  <c r="GG123" i="1"/>
  <c r="GG105" i="1"/>
  <c r="GG112" i="1"/>
  <c r="GG113" i="1"/>
  <c r="GG114" i="1"/>
  <c r="GG110" i="1"/>
  <c r="GG109" i="1"/>
  <c r="GG111" i="1"/>
  <c r="GG59" i="1"/>
  <c r="GG68" i="1"/>
  <c r="GG48" i="1"/>
  <c r="GG99" i="1"/>
  <c r="GG100" i="1"/>
  <c r="GG101" i="1"/>
  <c r="GH9" i="1"/>
  <c r="GG24" i="1"/>
  <c r="GH77" i="1" l="1"/>
  <c r="GH86" i="1"/>
  <c r="GH95" i="1"/>
  <c r="GH118" i="1"/>
  <c r="GH119" i="1"/>
  <c r="GH120" i="1"/>
  <c r="GH121" i="1"/>
  <c r="GH122" i="1"/>
  <c r="GH123" i="1"/>
  <c r="GH105" i="1"/>
  <c r="GH112" i="1"/>
  <c r="GH113" i="1"/>
  <c r="GH114" i="1"/>
  <c r="GH109" i="1"/>
  <c r="GH110" i="1"/>
  <c r="GH111" i="1"/>
  <c r="GH59" i="1"/>
  <c r="GH68" i="1"/>
  <c r="GH48" i="1"/>
  <c r="GH99" i="1"/>
  <c r="GH100" i="1"/>
  <c r="GH101" i="1"/>
  <c r="GH24" i="1"/>
  <c r="GI9" i="1"/>
  <c r="GI77" i="1" l="1"/>
  <c r="GI86" i="1"/>
  <c r="GI95" i="1"/>
  <c r="GI118" i="1"/>
  <c r="GI119" i="1"/>
  <c r="GI120" i="1"/>
  <c r="GI121" i="1"/>
  <c r="GI122" i="1"/>
  <c r="GI123" i="1"/>
  <c r="GI105" i="1"/>
  <c r="GI112" i="1"/>
  <c r="GI113" i="1"/>
  <c r="GI114" i="1"/>
  <c r="GI109" i="1"/>
  <c r="GI110" i="1"/>
  <c r="GI111" i="1"/>
  <c r="GI59" i="1"/>
  <c r="GI68" i="1"/>
  <c r="GI48" i="1"/>
  <c r="GI99" i="1"/>
  <c r="GI100" i="1"/>
  <c r="GI101" i="1"/>
  <c r="GI24" i="1"/>
  <c r="GJ9" i="1"/>
  <c r="GJ77" i="1" l="1"/>
  <c r="GJ86" i="1"/>
  <c r="GJ95" i="1"/>
  <c r="GJ118" i="1"/>
  <c r="GJ119" i="1"/>
  <c r="GJ120" i="1"/>
  <c r="GJ121" i="1"/>
  <c r="GJ122" i="1"/>
  <c r="GJ123" i="1"/>
  <c r="GJ105" i="1"/>
  <c r="GJ112" i="1"/>
  <c r="GJ113" i="1"/>
  <c r="GJ114" i="1"/>
  <c r="GJ109" i="1"/>
  <c r="GJ110" i="1"/>
  <c r="GJ111" i="1"/>
  <c r="GJ59" i="1"/>
  <c r="GJ68" i="1"/>
  <c r="GJ48" i="1"/>
  <c r="GJ99" i="1"/>
  <c r="GJ100" i="1"/>
  <c r="GJ101" i="1"/>
  <c r="GJ24" i="1"/>
  <c r="GK9" i="1"/>
  <c r="GK77" i="1" l="1"/>
  <c r="GK86" i="1"/>
  <c r="GK95" i="1"/>
  <c r="GK118" i="1"/>
  <c r="GK119" i="1"/>
  <c r="GK120" i="1"/>
  <c r="GK121" i="1"/>
  <c r="GK122" i="1"/>
  <c r="GK123" i="1"/>
  <c r="GK105" i="1"/>
  <c r="GK112" i="1"/>
  <c r="GK113" i="1"/>
  <c r="GK114" i="1"/>
  <c r="GK110" i="1"/>
  <c r="GK109" i="1"/>
  <c r="GK111" i="1"/>
  <c r="GK59" i="1"/>
  <c r="GK68" i="1"/>
  <c r="GK48" i="1"/>
  <c r="GK99" i="1"/>
  <c r="GK100" i="1"/>
  <c r="GK101" i="1"/>
  <c r="GK24" i="1"/>
  <c r="GL9" i="1"/>
  <c r="GL77" i="1" l="1"/>
  <c r="GL86" i="1"/>
  <c r="GL95" i="1"/>
  <c r="GL118" i="1"/>
  <c r="GL119" i="1"/>
  <c r="GL120" i="1"/>
  <c r="GL121" i="1"/>
  <c r="GL122" i="1"/>
  <c r="GL123" i="1"/>
  <c r="GL105" i="1"/>
  <c r="GL112" i="1"/>
  <c r="GL113" i="1"/>
  <c r="GL114" i="1"/>
  <c r="GL109" i="1"/>
  <c r="GL110" i="1"/>
  <c r="GL111" i="1"/>
  <c r="GL59" i="1"/>
  <c r="GL68" i="1"/>
  <c r="GL48" i="1"/>
  <c r="GL99" i="1"/>
  <c r="GL100" i="1"/>
  <c r="GL101" i="1"/>
  <c r="GM9" i="1"/>
  <c r="GL24" i="1"/>
  <c r="GM77" i="1" l="1"/>
  <c r="GM86" i="1"/>
  <c r="GM95" i="1"/>
  <c r="GM118" i="1"/>
  <c r="GM119" i="1"/>
  <c r="GM120" i="1"/>
  <c r="GM121" i="1"/>
  <c r="GM122" i="1"/>
  <c r="GM123" i="1"/>
  <c r="GM105" i="1"/>
  <c r="GM112" i="1"/>
  <c r="GM113" i="1"/>
  <c r="GM114" i="1"/>
  <c r="GM110" i="1"/>
  <c r="GM109" i="1"/>
  <c r="GM111" i="1"/>
  <c r="GM59" i="1"/>
  <c r="GM68" i="1"/>
  <c r="GM48" i="1"/>
  <c r="GM99" i="1"/>
  <c r="GM100" i="1"/>
  <c r="GM101" i="1"/>
  <c r="GM24" i="1"/>
  <c r="GN9" i="1"/>
  <c r="GN77" i="1" l="1"/>
  <c r="GN86" i="1"/>
  <c r="GN95" i="1"/>
  <c r="GN118" i="1"/>
  <c r="GN119" i="1"/>
  <c r="GN120" i="1"/>
  <c r="GN121" i="1"/>
  <c r="GN122" i="1"/>
  <c r="GN123" i="1"/>
  <c r="GN105" i="1"/>
  <c r="GN112" i="1"/>
  <c r="GN113" i="1"/>
  <c r="GN114" i="1"/>
  <c r="GN109" i="1"/>
  <c r="GN110" i="1"/>
  <c r="GN111" i="1"/>
  <c r="GN59" i="1"/>
  <c r="GN68" i="1"/>
  <c r="GN48" i="1"/>
  <c r="GN99" i="1"/>
  <c r="GN100" i="1"/>
  <c r="GN101" i="1"/>
  <c r="GO9" i="1"/>
  <c r="GN24" i="1"/>
  <c r="GO77" i="1" l="1"/>
  <c r="GO86" i="1"/>
  <c r="GO95" i="1"/>
  <c r="GO118" i="1"/>
  <c r="GO119" i="1"/>
  <c r="GO120" i="1"/>
  <c r="GO121" i="1"/>
  <c r="GO122" i="1"/>
  <c r="GO123" i="1"/>
  <c r="GO105" i="1"/>
  <c r="GO112" i="1"/>
  <c r="GO113" i="1"/>
  <c r="GO114" i="1"/>
  <c r="GO110" i="1"/>
  <c r="GO109" i="1"/>
  <c r="GO111" i="1"/>
  <c r="GO59" i="1"/>
  <c r="GO68" i="1"/>
  <c r="GO48" i="1"/>
  <c r="GO99" i="1"/>
  <c r="GO100" i="1"/>
  <c r="GO101" i="1"/>
  <c r="GP9" i="1"/>
  <c r="GO24" i="1"/>
  <c r="GP77" i="1" l="1"/>
  <c r="GP86" i="1"/>
  <c r="GP95" i="1"/>
  <c r="GP118" i="1"/>
  <c r="GP119" i="1"/>
  <c r="GP120" i="1"/>
  <c r="GP121" i="1"/>
  <c r="GP122" i="1"/>
  <c r="GP123" i="1"/>
  <c r="GP105" i="1"/>
  <c r="GP112" i="1"/>
  <c r="GP113" i="1"/>
  <c r="GP114" i="1"/>
  <c r="GP109" i="1"/>
  <c r="GP110" i="1"/>
  <c r="GP111" i="1"/>
  <c r="GP59" i="1"/>
  <c r="GP68" i="1"/>
  <c r="GP48" i="1"/>
  <c r="GP99" i="1"/>
  <c r="GP100" i="1"/>
  <c r="GP101" i="1"/>
  <c r="GP24" i="1"/>
  <c r="GQ9" i="1"/>
  <c r="GQ77" i="1" l="1"/>
  <c r="GQ86" i="1"/>
  <c r="GQ95" i="1"/>
  <c r="GQ118" i="1"/>
  <c r="GQ119" i="1"/>
  <c r="GQ120" i="1"/>
  <c r="GQ121" i="1"/>
  <c r="GQ122" i="1"/>
  <c r="GQ123" i="1"/>
  <c r="GQ105" i="1"/>
  <c r="GQ112" i="1"/>
  <c r="GQ113" i="1"/>
  <c r="GQ114" i="1"/>
  <c r="GQ109" i="1"/>
  <c r="GQ110" i="1"/>
  <c r="GQ111" i="1"/>
  <c r="GQ59" i="1"/>
  <c r="GQ68" i="1"/>
  <c r="GQ48" i="1"/>
  <c r="GQ99" i="1"/>
  <c r="GQ100" i="1"/>
  <c r="GQ101" i="1"/>
  <c r="GR9" i="1"/>
  <c r="GQ24" i="1"/>
  <c r="GR77" i="1" l="1"/>
  <c r="GR86" i="1"/>
  <c r="GR95" i="1"/>
  <c r="GR118" i="1"/>
  <c r="GR119" i="1"/>
  <c r="GR120" i="1"/>
  <c r="GR121" i="1"/>
  <c r="GR122" i="1"/>
  <c r="GR123" i="1"/>
  <c r="GR105" i="1"/>
  <c r="GR112" i="1"/>
  <c r="GR113" i="1"/>
  <c r="GR114" i="1"/>
  <c r="GR110" i="1"/>
  <c r="GR109" i="1"/>
  <c r="GR111" i="1"/>
  <c r="GR59" i="1"/>
  <c r="GR68" i="1"/>
  <c r="GR48" i="1"/>
  <c r="GR99" i="1"/>
  <c r="GR100" i="1"/>
  <c r="GR101" i="1"/>
  <c r="GR24" i="1"/>
  <c r="GS9" i="1"/>
  <c r="GS77" i="1" l="1"/>
  <c r="GS86" i="1"/>
  <c r="GS95" i="1"/>
  <c r="GS118" i="1"/>
  <c r="GS119" i="1"/>
  <c r="GS120" i="1"/>
  <c r="GS121" i="1"/>
  <c r="GS122" i="1"/>
  <c r="GS123" i="1"/>
  <c r="GS105" i="1"/>
  <c r="GS112" i="1"/>
  <c r="GS113" i="1"/>
  <c r="GS114" i="1"/>
  <c r="GS109" i="1"/>
  <c r="GS110" i="1"/>
  <c r="GS111" i="1"/>
  <c r="GS59" i="1"/>
  <c r="GS68" i="1"/>
  <c r="GS48" i="1"/>
  <c r="GS99" i="1"/>
  <c r="GS100" i="1"/>
  <c r="GS101" i="1"/>
  <c r="GS24" i="1"/>
  <c r="GT9" i="1"/>
  <c r="GT77" i="1" l="1"/>
  <c r="GT86" i="1"/>
  <c r="GT95" i="1"/>
  <c r="GT118" i="1"/>
  <c r="GT119" i="1"/>
  <c r="GT120" i="1"/>
  <c r="GT121" i="1"/>
  <c r="GT122" i="1"/>
  <c r="GT123" i="1"/>
  <c r="GT105" i="1"/>
  <c r="GT112" i="1"/>
  <c r="GT113" i="1"/>
  <c r="GT114" i="1"/>
  <c r="GT109" i="1"/>
  <c r="GT110" i="1"/>
  <c r="GT111" i="1"/>
  <c r="GT59" i="1"/>
  <c r="GT68" i="1"/>
  <c r="GT48" i="1"/>
  <c r="GT99" i="1"/>
  <c r="GT100" i="1"/>
  <c r="GT101" i="1"/>
  <c r="GT24" i="1"/>
  <c r="GU9" i="1"/>
  <c r="GU77" i="1" l="1"/>
  <c r="GU86" i="1"/>
  <c r="GU95" i="1"/>
  <c r="GU118" i="1"/>
  <c r="GU119" i="1"/>
  <c r="GU120" i="1"/>
  <c r="GU121" i="1"/>
  <c r="GU122" i="1"/>
  <c r="GU123" i="1"/>
  <c r="GU105" i="1"/>
  <c r="GU112" i="1"/>
  <c r="GU113" i="1"/>
  <c r="GU114" i="1"/>
  <c r="GU110" i="1"/>
  <c r="GU109" i="1"/>
  <c r="GU111" i="1"/>
  <c r="GU59" i="1"/>
  <c r="GU68" i="1"/>
  <c r="GU48" i="1"/>
  <c r="GU99" i="1"/>
  <c r="GU100" i="1"/>
  <c r="GU101" i="1"/>
  <c r="GV9" i="1"/>
  <c r="GU24" i="1"/>
  <c r="GV77" i="1" l="1"/>
  <c r="GV86" i="1"/>
  <c r="GV95" i="1"/>
  <c r="GV118" i="1"/>
  <c r="GV119" i="1"/>
  <c r="GV120" i="1"/>
  <c r="GV121" i="1"/>
  <c r="GV122" i="1"/>
  <c r="GV123" i="1"/>
  <c r="GV105" i="1"/>
  <c r="GV112" i="1"/>
  <c r="GV113" i="1"/>
  <c r="GV114" i="1"/>
  <c r="GV109" i="1"/>
  <c r="GV110" i="1"/>
  <c r="GV111" i="1"/>
  <c r="GV59" i="1"/>
  <c r="GV68" i="1"/>
  <c r="GV48" i="1"/>
  <c r="GV99" i="1"/>
  <c r="GV100" i="1"/>
  <c r="GV101" i="1"/>
  <c r="GW9" i="1"/>
  <c r="GV24" i="1"/>
  <c r="GW77" i="1" l="1"/>
  <c r="GW86" i="1"/>
  <c r="GW95" i="1"/>
  <c r="GW118" i="1"/>
  <c r="GW119" i="1"/>
  <c r="GW120" i="1"/>
  <c r="GW121" i="1"/>
  <c r="GW122" i="1"/>
  <c r="GW123" i="1"/>
  <c r="GW105" i="1"/>
  <c r="GW112" i="1"/>
  <c r="GW113" i="1"/>
  <c r="GW114" i="1"/>
  <c r="GW110" i="1"/>
  <c r="GW109" i="1"/>
  <c r="GW111" i="1"/>
  <c r="GW59" i="1"/>
  <c r="GW68" i="1"/>
  <c r="GW48" i="1"/>
  <c r="GW99" i="1"/>
  <c r="GW100" i="1"/>
  <c r="GW101" i="1"/>
  <c r="GX9" i="1"/>
  <c r="GX77" i="1" l="1"/>
  <c r="GX86" i="1"/>
  <c r="GX95" i="1"/>
  <c r="GX118" i="1"/>
  <c r="GX119" i="1"/>
  <c r="GX120" i="1"/>
  <c r="GX121" i="1"/>
  <c r="GX122" i="1"/>
  <c r="GX123" i="1"/>
  <c r="GX105" i="1"/>
  <c r="GX112" i="1"/>
  <c r="GX113" i="1"/>
  <c r="GX114" i="1"/>
  <c r="GX109" i="1"/>
  <c r="GX110" i="1"/>
  <c r="GX111" i="1"/>
  <c r="GX59" i="1"/>
  <c r="GX68" i="1"/>
  <c r="GX48" i="1"/>
  <c r="GX99" i="1"/>
  <c r="GX100" i="1"/>
  <c r="GX101" i="1"/>
  <c r="GY9" i="1"/>
  <c r="GY77" i="1" l="1"/>
  <c r="GY86" i="1"/>
  <c r="GY95" i="1"/>
  <c r="GY118" i="1"/>
  <c r="GY119" i="1"/>
  <c r="GY120" i="1"/>
  <c r="GY121" i="1"/>
  <c r="GY122" i="1"/>
  <c r="GY123" i="1"/>
  <c r="GY105" i="1"/>
  <c r="GY112" i="1"/>
  <c r="GY113" i="1"/>
  <c r="GY114" i="1"/>
  <c r="GY109" i="1"/>
  <c r="GY110" i="1"/>
  <c r="GY111" i="1"/>
  <c r="GY59" i="1"/>
  <c r="GY68" i="1"/>
  <c r="GY48" i="1"/>
  <c r="GY99" i="1"/>
  <c r="GY100" i="1"/>
  <c r="GY101" i="1"/>
  <c r="GZ9" i="1"/>
  <c r="GZ77" i="1" l="1"/>
  <c r="GZ86" i="1"/>
  <c r="GZ95" i="1"/>
  <c r="GZ118" i="1"/>
  <c r="GZ119" i="1"/>
  <c r="GZ120" i="1"/>
  <c r="GZ121" i="1"/>
  <c r="GZ122" i="1"/>
  <c r="GZ123" i="1"/>
  <c r="GZ105" i="1"/>
  <c r="GZ112" i="1"/>
  <c r="GZ113" i="1"/>
  <c r="GZ114" i="1"/>
  <c r="GZ109" i="1"/>
  <c r="GZ110" i="1"/>
  <c r="GZ111" i="1"/>
  <c r="GZ59" i="1"/>
  <c r="GZ68" i="1"/>
  <c r="GZ48" i="1"/>
  <c r="GZ99" i="1"/>
  <c r="GZ100" i="1"/>
  <c r="GZ101" i="1"/>
  <c r="HA9" i="1"/>
  <c r="HA77" i="1" l="1"/>
  <c r="HA86" i="1"/>
  <c r="HA95" i="1"/>
  <c r="HA118" i="1"/>
  <c r="HA119" i="1"/>
  <c r="HA120" i="1"/>
  <c r="HA121" i="1"/>
  <c r="HA122" i="1"/>
  <c r="HA123" i="1"/>
  <c r="HA105" i="1"/>
  <c r="HA112" i="1"/>
  <c r="HA113" i="1"/>
  <c r="HA114" i="1"/>
  <c r="HA110" i="1"/>
  <c r="HA109" i="1"/>
  <c r="HA111" i="1"/>
  <c r="HA59" i="1"/>
  <c r="HA68" i="1"/>
  <c r="HA48" i="1"/>
  <c r="HA99" i="1"/>
  <c r="HA100" i="1"/>
  <c r="HA101" i="1"/>
  <c r="HB9" i="1"/>
  <c r="HB77" i="1" l="1"/>
  <c r="HB86" i="1"/>
  <c r="HB95" i="1"/>
  <c r="HB118" i="1"/>
  <c r="HB119" i="1"/>
  <c r="HB120" i="1"/>
  <c r="HB121" i="1"/>
  <c r="HB122" i="1"/>
  <c r="HB123" i="1"/>
  <c r="HB105" i="1"/>
  <c r="HB112" i="1"/>
  <c r="HB113" i="1"/>
  <c r="HB114" i="1"/>
  <c r="HB109" i="1"/>
  <c r="HB110" i="1"/>
  <c r="HB111" i="1"/>
  <c r="HB59" i="1"/>
  <c r="HB68" i="1"/>
  <c r="HB48" i="1"/>
  <c r="HB99" i="1"/>
  <c r="HB100" i="1"/>
  <c r="HB101" i="1"/>
  <c r="HC9" i="1"/>
  <c r="HC77" i="1" l="1"/>
  <c r="HC86" i="1"/>
  <c r="HC95" i="1"/>
  <c r="HC118" i="1"/>
  <c r="HC119" i="1"/>
  <c r="HC120" i="1"/>
  <c r="HC121" i="1"/>
  <c r="HC122" i="1"/>
  <c r="HC123" i="1"/>
  <c r="HC105" i="1"/>
  <c r="HC112" i="1"/>
  <c r="HC113" i="1"/>
  <c r="HC114" i="1"/>
  <c r="HC109" i="1"/>
  <c r="HC110" i="1"/>
  <c r="HC111" i="1"/>
  <c r="HC59" i="1"/>
  <c r="HC68" i="1"/>
  <c r="HC48" i="1"/>
  <c r="HC99" i="1"/>
  <c r="HC100" i="1"/>
  <c r="HC101" i="1"/>
  <c r="HD9" i="1"/>
  <c r="HD77" i="1" l="1"/>
  <c r="HD86" i="1"/>
  <c r="HD95" i="1"/>
  <c r="HD118" i="1"/>
  <c r="HD119" i="1"/>
  <c r="HD120" i="1"/>
  <c r="HD121" i="1"/>
  <c r="HD122" i="1"/>
  <c r="HD123" i="1"/>
  <c r="HD105" i="1"/>
  <c r="HD112" i="1"/>
  <c r="HD113" i="1"/>
  <c r="HD114" i="1"/>
  <c r="HD109" i="1"/>
  <c r="HD110" i="1"/>
  <c r="HD111" i="1"/>
  <c r="HD59" i="1"/>
  <c r="HD68" i="1"/>
  <c r="HD48" i="1"/>
  <c r="HD99" i="1"/>
  <c r="HD100" i="1"/>
  <c r="HD101" i="1"/>
  <c r="HE9" i="1"/>
  <c r="HE77" i="1" l="1"/>
  <c r="HE86" i="1"/>
  <c r="HE95" i="1"/>
  <c r="HE118" i="1"/>
  <c r="HE119" i="1"/>
  <c r="HE120" i="1"/>
  <c r="HE121" i="1"/>
  <c r="HE122" i="1"/>
  <c r="HE123" i="1"/>
  <c r="HE105" i="1"/>
  <c r="HE112" i="1"/>
  <c r="HE113" i="1"/>
  <c r="HE114" i="1"/>
  <c r="HE109" i="1"/>
  <c r="HE110" i="1"/>
  <c r="HE111" i="1"/>
  <c r="HE59" i="1"/>
  <c r="HE68" i="1"/>
  <c r="HE48" i="1"/>
  <c r="HE99" i="1"/>
  <c r="HE100" i="1"/>
  <c r="HE101" i="1"/>
  <c r="HF9" i="1"/>
  <c r="HF77" i="1" l="1"/>
  <c r="HF86" i="1"/>
  <c r="HF95" i="1"/>
  <c r="HF118" i="1"/>
  <c r="HF119" i="1"/>
  <c r="HF120" i="1"/>
  <c r="HF121" i="1"/>
  <c r="HF122" i="1"/>
  <c r="HF123" i="1"/>
  <c r="HF105" i="1"/>
  <c r="HF112" i="1"/>
  <c r="HF113" i="1"/>
  <c r="HF114" i="1"/>
  <c r="HF109" i="1"/>
  <c r="HF110" i="1"/>
  <c r="HF111" i="1"/>
  <c r="HF59" i="1"/>
  <c r="HF68" i="1"/>
  <c r="HF48" i="1"/>
  <c r="HF99" i="1"/>
  <c r="HF100" i="1"/>
  <c r="HF101" i="1"/>
  <c r="HG9" i="1"/>
  <c r="HG77" i="1" l="1"/>
  <c r="HG86" i="1"/>
  <c r="HG95" i="1"/>
  <c r="HG118" i="1"/>
  <c r="HG119" i="1"/>
  <c r="HG120" i="1"/>
  <c r="HG121" i="1"/>
  <c r="HG122" i="1"/>
  <c r="HG123" i="1"/>
  <c r="HG105" i="1"/>
  <c r="HG112" i="1"/>
  <c r="HG113" i="1"/>
  <c r="HG114" i="1"/>
  <c r="HG110" i="1"/>
  <c r="HG109" i="1"/>
  <c r="HG111" i="1"/>
  <c r="HG59" i="1"/>
  <c r="HG68" i="1"/>
  <c r="HG48" i="1"/>
  <c r="HG99" i="1"/>
  <c r="HG100" i="1"/>
  <c r="HG101" i="1"/>
  <c r="HH9" i="1"/>
  <c r="HH77" i="1" l="1"/>
  <c r="HH86" i="1"/>
  <c r="HH95" i="1"/>
  <c r="HH118" i="1"/>
  <c r="HH119" i="1"/>
  <c r="HH120" i="1"/>
  <c r="HH121" i="1"/>
  <c r="HH122" i="1"/>
  <c r="HH123" i="1"/>
  <c r="HH105" i="1"/>
  <c r="HH112" i="1"/>
  <c r="HH113" i="1"/>
  <c r="HH114" i="1"/>
  <c r="HH109" i="1"/>
  <c r="HH110" i="1"/>
  <c r="HH111" i="1"/>
  <c r="HH59" i="1"/>
  <c r="HH68" i="1"/>
  <c r="HH48" i="1"/>
  <c r="HH99" i="1"/>
  <c r="HH100" i="1"/>
  <c r="HH101" i="1"/>
  <c r="HI9" i="1"/>
  <c r="HI77" i="1" l="1"/>
  <c r="HI86" i="1"/>
  <c r="HI95" i="1"/>
  <c r="HI118" i="1"/>
  <c r="HI119" i="1"/>
  <c r="HI120" i="1"/>
  <c r="HI121" i="1"/>
  <c r="HI122" i="1"/>
  <c r="HI123" i="1"/>
  <c r="HI105" i="1"/>
  <c r="HI112" i="1"/>
  <c r="HI113" i="1"/>
  <c r="HI114" i="1"/>
  <c r="HI109" i="1"/>
  <c r="HI110" i="1"/>
  <c r="HI111" i="1"/>
  <c r="HI59" i="1"/>
  <c r="HI68" i="1"/>
  <c r="HI48" i="1"/>
  <c r="HI99" i="1"/>
  <c r="HI100" i="1"/>
  <c r="HI101" i="1"/>
  <c r="HJ9" i="1"/>
  <c r="HJ77" i="1" l="1"/>
  <c r="HJ86" i="1"/>
  <c r="HJ95" i="1"/>
  <c r="HJ118" i="1"/>
  <c r="HJ119" i="1"/>
  <c r="HJ120" i="1"/>
  <c r="HJ121" i="1"/>
  <c r="HJ122" i="1"/>
  <c r="HJ123" i="1"/>
  <c r="HJ105" i="1"/>
  <c r="HJ112" i="1"/>
  <c r="HJ113" i="1"/>
  <c r="HJ114" i="1"/>
  <c r="HJ109" i="1"/>
  <c r="HJ110" i="1"/>
  <c r="HJ111" i="1"/>
  <c r="HJ59" i="1"/>
  <c r="HJ68" i="1"/>
  <c r="HJ48" i="1"/>
  <c r="HJ99" i="1"/>
  <c r="HJ100" i="1"/>
  <c r="HJ101" i="1"/>
  <c r="HK9" i="1"/>
  <c r="HK77" i="1" l="1"/>
  <c r="HK86" i="1"/>
  <c r="HK95" i="1"/>
  <c r="HK118" i="1"/>
  <c r="HK119" i="1"/>
  <c r="HK120" i="1"/>
  <c r="HK121" i="1"/>
  <c r="HK122" i="1"/>
  <c r="HK123" i="1"/>
  <c r="HK105" i="1"/>
  <c r="HK112" i="1"/>
  <c r="HK113" i="1"/>
  <c r="HK114" i="1"/>
  <c r="HK109" i="1"/>
  <c r="HK110" i="1"/>
  <c r="HK111" i="1"/>
  <c r="HK59" i="1"/>
  <c r="HK68" i="1"/>
  <c r="HK48" i="1"/>
  <c r="HK99" i="1"/>
  <c r="HK100" i="1"/>
  <c r="HK101" i="1"/>
  <c r="HL9" i="1"/>
  <c r="HL77" i="1" l="1"/>
  <c r="HL86" i="1"/>
  <c r="HL95" i="1"/>
  <c r="HL118" i="1"/>
  <c r="HL119" i="1"/>
  <c r="HL120" i="1"/>
  <c r="HL121" i="1"/>
  <c r="HL122" i="1"/>
  <c r="HL123" i="1"/>
  <c r="HL105" i="1"/>
  <c r="HL112" i="1"/>
  <c r="HL113" i="1"/>
  <c r="HL114" i="1"/>
  <c r="HL109" i="1"/>
  <c r="HL110" i="1"/>
  <c r="HL111" i="1"/>
  <c r="HL59" i="1"/>
  <c r="HL68" i="1"/>
  <c r="HL48" i="1"/>
  <c r="HL99" i="1"/>
  <c r="HL100" i="1"/>
  <c r="HL101" i="1"/>
  <c r="HM9" i="1"/>
  <c r="HM77" i="1" l="1"/>
  <c r="HM86" i="1"/>
  <c r="HM95" i="1"/>
  <c r="HM118" i="1"/>
  <c r="HM119" i="1"/>
  <c r="HM120" i="1"/>
  <c r="HM121" i="1"/>
  <c r="HM122" i="1"/>
  <c r="HM123" i="1"/>
  <c r="HM105" i="1"/>
  <c r="HM112" i="1"/>
  <c r="HM113" i="1"/>
  <c r="HM114" i="1"/>
  <c r="HM110" i="1"/>
  <c r="HM109" i="1"/>
  <c r="HM111" i="1"/>
  <c r="HM59" i="1"/>
  <c r="HM68" i="1"/>
  <c r="HM48" i="1"/>
  <c r="HM99" i="1"/>
  <c r="HM100" i="1"/>
  <c r="HM101" i="1"/>
  <c r="HN9" i="1"/>
  <c r="HN77" i="1" l="1"/>
  <c r="HN86" i="1"/>
  <c r="HN95" i="1"/>
  <c r="HN118" i="1"/>
  <c r="HN119" i="1"/>
  <c r="HN120" i="1"/>
  <c r="HN121" i="1"/>
  <c r="HN122" i="1"/>
  <c r="HN123" i="1"/>
  <c r="HN105" i="1"/>
  <c r="HN112" i="1"/>
  <c r="HN113" i="1"/>
  <c r="HN114" i="1"/>
  <c r="HN109" i="1"/>
  <c r="HN110" i="1"/>
  <c r="HN111" i="1"/>
  <c r="HN59" i="1"/>
  <c r="HN68" i="1"/>
  <c r="HN48" i="1"/>
  <c r="HN99" i="1"/>
  <c r="HN100" i="1"/>
  <c r="HN101" i="1"/>
  <c r="HO9" i="1"/>
  <c r="HO77" i="1" l="1"/>
  <c r="HO86" i="1"/>
  <c r="HO95" i="1"/>
  <c r="HO118" i="1"/>
  <c r="HO119" i="1"/>
  <c r="HO120" i="1"/>
  <c r="HO121" i="1"/>
  <c r="HO122" i="1"/>
  <c r="HO123" i="1"/>
  <c r="HO105" i="1"/>
  <c r="HO112" i="1"/>
  <c r="HO113" i="1"/>
  <c r="HO114" i="1"/>
  <c r="HO110" i="1"/>
  <c r="HO109" i="1"/>
  <c r="HO111" i="1"/>
  <c r="HO59" i="1"/>
  <c r="HO68" i="1"/>
  <c r="HO48" i="1"/>
  <c r="HO99" i="1"/>
  <c r="HO100" i="1"/>
  <c r="HO101" i="1"/>
  <c r="HO24" i="1"/>
  <c r="HP9" i="1"/>
  <c r="HP77" i="1" l="1"/>
  <c r="HP86" i="1"/>
  <c r="HP95" i="1"/>
  <c r="HP118" i="1"/>
  <c r="HP119" i="1"/>
  <c r="HP120" i="1"/>
  <c r="HP121" i="1"/>
  <c r="HP122" i="1"/>
  <c r="HP123" i="1"/>
  <c r="HP105" i="1"/>
  <c r="HP112" i="1"/>
  <c r="HP113" i="1"/>
  <c r="HP114" i="1"/>
  <c r="HP109" i="1"/>
  <c r="HP110" i="1"/>
  <c r="HP111" i="1"/>
  <c r="HP59" i="1"/>
  <c r="HP68" i="1"/>
  <c r="HP48" i="1"/>
  <c r="HP99" i="1"/>
  <c r="HP100" i="1"/>
  <c r="HP101" i="1"/>
  <c r="HP24" i="1"/>
  <c r="HQ9" i="1"/>
  <c r="HQ77" i="1" l="1"/>
  <c r="HQ86" i="1"/>
  <c r="HQ95" i="1"/>
  <c r="HQ118" i="1"/>
  <c r="HQ119" i="1"/>
  <c r="HQ120" i="1"/>
  <c r="HQ121" i="1"/>
  <c r="HQ122" i="1"/>
  <c r="HQ123" i="1"/>
  <c r="HQ105" i="1"/>
  <c r="HQ112" i="1"/>
  <c r="HQ113" i="1"/>
  <c r="HQ114" i="1"/>
  <c r="HQ109" i="1"/>
  <c r="HQ110" i="1"/>
  <c r="HQ111" i="1"/>
  <c r="HQ59" i="1"/>
  <c r="HQ68" i="1"/>
  <c r="HQ48" i="1"/>
  <c r="HQ99" i="1"/>
  <c r="HQ100" i="1"/>
  <c r="HQ101" i="1"/>
  <c r="HQ24" i="1"/>
  <c r="HR9" i="1"/>
  <c r="HR77" i="1" l="1"/>
  <c r="HR86" i="1"/>
  <c r="HR95" i="1"/>
  <c r="HR118" i="1"/>
  <c r="HR119" i="1"/>
  <c r="HR120" i="1"/>
  <c r="HR121" i="1"/>
  <c r="HR122" i="1"/>
  <c r="HR123" i="1"/>
  <c r="HR105" i="1"/>
  <c r="HR112" i="1"/>
  <c r="HR113" i="1"/>
  <c r="HR114" i="1"/>
  <c r="HR110" i="1"/>
  <c r="HR109" i="1"/>
  <c r="HR111" i="1"/>
  <c r="HR59" i="1"/>
  <c r="HR68" i="1"/>
  <c r="HR48" i="1"/>
  <c r="HR99" i="1"/>
  <c r="HR100" i="1"/>
  <c r="HR101" i="1"/>
  <c r="HR24" i="1"/>
  <c r="HS9" i="1"/>
  <c r="HS77" i="1" l="1"/>
  <c r="HS86" i="1"/>
  <c r="HS95" i="1"/>
  <c r="HS118" i="1"/>
  <c r="HS119" i="1"/>
  <c r="HS120" i="1"/>
  <c r="HS121" i="1"/>
  <c r="HS122" i="1"/>
  <c r="HS123" i="1"/>
  <c r="HS105" i="1"/>
  <c r="HS112" i="1"/>
  <c r="HS113" i="1"/>
  <c r="HS114" i="1"/>
  <c r="HS110" i="1"/>
  <c r="HS109" i="1"/>
  <c r="HS111" i="1"/>
  <c r="HS59" i="1"/>
  <c r="HS68" i="1"/>
  <c r="HS48" i="1"/>
  <c r="HS99" i="1"/>
  <c r="HS100" i="1"/>
  <c r="HS101" i="1"/>
  <c r="HS24" i="1"/>
  <c r="HT9" i="1"/>
  <c r="HT77" i="1" l="1"/>
  <c r="HT86" i="1"/>
  <c r="HT95" i="1"/>
  <c r="HT118" i="1"/>
  <c r="HT119" i="1"/>
  <c r="HT120" i="1"/>
  <c r="HT121" i="1"/>
  <c r="HT122" i="1"/>
  <c r="HT123" i="1"/>
  <c r="HT105" i="1"/>
  <c r="HT112" i="1"/>
  <c r="HT113" i="1"/>
  <c r="HT114" i="1"/>
  <c r="HT109" i="1"/>
  <c r="HT110" i="1"/>
  <c r="HT111" i="1"/>
  <c r="HT59" i="1"/>
  <c r="HT68" i="1"/>
  <c r="HT48" i="1"/>
  <c r="HT99" i="1"/>
  <c r="HT100" i="1"/>
  <c r="HT101" i="1"/>
  <c r="HT24" i="1"/>
  <c r="HU9" i="1"/>
  <c r="HU77" i="1" l="1"/>
  <c r="HU86" i="1"/>
  <c r="HU95" i="1"/>
  <c r="HU118" i="1"/>
  <c r="HU119" i="1"/>
  <c r="HU120" i="1"/>
  <c r="HU121" i="1"/>
  <c r="HU122" i="1"/>
  <c r="HU123" i="1"/>
  <c r="HU105" i="1"/>
  <c r="HU112" i="1"/>
  <c r="HU113" i="1"/>
  <c r="HU114" i="1"/>
  <c r="HU109" i="1"/>
  <c r="HU110" i="1"/>
  <c r="HU111" i="1"/>
  <c r="HU59" i="1"/>
  <c r="HU68" i="1"/>
  <c r="HU48" i="1"/>
  <c r="HU99" i="1"/>
  <c r="HU100" i="1"/>
  <c r="HU101" i="1"/>
  <c r="HU24" i="1"/>
  <c r="HV9" i="1"/>
  <c r="HV77" i="1" l="1"/>
  <c r="HV86" i="1"/>
  <c r="HV95" i="1"/>
  <c r="HV118" i="1"/>
  <c r="HV119" i="1"/>
  <c r="HV120" i="1"/>
  <c r="HV121" i="1"/>
  <c r="HV122" i="1"/>
  <c r="HV123" i="1"/>
  <c r="HV105" i="1"/>
  <c r="HV112" i="1"/>
  <c r="HV113" i="1"/>
  <c r="HV114" i="1"/>
  <c r="HV109" i="1"/>
  <c r="HV110" i="1"/>
  <c r="HV111" i="1"/>
  <c r="HV59" i="1"/>
  <c r="HV68" i="1"/>
  <c r="HV48" i="1"/>
  <c r="HV99" i="1"/>
  <c r="HV100" i="1"/>
  <c r="HV101" i="1"/>
  <c r="HV24" i="1"/>
  <c r="HW9" i="1"/>
  <c r="HW77" i="1" l="1"/>
  <c r="HW86" i="1"/>
  <c r="HW95" i="1"/>
  <c r="HW118" i="1"/>
  <c r="HW119" i="1"/>
  <c r="HW120" i="1"/>
  <c r="HW121" i="1"/>
  <c r="HW122" i="1"/>
  <c r="HW123" i="1"/>
  <c r="HW105" i="1"/>
  <c r="HW112" i="1"/>
  <c r="HW113" i="1"/>
  <c r="HW114" i="1"/>
  <c r="HW110" i="1"/>
  <c r="HW109" i="1"/>
  <c r="HW111" i="1"/>
  <c r="HW59" i="1"/>
  <c r="HW68" i="1"/>
  <c r="HW48" i="1"/>
  <c r="HW99" i="1"/>
  <c r="HW100" i="1"/>
  <c r="HW101" i="1"/>
  <c r="HW24" i="1"/>
  <c r="HX9" i="1"/>
  <c r="HX77" i="1" l="1"/>
  <c r="HX86" i="1"/>
  <c r="HX95" i="1"/>
  <c r="HX118" i="1"/>
  <c r="HX119" i="1"/>
  <c r="HX120" i="1"/>
  <c r="HX121" i="1"/>
  <c r="HX122" i="1"/>
  <c r="HX123" i="1"/>
  <c r="HX105" i="1"/>
  <c r="HX112" i="1"/>
  <c r="HX113" i="1"/>
  <c r="HX114" i="1"/>
  <c r="HX110" i="1"/>
  <c r="HX109" i="1"/>
  <c r="HX111" i="1"/>
  <c r="HX59" i="1"/>
  <c r="HX68" i="1"/>
  <c r="HX48" i="1"/>
  <c r="HX99" i="1"/>
  <c r="HX100" i="1"/>
  <c r="HX101" i="1"/>
  <c r="HX24" i="1"/>
  <c r="HY9" i="1"/>
  <c r="HY77" i="1" l="1"/>
  <c r="HY86" i="1"/>
  <c r="HY95" i="1"/>
  <c r="HY118" i="1"/>
  <c r="HY119" i="1"/>
  <c r="HY120" i="1"/>
  <c r="HY121" i="1"/>
  <c r="HY122" i="1"/>
  <c r="HY123" i="1"/>
  <c r="HY105" i="1"/>
  <c r="HY112" i="1"/>
  <c r="HY113" i="1"/>
  <c r="HY114" i="1"/>
  <c r="HY109" i="1"/>
  <c r="HY110" i="1"/>
  <c r="HY111" i="1"/>
  <c r="HY59" i="1"/>
  <c r="HY68" i="1"/>
  <c r="HY48" i="1"/>
  <c r="HY99" i="1"/>
  <c r="HY100" i="1"/>
  <c r="HY101" i="1"/>
  <c r="HY24" i="1"/>
  <c r="HZ9" i="1"/>
  <c r="HZ77" i="1" l="1"/>
  <c r="HZ86" i="1"/>
  <c r="HZ95" i="1"/>
  <c r="HZ118" i="1"/>
  <c r="HZ119" i="1"/>
  <c r="HZ120" i="1"/>
  <c r="HZ121" i="1"/>
  <c r="HZ122" i="1"/>
  <c r="HZ123" i="1"/>
  <c r="HZ105" i="1"/>
  <c r="HZ112" i="1"/>
  <c r="HZ113" i="1"/>
  <c r="HZ114" i="1"/>
  <c r="HZ110" i="1"/>
  <c r="HZ109" i="1"/>
  <c r="HZ111" i="1"/>
  <c r="HZ59" i="1"/>
  <c r="HZ68" i="1"/>
  <c r="HZ48" i="1"/>
  <c r="HZ99" i="1"/>
  <c r="HZ100" i="1"/>
  <c r="HZ101" i="1"/>
  <c r="HZ24" i="1"/>
  <c r="IA9" i="1"/>
  <c r="IA77" i="1" l="1"/>
  <c r="IA86" i="1"/>
  <c r="IA95" i="1"/>
  <c r="IA118" i="1"/>
  <c r="IA119" i="1"/>
  <c r="IA120" i="1"/>
  <c r="IA121" i="1"/>
  <c r="IA122" i="1"/>
  <c r="IA123" i="1"/>
  <c r="IA105" i="1"/>
  <c r="IA112" i="1"/>
  <c r="IA113" i="1"/>
  <c r="IA114" i="1"/>
  <c r="IA110" i="1"/>
  <c r="IA109" i="1"/>
  <c r="IA111" i="1"/>
  <c r="IA59" i="1"/>
  <c r="IA68" i="1"/>
  <c r="IA48" i="1"/>
  <c r="IA99" i="1"/>
  <c r="IA100" i="1"/>
  <c r="IA101" i="1"/>
  <c r="IA24" i="1"/>
  <c r="IB9" i="1"/>
  <c r="IB77" i="1" l="1"/>
  <c r="IB86" i="1"/>
  <c r="IB95" i="1"/>
  <c r="IB118" i="1"/>
  <c r="IB119" i="1"/>
  <c r="IB120" i="1"/>
  <c r="IB121" i="1"/>
  <c r="IB122" i="1"/>
  <c r="IB123" i="1"/>
  <c r="IB105" i="1"/>
  <c r="IB112" i="1"/>
  <c r="IB113" i="1"/>
  <c r="IB114" i="1"/>
  <c r="IB110" i="1"/>
  <c r="IB109" i="1"/>
  <c r="IB111" i="1"/>
  <c r="IB59" i="1"/>
  <c r="IB68" i="1"/>
  <c r="IB48" i="1"/>
  <c r="IB99" i="1"/>
  <c r="IB100" i="1"/>
  <c r="IB101" i="1"/>
  <c r="IB24" i="1"/>
  <c r="IC9" i="1"/>
  <c r="IC77" i="1" l="1"/>
  <c r="IC86" i="1"/>
  <c r="IC95" i="1"/>
  <c r="IC118" i="1"/>
  <c r="IC119" i="1"/>
  <c r="IC120" i="1"/>
  <c r="IC121" i="1"/>
  <c r="IC122" i="1"/>
  <c r="IC123" i="1"/>
  <c r="IC105" i="1"/>
  <c r="IC112" i="1"/>
  <c r="IC113" i="1"/>
  <c r="IC114" i="1"/>
  <c r="IC109" i="1"/>
  <c r="IC110" i="1"/>
  <c r="IC111" i="1"/>
  <c r="IC59" i="1"/>
  <c r="IC68" i="1"/>
  <c r="IC48" i="1"/>
  <c r="IC99" i="1"/>
  <c r="IC100" i="1"/>
  <c r="IC101" i="1"/>
  <c r="IC24" i="1"/>
  <c r="ID9" i="1"/>
  <c r="ID77" i="1" l="1"/>
  <c r="ID86" i="1"/>
  <c r="ID95" i="1"/>
  <c r="ID118" i="1"/>
  <c r="ID119" i="1"/>
  <c r="ID120" i="1"/>
  <c r="ID121" i="1"/>
  <c r="ID122" i="1"/>
  <c r="ID123" i="1"/>
  <c r="ID105" i="1"/>
  <c r="ID112" i="1"/>
  <c r="ID113" i="1"/>
  <c r="ID114" i="1"/>
  <c r="ID109" i="1"/>
  <c r="ID110" i="1"/>
  <c r="ID111" i="1"/>
  <c r="ID59" i="1"/>
  <c r="ID68" i="1"/>
  <c r="ID48" i="1"/>
  <c r="ID99" i="1"/>
  <c r="ID100" i="1"/>
  <c r="ID101" i="1"/>
  <c r="ID24" i="1"/>
  <c r="D4" i="4" l="1"/>
  <c r="D4" i="7"/>
  <c r="D4" i="6"/>
  <c r="D4" i="8"/>
  <c r="JN24" i="1"/>
  <c r="JM24" i="1"/>
  <c r="JL24" i="1"/>
  <c r="JK14" i="1"/>
  <c r="JK41" i="1" s="1"/>
  <c r="EF5" i="1"/>
  <c r="EF131"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1" i="1"/>
  <c r="CA5" i="1"/>
  <c r="CA131" i="1" s="1"/>
  <c r="BZ5" i="1"/>
  <c r="BZ131" i="1" s="1"/>
  <c r="BY5" i="1"/>
  <c r="BY131" i="1" s="1"/>
  <c r="BX5" i="1"/>
  <c r="BX131" i="1" s="1"/>
  <c r="BW5" i="1"/>
  <c r="BW131" i="1" s="1"/>
  <c r="BV5" i="1"/>
  <c r="BV131" i="1" s="1"/>
  <c r="BU5" i="1"/>
  <c r="BT5" i="1"/>
  <c r="BS5" i="1"/>
  <c r="BR5" i="1"/>
  <c r="BR13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1"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1" i="1"/>
  <c r="BS13" i="1"/>
  <c r="BT131" i="1"/>
  <c r="BT13" i="1"/>
  <c r="BU13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1" i="1" l="1"/>
  <c r="MP90" i="1"/>
  <c r="MM90" i="1"/>
  <c r="MM81" i="1"/>
  <c r="MN90" i="1"/>
  <c r="MN81" i="1"/>
  <c r="MJ90" i="1"/>
  <c r="MJ81" i="1"/>
  <c r="ML81" i="1"/>
  <c r="ML90" i="1"/>
  <c r="MK81" i="1"/>
  <c r="MK90" i="1"/>
  <c r="MO81" i="1"/>
  <c r="MO90" i="1"/>
  <c r="MQ81" i="1"/>
  <c r="MQ90" i="1"/>
  <c r="MM118" i="1"/>
  <c r="MM72" i="1"/>
  <c r="ML118" i="1"/>
  <c r="ML72" i="1"/>
  <c r="MP118" i="1"/>
  <c r="MP72" i="1"/>
  <c r="MJ118" i="1"/>
  <c r="MJ72" i="1"/>
  <c r="MK118" i="1"/>
  <c r="MK72" i="1"/>
  <c r="MN118" i="1"/>
  <c r="MN72" i="1"/>
  <c r="MO118" i="1"/>
  <c r="MO72" i="1"/>
  <c r="MQ118" i="1"/>
  <c r="MQ72" i="1"/>
  <c r="MM109" i="1"/>
  <c r="MM105" i="1"/>
  <c r="ML109" i="1"/>
  <c r="ML105" i="1"/>
  <c r="MN109" i="1"/>
  <c r="MN105" i="1"/>
  <c r="MK109" i="1"/>
  <c r="MK105" i="1"/>
  <c r="MJ109" i="1"/>
  <c r="MJ105" i="1"/>
  <c r="MP109" i="1"/>
  <c r="MP105" i="1"/>
  <c r="MO109" i="1"/>
  <c r="MO105" i="1"/>
  <c r="MQ109" i="1"/>
  <c r="MQ105"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99" i="1"/>
  <c r="MP41" i="1"/>
  <c r="MP42" i="1" s="1"/>
  <c r="MP99" i="1"/>
  <c r="MK41" i="1"/>
  <c r="MK43" i="1" s="1"/>
  <c r="MK99" i="1"/>
  <c r="MJ41" i="1"/>
  <c r="MJ44" i="1" s="1"/>
  <c r="MJ99" i="1"/>
  <c r="ML41" i="1"/>
  <c r="ML43" i="1" s="1"/>
  <c r="ML99" i="1"/>
  <c r="MN41" i="1"/>
  <c r="MN44" i="1" s="1"/>
  <c r="MN99" i="1"/>
  <c r="MO41" i="1"/>
  <c r="MO46" i="1" s="1"/>
  <c r="MO99" i="1"/>
  <c r="MQ41" i="1"/>
  <c r="MQ47" i="1" s="1"/>
  <c r="MQ99" i="1"/>
  <c r="AJ169" i="4"/>
  <c r="AI169" i="4"/>
  <c r="AH169" i="4"/>
  <c r="AG169" i="4"/>
  <c r="MQ91" i="1" l="1"/>
  <c r="MQ92" i="1"/>
  <c r="MQ93" i="1"/>
  <c r="MQ94" i="1"/>
  <c r="MQ95" i="1"/>
  <c r="MJ82" i="1"/>
  <c r="MJ83" i="1"/>
  <c r="MJ84" i="1"/>
  <c r="MJ85" i="1"/>
  <c r="MJ86" i="1"/>
  <c r="MQ82" i="1"/>
  <c r="MQ83" i="1"/>
  <c r="MQ84" i="1"/>
  <c r="MQ85" i="1"/>
  <c r="MQ86" i="1"/>
  <c r="MJ91" i="1"/>
  <c r="MJ92" i="1"/>
  <c r="MJ93" i="1"/>
  <c r="MJ94" i="1"/>
  <c r="MJ95" i="1"/>
  <c r="MO91" i="1"/>
  <c r="MO92" i="1"/>
  <c r="MO93" i="1"/>
  <c r="MO94" i="1"/>
  <c r="MO95" i="1"/>
  <c r="MN82" i="1"/>
  <c r="MN83" i="1"/>
  <c r="MN84" i="1"/>
  <c r="MN85" i="1"/>
  <c r="MN86" i="1"/>
  <c r="MO82" i="1"/>
  <c r="MO83" i="1"/>
  <c r="MO84" i="1"/>
  <c r="MO85" i="1"/>
  <c r="MO86" i="1"/>
  <c r="MN91" i="1"/>
  <c r="MN92" i="1"/>
  <c r="MN93" i="1"/>
  <c r="MN94" i="1"/>
  <c r="MN95" i="1"/>
  <c r="MK91" i="1"/>
  <c r="MK92" i="1"/>
  <c r="MK93" i="1"/>
  <c r="MK94" i="1"/>
  <c r="MK95" i="1"/>
  <c r="MM82" i="1"/>
  <c r="MM83" i="1"/>
  <c r="MM84" i="1"/>
  <c r="MM85" i="1"/>
  <c r="MM86" i="1"/>
  <c r="MK82" i="1"/>
  <c r="MK83" i="1"/>
  <c r="MK84" i="1"/>
  <c r="MK85" i="1"/>
  <c r="MK86" i="1"/>
  <c r="MM91" i="1"/>
  <c r="MM92" i="1"/>
  <c r="MM93" i="1"/>
  <c r="MM94" i="1"/>
  <c r="MM95" i="1"/>
  <c r="ML91" i="1"/>
  <c r="ML92" i="1"/>
  <c r="ML93" i="1"/>
  <c r="ML94" i="1"/>
  <c r="ML95" i="1"/>
  <c r="MP91" i="1"/>
  <c r="MP92" i="1"/>
  <c r="MP93" i="1"/>
  <c r="MP94" i="1"/>
  <c r="MP95" i="1"/>
  <c r="ML82" i="1"/>
  <c r="ML83" i="1"/>
  <c r="ML84" i="1"/>
  <c r="ML85" i="1"/>
  <c r="ML86" i="1"/>
  <c r="MP82" i="1"/>
  <c r="MP83" i="1"/>
  <c r="MP84" i="1"/>
  <c r="MP85" i="1"/>
  <c r="MP86" i="1"/>
  <c r="MQ73" i="1"/>
  <c r="MQ74" i="1"/>
  <c r="MQ75" i="1"/>
  <c r="MQ76" i="1"/>
  <c r="MQ77" i="1"/>
  <c r="MJ73" i="1"/>
  <c r="MJ74" i="1"/>
  <c r="MJ75" i="1"/>
  <c r="MJ76" i="1"/>
  <c r="MJ77" i="1"/>
  <c r="MO73" i="1"/>
  <c r="MO74" i="1"/>
  <c r="MO75" i="1"/>
  <c r="MO76" i="1"/>
  <c r="MO77" i="1"/>
  <c r="MP73" i="1"/>
  <c r="MP74" i="1"/>
  <c r="MP75" i="1"/>
  <c r="MP76" i="1"/>
  <c r="MP77" i="1"/>
  <c r="MN73" i="1"/>
  <c r="MN74" i="1"/>
  <c r="MN75" i="1"/>
  <c r="MN76" i="1"/>
  <c r="MN77" i="1"/>
  <c r="ML73" i="1"/>
  <c r="ML74" i="1"/>
  <c r="ML75" i="1"/>
  <c r="ML76" i="1"/>
  <c r="ML77" i="1"/>
  <c r="MK73" i="1"/>
  <c r="MK74" i="1"/>
  <c r="MK75" i="1"/>
  <c r="MK76" i="1"/>
  <c r="MK77" i="1"/>
  <c r="MM73" i="1"/>
  <c r="MM74" i="1"/>
  <c r="MM75" i="1"/>
  <c r="MM76" i="1"/>
  <c r="MM77"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K64" i="1"/>
  <c r="MK65" i="1"/>
  <c r="MK66" i="1"/>
  <c r="MK67" i="1"/>
  <c r="MK68" i="1"/>
  <c r="MO64" i="1"/>
  <c r="MO65" i="1"/>
  <c r="MO66" i="1"/>
  <c r="MO67" i="1"/>
  <c r="MO68" i="1"/>
  <c r="MP64" i="1"/>
  <c r="MP65" i="1"/>
  <c r="MP66" i="1"/>
  <c r="MP67" i="1"/>
  <c r="MP68" i="1"/>
  <c r="MK59" i="1"/>
  <c r="MN64" i="1"/>
  <c r="MN65" i="1"/>
  <c r="MN66" i="1"/>
  <c r="MN67" i="1"/>
  <c r="MN68" i="1"/>
  <c r="MJ64" i="1"/>
  <c r="MJ65" i="1"/>
  <c r="MJ66" i="1"/>
  <c r="MJ67" i="1"/>
  <c r="MJ68" i="1"/>
  <c r="MK58" i="1"/>
  <c r="MK57" i="1"/>
  <c r="MP56" i="1"/>
  <c r="ML64" i="1"/>
  <c r="ML65" i="1"/>
  <c r="ML66" i="1"/>
  <c r="ML67" i="1"/>
  <c r="ML68" i="1"/>
  <c r="MM64" i="1"/>
  <c r="MM65" i="1"/>
  <c r="MM66" i="1"/>
  <c r="MM67" i="1"/>
  <c r="MM68"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1"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1"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1"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26" i="1"/>
  <c r="A125"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18" i="1" l="1"/>
  <c r="CO120" i="1"/>
  <c r="CO119" i="1"/>
  <c r="CO122" i="1"/>
  <c r="CO121" i="1"/>
  <c r="CO123" i="1"/>
  <c r="CO105" i="1"/>
  <c r="CO109" i="1"/>
  <c r="CO110" i="1"/>
  <c r="CO63" i="1"/>
  <c r="CO64" i="1"/>
  <c r="CO52" i="1"/>
  <c r="CO111" i="1"/>
  <c r="CO54" i="1"/>
  <c r="CO53" i="1"/>
  <c r="CO112" i="1"/>
  <c r="CO65" i="1"/>
  <c r="CO113" i="1"/>
  <c r="CO66" i="1"/>
  <c r="CO56" i="1"/>
  <c r="CO55" i="1"/>
  <c r="CO114" i="1"/>
  <c r="CO67" i="1"/>
  <c r="CO57" i="1"/>
  <c r="CO58" i="1"/>
  <c r="CO59" i="1"/>
  <c r="CO68" i="1"/>
  <c r="CO41" i="1"/>
  <c r="CO99" i="1"/>
  <c r="CO42" i="1"/>
  <c r="CO100" i="1"/>
  <c r="CO43" i="1"/>
  <c r="CO101" i="1"/>
  <c r="CO44" i="1"/>
  <c r="CO45" i="1"/>
  <c r="CO46" i="1"/>
  <c r="CO47" i="1"/>
  <c r="CO48" i="1"/>
  <c r="CQ118" i="1"/>
  <c r="CQ119" i="1"/>
  <c r="CQ120" i="1"/>
  <c r="CQ121" i="1"/>
  <c r="CQ122" i="1"/>
  <c r="CQ123" i="1"/>
  <c r="CQ105" i="1"/>
  <c r="CQ109" i="1"/>
  <c r="CQ63" i="1"/>
  <c r="CQ110" i="1"/>
  <c r="CQ52" i="1"/>
  <c r="CQ64" i="1"/>
  <c r="CQ111" i="1"/>
  <c r="CQ112" i="1"/>
  <c r="CQ53" i="1"/>
  <c r="CQ54" i="1"/>
  <c r="CQ65" i="1"/>
  <c r="CQ113" i="1"/>
  <c r="CQ114" i="1"/>
  <c r="CQ66" i="1"/>
  <c r="CQ55" i="1"/>
  <c r="CQ56" i="1"/>
  <c r="CQ57" i="1"/>
  <c r="CQ67" i="1"/>
  <c r="CQ58" i="1"/>
  <c r="CQ59" i="1"/>
  <c r="CQ68" i="1"/>
  <c r="CQ99" i="1"/>
  <c r="CQ41" i="1"/>
  <c r="CQ42" i="1"/>
  <c r="CQ43" i="1"/>
  <c r="CQ101" i="1"/>
  <c r="CQ100" i="1"/>
  <c r="CQ44" i="1"/>
  <c r="CQ45" i="1"/>
  <c r="CQ46" i="1"/>
  <c r="CQ47" i="1"/>
  <c r="CQ48" i="1"/>
  <c r="CP118" i="1"/>
  <c r="CP120" i="1"/>
  <c r="CP119" i="1"/>
  <c r="CP121" i="1"/>
  <c r="CP122" i="1"/>
  <c r="CP123" i="1"/>
  <c r="CP109" i="1"/>
  <c r="CP105" i="1"/>
  <c r="CP110" i="1"/>
  <c r="CP111" i="1"/>
  <c r="CP64" i="1"/>
  <c r="CP52" i="1"/>
  <c r="CP63" i="1"/>
  <c r="CP53" i="1"/>
  <c r="CP65" i="1"/>
  <c r="CP112" i="1"/>
  <c r="CP54" i="1"/>
  <c r="CP113" i="1"/>
  <c r="CP56" i="1"/>
  <c r="CP114" i="1"/>
  <c r="CP55" i="1"/>
  <c r="CP66" i="1"/>
  <c r="CP67" i="1"/>
  <c r="CP57" i="1"/>
  <c r="CP58" i="1"/>
  <c r="CP59" i="1"/>
  <c r="CP68" i="1"/>
  <c r="CP41" i="1"/>
  <c r="CP99" i="1"/>
  <c r="CP42" i="1"/>
  <c r="CP100" i="1"/>
  <c r="CP43" i="1"/>
  <c r="CP101"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1" i="1" l="1"/>
  <c r="JK13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1" i="1"/>
  <c r="CQ13" i="1"/>
  <c r="CP131" i="1"/>
  <c r="CQ131"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1" i="1" s="1"/>
  <c r="CX5" i="1"/>
  <c r="CX131" i="1" s="1"/>
  <c r="CT5" i="1"/>
  <c r="CT131" i="1" s="1"/>
  <c r="CS5" i="1"/>
  <c r="CS131"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1"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1" i="1" s="1"/>
  <c r="KY5" i="1"/>
  <c r="KY131" i="1" s="1"/>
  <c r="MH5" i="1"/>
  <c r="MH131" i="1" s="1"/>
  <c r="MG5" i="1"/>
  <c r="MG131" i="1" s="1"/>
  <c r="CC5" i="1"/>
  <c r="CC13" i="1" s="1"/>
  <c r="CC32" i="1"/>
  <c r="CC33" i="1" s="1"/>
  <c r="A127" i="1"/>
  <c r="A128" i="1"/>
  <c r="A129" i="1"/>
  <c r="A130" i="1"/>
  <c r="A13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1" i="1" s="1"/>
  <c r="MF131" i="1"/>
  <c r="LL131" i="1"/>
  <c r="JJ131" i="1"/>
  <c r="IF131" i="1"/>
  <c r="CN131" i="1"/>
  <c r="BE131" i="1"/>
  <c r="CB131" i="1"/>
  <c r="AW131" i="1"/>
  <c r="AN13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1" i="1" s="1"/>
  <c r="BC5" i="1"/>
  <c r="BC131" i="1" s="1"/>
  <c r="LK118" i="1" l="1"/>
  <c r="LK119" i="1"/>
  <c r="LK120" i="1"/>
  <c r="LK121" i="1"/>
  <c r="LK122" i="1"/>
  <c r="LK105" i="1"/>
  <c r="LK123" i="1"/>
  <c r="LK109" i="1"/>
  <c r="LK110" i="1"/>
  <c r="LK63" i="1"/>
  <c r="LK52" i="1"/>
  <c r="LK111" i="1"/>
  <c r="LK112" i="1"/>
  <c r="LK54" i="1"/>
  <c r="LK64" i="1"/>
  <c r="LK113" i="1"/>
  <c r="LK53" i="1"/>
  <c r="LK65" i="1"/>
  <c r="LK114" i="1"/>
  <c r="LK55" i="1"/>
  <c r="LK56" i="1"/>
  <c r="LK57" i="1"/>
  <c r="LK66" i="1"/>
  <c r="LK58" i="1"/>
  <c r="LK67" i="1"/>
  <c r="LK59" i="1"/>
  <c r="LK68" i="1"/>
  <c r="LK99" i="1"/>
  <c r="LK41" i="1"/>
  <c r="LK100" i="1"/>
  <c r="LK42" i="1"/>
  <c r="LK101"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1" i="1"/>
  <c r="CU131"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1"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18" i="1" s="1"/>
  <c r="KY16" i="1"/>
  <c r="KY14" i="1"/>
  <c r="KY118" i="1" s="1"/>
  <c r="KZ16" i="1"/>
  <c r="KZ14" i="1"/>
  <c r="KZ118"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09" i="1" l="1"/>
  <c r="KZ105" i="1"/>
  <c r="KX109" i="1"/>
  <c r="KX105" i="1"/>
  <c r="KY109" i="1"/>
  <c r="KY105" i="1"/>
  <c r="KY99" i="1"/>
  <c r="KX99" i="1"/>
  <c r="KZ99"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1"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1"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1" i="1" s="1"/>
  <c r="IE118" i="1" l="1"/>
  <c r="IE119" i="1"/>
  <c r="IE120" i="1"/>
  <c r="IE121" i="1"/>
  <c r="IE122" i="1"/>
  <c r="IE105" i="1"/>
  <c r="IE123" i="1"/>
  <c r="IE109" i="1"/>
  <c r="IE110" i="1"/>
  <c r="IE111" i="1"/>
  <c r="IE63" i="1"/>
  <c r="IE112" i="1"/>
  <c r="IE52" i="1"/>
  <c r="IE64" i="1"/>
  <c r="IE113" i="1"/>
  <c r="IE53" i="1"/>
  <c r="IE54" i="1"/>
  <c r="IE114" i="1"/>
  <c r="IE55" i="1"/>
  <c r="IE65" i="1"/>
  <c r="IE56" i="1"/>
  <c r="IE66" i="1"/>
  <c r="IE57" i="1"/>
  <c r="IE67" i="1"/>
  <c r="IE58" i="1"/>
  <c r="IE59" i="1"/>
  <c r="IE68" i="1"/>
  <c r="IE99" i="1"/>
  <c r="IE41" i="1"/>
  <c r="IE42" i="1"/>
  <c r="IE100" i="1"/>
  <c r="IE43" i="1"/>
  <c r="IE101"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1"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1"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1" i="1" s="1"/>
  <c r="A37" i="1"/>
  <c r="A36" i="1"/>
  <c r="A33" i="1"/>
  <c r="A32" i="1"/>
  <c r="A31" i="1"/>
  <c r="AL38" i="1"/>
  <c r="A38" i="1"/>
  <c r="KW30" i="1"/>
  <c r="KV30" i="1"/>
  <c r="KU30" i="1"/>
  <c r="KT30" i="1"/>
  <c r="A30" i="1"/>
  <c r="A29" i="1"/>
  <c r="A28" i="1"/>
  <c r="M134" i="8"/>
  <c r="M134" i="7"/>
  <c r="M134" i="6"/>
  <c r="M133" i="8"/>
  <c r="M133" i="7"/>
  <c r="M133" i="6"/>
  <c r="LJ24" i="1"/>
  <c r="LJ5" i="1"/>
  <c r="LJ13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8" i="1" l="1"/>
  <c r="AF119" i="1"/>
  <c r="AF120" i="1"/>
  <c r="AF121" i="1"/>
  <c r="AF122" i="1"/>
  <c r="AF105" i="1"/>
  <c r="AF109" i="1"/>
  <c r="AF123" i="1"/>
  <c r="AF110" i="1"/>
  <c r="AF52" i="1"/>
  <c r="AF63" i="1"/>
  <c r="AF64" i="1"/>
  <c r="AF53" i="1"/>
  <c r="AF111" i="1"/>
  <c r="AF112" i="1"/>
  <c r="AF65" i="1"/>
  <c r="AF54" i="1"/>
  <c r="AF55" i="1"/>
  <c r="AF113" i="1"/>
  <c r="AF114" i="1"/>
  <c r="AF66" i="1"/>
  <c r="AF56" i="1"/>
  <c r="AF67" i="1"/>
  <c r="AF57" i="1"/>
  <c r="AF58" i="1"/>
  <c r="AF59" i="1"/>
  <c r="AF68" i="1"/>
  <c r="AF99" i="1"/>
  <c r="AF41" i="1"/>
  <c r="AF42" i="1"/>
  <c r="AF43" i="1"/>
  <c r="AF100" i="1"/>
  <c r="AF44" i="1"/>
  <c r="AF10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1" i="1"/>
  <c r="KU13" i="1"/>
  <c r="KV131" i="1"/>
  <c r="KV13" i="1"/>
  <c r="KW131"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1" i="1" s="1"/>
  <c r="JS5" i="1"/>
  <c r="JS131"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23" i="1" l="1"/>
  <c r="JV123" i="1"/>
  <c r="JT123" i="1"/>
  <c r="JW123" i="1"/>
  <c r="JS123" i="1"/>
  <c r="JV112" i="1"/>
  <c r="JU112" i="1"/>
  <c r="JS112" i="1"/>
  <c r="JW112" i="1"/>
  <c r="JT112" i="1"/>
  <c r="JV109" i="1"/>
  <c r="JS109" i="1"/>
  <c r="JT109" i="1"/>
  <c r="JW109" i="1"/>
  <c r="JU109" i="1"/>
  <c r="JT99" i="1"/>
  <c r="JW99" i="1"/>
  <c r="JS99" i="1"/>
  <c r="JV99" i="1"/>
  <c r="JU99" i="1"/>
  <c r="JT111" i="1"/>
  <c r="JW111" i="1"/>
  <c r="JU111" i="1"/>
  <c r="JS111" i="1"/>
  <c r="JV111" i="1"/>
  <c r="JU105" i="1"/>
  <c r="JT105" i="1"/>
  <c r="JV105" i="1"/>
  <c r="JW105" i="1"/>
  <c r="JS105" i="1"/>
  <c r="JW114" i="1"/>
  <c r="JV114" i="1"/>
  <c r="JU114" i="1"/>
  <c r="JT114" i="1"/>
  <c r="JS114" i="1"/>
  <c r="JV122" i="1"/>
  <c r="JT122" i="1"/>
  <c r="JW122" i="1"/>
  <c r="JS122" i="1"/>
  <c r="JU122" i="1"/>
  <c r="JW101" i="1"/>
  <c r="JV101" i="1"/>
  <c r="JT101" i="1"/>
  <c r="JS101" i="1"/>
  <c r="JU101" i="1"/>
  <c r="JV113" i="1"/>
  <c r="JU113" i="1"/>
  <c r="JS113" i="1"/>
  <c r="JW113" i="1"/>
  <c r="JT113" i="1"/>
  <c r="JV121" i="1"/>
  <c r="JU121" i="1"/>
  <c r="JT121" i="1"/>
  <c r="JS121" i="1"/>
  <c r="JW121" i="1"/>
  <c r="JW120" i="1"/>
  <c r="JU120" i="1"/>
  <c r="JV120" i="1"/>
  <c r="JT120" i="1"/>
  <c r="JS120" i="1"/>
  <c r="JU100" i="1"/>
  <c r="JW100" i="1"/>
  <c r="JV100" i="1"/>
  <c r="JT100" i="1"/>
  <c r="JS100" i="1"/>
  <c r="JT119" i="1"/>
  <c r="JS119" i="1"/>
  <c r="JV119" i="1"/>
  <c r="JW119" i="1"/>
  <c r="JU119" i="1"/>
  <c r="JW110" i="1"/>
  <c r="JV110" i="1"/>
  <c r="JU110" i="1"/>
  <c r="JT110" i="1"/>
  <c r="JS110" i="1"/>
  <c r="JW118" i="1"/>
  <c r="JS118" i="1"/>
  <c r="JU118" i="1"/>
  <c r="JV118" i="1"/>
  <c r="JT118"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1"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1"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9" i="1"/>
  <c r="CS120" i="1"/>
  <c r="CS121" i="1"/>
  <c r="CS122" i="1"/>
  <c r="CS123" i="1"/>
  <c r="CS109" i="1"/>
  <c r="CS105" i="1"/>
  <c r="CS110" i="1"/>
  <c r="CS63" i="1"/>
  <c r="CS111" i="1"/>
  <c r="CS64" i="1"/>
  <c r="CS52" i="1"/>
  <c r="CS53" i="1"/>
  <c r="CS54" i="1"/>
  <c r="CS112" i="1"/>
  <c r="CS65" i="1"/>
  <c r="CS113" i="1"/>
  <c r="CS114" i="1"/>
  <c r="CS66" i="1"/>
  <c r="CS56" i="1"/>
  <c r="CS55" i="1"/>
  <c r="CS57" i="1"/>
  <c r="CS67" i="1"/>
  <c r="CS58" i="1"/>
  <c r="CS59" i="1"/>
  <c r="CS68" i="1"/>
  <c r="CS41" i="1"/>
  <c r="CS99" i="1"/>
  <c r="CS42" i="1"/>
  <c r="CS100" i="1"/>
  <c r="CS101" i="1"/>
  <c r="CS43" i="1"/>
  <c r="CS44" i="1"/>
  <c r="CS45" i="1"/>
  <c r="CS46" i="1"/>
  <c r="CS47" i="1"/>
  <c r="CS48" i="1"/>
  <c r="CR118" i="1"/>
  <c r="CR120" i="1"/>
  <c r="CR119" i="1"/>
  <c r="CR121" i="1"/>
  <c r="CR122" i="1"/>
  <c r="CR123" i="1"/>
  <c r="CR105" i="1"/>
  <c r="CR109" i="1"/>
  <c r="CR110" i="1"/>
  <c r="CR63" i="1"/>
  <c r="CR111" i="1"/>
  <c r="CR52" i="1"/>
  <c r="CR64" i="1"/>
  <c r="CR54" i="1"/>
  <c r="CR65" i="1"/>
  <c r="CR112" i="1"/>
  <c r="CR53" i="1"/>
  <c r="CR113" i="1"/>
  <c r="CR55" i="1"/>
  <c r="CR114" i="1"/>
  <c r="CR66" i="1"/>
  <c r="CR56" i="1"/>
  <c r="CR57" i="1"/>
  <c r="CR67" i="1"/>
  <c r="CR58" i="1"/>
  <c r="CR59" i="1"/>
  <c r="CR68" i="1"/>
  <c r="CR41" i="1"/>
  <c r="CR99" i="1"/>
  <c r="CR42" i="1"/>
  <c r="CR43" i="1"/>
  <c r="CR101" i="1"/>
  <c r="CR100" i="1"/>
  <c r="CR44" i="1"/>
  <c r="CR45" i="1"/>
  <c r="CR46" i="1"/>
  <c r="CR47" i="1"/>
  <c r="CR48" i="1"/>
  <c r="CT118" i="1"/>
  <c r="CT120" i="1"/>
  <c r="CT119" i="1"/>
  <c r="CT122" i="1"/>
  <c r="CT121" i="1"/>
  <c r="CT123" i="1"/>
  <c r="CT105" i="1"/>
  <c r="CT109" i="1"/>
  <c r="CT110" i="1"/>
  <c r="CT111" i="1"/>
  <c r="CT52" i="1"/>
  <c r="CT63" i="1"/>
  <c r="CT64" i="1"/>
  <c r="CT53" i="1"/>
  <c r="CT54" i="1"/>
  <c r="CT112" i="1"/>
  <c r="CT65" i="1"/>
  <c r="CT113" i="1"/>
  <c r="CT56" i="1"/>
  <c r="CT66" i="1"/>
  <c r="CT55" i="1"/>
  <c r="CT114" i="1"/>
  <c r="CT67" i="1"/>
  <c r="CT57" i="1"/>
  <c r="CT58" i="1"/>
  <c r="CT68" i="1"/>
  <c r="CT59" i="1"/>
  <c r="CT41" i="1"/>
  <c r="CT99" i="1"/>
  <c r="CT42" i="1"/>
  <c r="CT43" i="1"/>
  <c r="CT101" i="1"/>
  <c r="CT100"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0" i="1" l="1"/>
  <c r="MS81" i="1"/>
  <c r="NI90" i="1"/>
  <c r="NI81" i="1"/>
  <c r="NW90" i="1"/>
  <c r="NW81" i="1"/>
  <c r="NH81" i="1"/>
  <c r="NH90" i="1"/>
  <c r="NX90" i="1"/>
  <c r="NX81" i="1"/>
  <c r="MT81" i="1"/>
  <c r="MT90" i="1"/>
  <c r="MS118" i="1"/>
  <c r="MS72" i="1"/>
  <c r="NI118" i="1"/>
  <c r="NI72" i="1"/>
  <c r="NW118" i="1"/>
  <c r="NW72" i="1"/>
  <c r="NH118" i="1"/>
  <c r="NH72" i="1"/>
  <c r="NX118" i="1"/>
  <c r="NX72" i="1"/>
  <c r="MT118" i="1"/>
  <c r="MT72" i="1"/>
  <c r="NI109" i="1"/>
  <c r="NI105" i="1"/>
  <c r="MS109" i="1"/>
  <c r="MS105" i="1"/>
  <c r="NW109" i="1"/>
  <c r="NW105" i="1"/>
  <c r="NH109" i="1"/>
  <c r="NH105" i="1"/>
  <c r="NX109" i="1"/>
  <c r="NX105" i="1"/>
  <c r="MT109" i="1"/>
  <c r="MT105" i="1"/>
  <c r="MS52" i="1"/>
  <c r="MS58" i="1" s="1"/>
  <c r="MS63" i="1"/>
  <c r="NI52" i="1"/>
  <c r="NI58" i="1" s="1"/>
  <c r="NI63" i="1"/>
  <c r="NW52" i="1"/>
  <c r="NW59" i="1" s="1"/>
  <c r="NW63" i="1"/>
  <c r="NH52" i="1"/>
  <c r="NH53" i="1" s="1"/>
  <c r="NH63" i="1"/>
  <c r="NX52" i="1"/>
  <c r="NX54" i="1" s="1"/>
  <c r="NX63" i="1"/>
  <c r="MT52" i="1"/>
  <c r="MT56" i="1" s="1"/>
  <c r="MT63" i="1"/>
  <c r="NW57" i="1"/>
  <c r="MS41" i="1"/>
  <c r="MS48" i="1" s="1"/>
  <c r="MS99" i="1"/>
  <c r="NI41" i="1"/>
  <c r="NI45" i="1" s="1"/>
  <c r="NI99" i="1"/>
  <c r="NW41" i="1"/>
  <c r="NW46" i="1" s="1"/>
  <c r="NW99" i="1"/>
  <c r="NH41" i="1"/>
  <c r="NH43" i="1" s="1"/>
  <c r="NH99" i="1"/>
  <c r="NX41" i="1"/>
  <c r="NX47" i="1" s="1"/>
  <c r="NX99" i="1"/>
  <c r="MT41" i="1"/>
  <c r="MT47" i="1" s="1"/>
  <c r="MT99"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0" i="1" l="1"/>
  <c r="NY81" i="1"/>
  <c r="NH91" i="1"/>
  <c r="NH92" i="1"/>
  <c r="NH93" i="1"/>
  <c r="NH94" i="1"/>
  <c r="NH95" i="1"/>
  <c r="NH82" i="1"/>
  <c r="NH83" i="1"/>
  <c r="NH84" i="1"/>
  <c r="NH85" i="1"/>
  <c r="NH86" i="1"/>
  <c r="MU81" i="1"/>
  <c r="MU90" i="1"/>
  <c r="NW82" i="1"/>
  <c r="NW83" i="1"/>
  <c r="NW84" i="1"/>
  <c r="NW85" i="1"/>
  <c r="NW86" i="1"/>
  <c r="NW91" i="1"/>
  <c r="NW92" i="1"/>
  <c r="NW93" i="1"/>
  <c r="NW94" i="1"/>
  <c r="NW95" i="1"/>
  <c r="MT91" i="1"/>
  <c r="MT92" i="1"/>
  <c r="MT93" i="1"/>
  <c r="MT94" i="1"/>
  <c r="MT95" i="1"/>
  <c r="NI82" i="1"/>
  <c r="NI83" i="1"/>
  <c r="NI84" i="1"/>
  <c r="NI85" i="1"/>
  <c r="NI86" i="1"/>
  <c r="MT82" i="1"/>
  <c r="MT83" i="1"/>
  <c r="MT84" i="1"/>
  <c r="MT85" i="1"/>
  <c r="MT86" i="1"/>
  <c r="NI91" i="1"/>
  <c r="NI92" i="1"/>
  <c r="NI93" i="1"/>
  <c r="NI94" i="1"/>
  <c r="NI95" i="1"/>
  <c r="NJ90" i="1"/>
  <c r="NJ81" i="1"/>
  <c r="NX82" i="1"/>
  <c r="NX83" i="1"/>
  <c r="NX84" i="1"/>
  <c r="NX85" i="1"/>
  <c r="NX86" i="1"/>
  <c r="MS82" i="1"/>
  <c r="MS83" i="1"/>
  <c r="MS84" i="1"/>
  <c r="MS85" i="1"/>
  <c r="MS86" i="1"/>
  <c r="NX91" i="1"/>
  <c r="NX92" i="1"/>
  <c r="NX93" i="1"/>
  <c r="NX94" i="1"/>
  <c r="NX95" i="1"/>
  <c r="MS91" i="1"/>
  <c r="MS92" i="1"/>
  <c r="MS93" i="1"/>
  <c r="MS94" i="1"/>
  <c r="MS95" i="1"/>
  <c r="NH73" i="1"/>
  <c r="NH74" i="1"/>
  <c r="NH75" i="1"/>
  <c r="NH76" i="1"/>
  <c r="NH77" i="1"/>
  <c r="NJ118" i="1"/>
  <c r="NJ72" i="1"/>
  <c r="NW73" i="1"/>
  <c r="NW74" i="1"/>
  <c r="NW75" i="1"/>
  <c r="NW76" i="1"/>
  <c r="NW77" i="1"/>
  <c r="NY118" i="1"/>
  <c r="NY72" i="1"/>
  <c r="MT73" i="1"/>
  <c r="MT74" i="1"/>
  <c r="MT75" i="1"/>
  <c r="MT76" i="1"/>
  <c r="MT77" i="1"/>
  <c r="NI73" i="1"/>
  <c r="NI74" i="1"/>
  <c r="NI75" i="1"/>
  <c r="NI76" i="1"/>
  <c r="NI77" i="1"/>
  <c r="MU118" i="1"/>
  <c r="MU72" i="1"/>
  <c r="NX73" i="1"/>
  <c r="NX74" i="1"/>
  <c r="NX75" i="1"/>
  <c r="NX76" i="1"/>
  <c r="NX77" i="1"/>
  <c r="MS73" i="1"/>
  <c r="MS74" i="1"/>
  <c r="MS75" i="1"/>
  <c r="MS76" i="1"/>
  <c r="MS77" i="1"/>
  <c r="MU109" i="1"/>
  <c r="MU105" i="1"/>
  <c r="NJ109" i="1"/>
  <c r="NJ105" i="1"/>
  <c r="NX53" i="1"/>
  <c r="NY109" i="1"/>
  <c r="NY105"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J52" i="1"/>
  <c r="NJ54" i="1" s="1"/>
  <c r="NJ63" i="1"/>
  <c r="NW64" i="1"/>
  <c r="NW65" i="1"/>
  <c r="NW66" i="1"/>
  <c r="NW67" i="1"/>
  <c r="NW68" i="1"/>
  <c r="NY52" i="1"/>
  <c r="NY58" i="1" s="1"/>
  <c r="NY63" i="1"/>
  <c r="MT64" i="1"/>
  <c r="MT65" i="1"/>
  <c r="MT66" i="1"/>
  <c r="MT67" i="1"/>
  <c r="MT68" i="1"/>
  <c r="NI64" i="1"/>
  <c r="NI65" i="1"/>
  <c r="NI66" i="1"/>
  <c r="NI67" i="1"/>
  <c r="NI68" i="1"/>
  <c r="MU52" i="1"/>
  <c r="MU56" i="1" s="1"/>
  <c r="MU63" i="1"/>
  <c r="NX64" i="1"/>
  <c r="NX65" i="1"/>
  <c r="NX66" i="1"/>
  <c r="NX67" i="1"/>
  <c r="NX68" i="1"/>
  <c r="MS64" i="1"/>
  <c r="MS65" i="1"/>
  <c r="MS66" i="1"/>
  <c r="MS67" i="1"/>
  <c r="MS68"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99" i="1"/>
  <c r="NH46" i="1"/>
  <c r="MT42" i="1"/>
  <c r="NJ41" i="1"/>
  <c r="NJ46" i="1" s="1"/>
  <c r="NJ99" i="1"/>
  <c r="NH45" i="1"/>
  <c r="NH44" i="1"/>
  <c r="MT48" i="1"/>
  <c r="NY41" i="1"/>
  <c r="NY44" i="1" s="1"/>
  <c r="NY99"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1" i="1" l="1"/>
  <c r="NZ90" i="1"/>
  <c r="NK90" i="1"/>
  <c r="NK81" i="1"/>
  <c r="NJ82" i="1"/>
  <c r="NJ83" i="1"/>
  <c r="NJ84" i="1"/>
  <c r="NJ85" i="1"/>
  <c r="NJ86" i="1"/>
  <c r="NJ91" i="1"/>
  <c r="NJ92" i="1"/>
  <c r="NJ93" i="1"/>
  <c r="NJ94" i="1"/>
  <c r="NJ95" i="1"/>
  <c r="MV90" i="1"/>
  <c r="MV81" i="1"/>
  <c r="MU91" i="1"/>
  <c r="MU92" i="1"/>
  <c r="MU93" i="1"/>
  <c r="MU94" i="1"/>
  <c r="MU95" i="1"/>
  <c r="NY82" i="1"/>
  <c r="NY83" i="1"/>
  <c r="NY84" i="1"/>
  <c r="NY85" i="1"/>
  <c r="NY86" i="1"/>
  <c r="MU82" i="1"/>
  <c r="MU83" i="1"/>
  <c r="MU84" i="1"/>
  <c r="MU85" i="1"/>
  <c r="MU86" i="1"/>
  <c r="NY91" i="1"/>
  <c r="NY92" i="1"/>
  <c r="NY93" i="1"/>
  <c r="NY94" i="1"/>
  <c r="NY95" i="1"/>
  <c r="MV118" i="1"/>
  <c r="MV72" i="1"/>
  <c r="NZ118" i="1"/>
  <c r="NZ72" i="1"/>
  <c r="NK118" i="1"/>
  <c r="NK72" i="1"/>
  <c r="MU73" i="1"/>
  <c r="MU74" i="1"/>
  <c r="MU75" i="1"/>
  <c r="MU76" i="1"/>
  <c r="MU77" i="1"/>
  <c r="NY73" i="1"/>
  <c r="NY74" i="1"/>
  <c r="NY75" i="1"/>
  <c r="NY76" i="1"/>
  <c r="NY77" i="1"/>
  <c r="NJ73" i="1"/>
  <c r="NJ74" i="1"/>
  <c r="NJ75" i="1"/>
  <c r="NJ76" i="1"/>
  <c r="NJ77" i="1"/>
  <c r="MV109" i="1"/>
  <c r="MV105" i="1"/>
  <c r="NZ109" i="1"/>
  <c r="NZ105" i="1"/>
  <c r="NK109" i="1"/>
  <c r="NK105"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NY64" i="1"/>
  <c r="NY65" i="1"/>
  <c r="NY66" i="1"/>
  <c r="NY67" i="1"/>
  <c r="NY68" i="1"/>
  <c r="NJ64" i="1"/>
  <c r="NJ65" i="1"/>
  <c r="NJ66" i="1"/>
  <c r="NJ67" i="1"/>
  <c r="NJ68" i="1"/>
  <c r="NJ45" i="1"/>
  <c r="NJ43" i="1"/>
  <c r="MU47" i="1"/>
  <c r="MU46" i="1"/>
  <c r="MU44" i="1"/>
  <c r="MU43" i="1"/>
  <c r="MU42" i="1"/>
  <c r="NY48" i="1"/>
  <c r="NY43" i="1"/>
  <c r="MU48" i="1"/>
  <c r="MV41" i="1"/>
  <c r="MV45" i="1" s="1"/>
  <c r="MV99" i="1"/>
  <c r="NJ44" i="1"/>
  <c r="NY42" i="1"/>
  <c r="NJ42" i="1"/>
  <c r="NK41" i="1"/>
  <c r="NK44" i="1" s="1"/>
  <c r="NK99" i="1"/>
  <c r="NY47" i="1"/>
  <c r="NZ41" i="1"/>
  <c r="NZ46" i="1" s="1"/>
  <c r="NZ99"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1" i="1" s="1"/>
  <c r="OA81" i="1" l="1"/>
  <c r="OA90" i="1"/>
  <c r="MV82" i="1"/>
  <c r="MV83" i="1"/>
  <c r="MV84" i="1"/>
  <c r="MV85" i="1"/>
  <c r="MV86" i="1"/>
  <c r="NK82" i="1"/>
  <c r="NK83" i="1"/>
  <c r="NK84" i="1"/>
  <c r="NK85" i="1"/>
  <c r="NK86" i="1"/>
  <c r="NL81" i="1"/>
  <c r="NL90" i="1"/>
  <c r="MV91" i="1"/>
  <c r="MV92" i="1"/>
  <c r="MV93" i="1"/>
  <c r="MV94" i="1"/>
  <c r="MV95" i="1"/>
  <c r="NK91" i="1"/>
  <c r="NK92" i="1"/>
  <c r="NK93" i="1"/>
  <c r="NK94" i="1"/>
  <c r="NK95" i="1"/>
  <c r="NZ91" i="1"/>
  <c r="NZ92" i="1"/>
  <c r="NZ93" i="1"/>
  <c r="NZ94" i="1"/>
  <c r="NZ95" i="1"/>
  <c r="MW81" i="1"/>
  <c r="MW90" i="1"/>
  <c r="NZ82" i="1"/>
  <c r="NZ83" i="1"/>
  <c r="NZ84" i="1"/>
  <c r="NZ85" i="1"/>
  <c r="NZ86" i="1"/>
  <c r="OA118" i="1"/>
  <c r="OA72" i="1"/>
  <c r="NK73" i="1"/>
  <c r="NK74" i="1"/>
  <c r="NK75" i="1"/>
  <c r="NK76" i="1"/>
  <c r="NK77" i="1"/>
  <c r="NZ73" i="1"/>
  <c r="NZ74" i="1"/>
  <c r="NZ75" i="1"/>
  <c r="NZ76" i="1"/>
  <c r="NZ77" i="1"/>
  <c r="NL118" i="1"/>
  <c r="NL72" i="1"/>
  <c r="MV73" i="1"/>
  <c r="MV74" i="1"/>
  <c r="MV75" i="1"/>
  <c r="MV76" i="1"/>
  <c r="MV77" i="1"/>
  <c r="MW118" i="1"/>
  <c r="MW72" i="1"/>
  <c r="MW109" i="1"/>
  <c r="MW105" i="1"/>
  <c r="OA109" i="1"/>
  <c r="OA105" i="1"/>
  <c r="NK57" i="1"/>
  <c r="NL109" i="1"/>
  <c r="NL105"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MW52" i="1"/>
  <c r="MW53" i="1" s="1"/>
  <c r="MW63" i="1"/>
  <c r="MV64" i="1"/>
  <c r="MV65" i="1"/>
  <c r="MV66" i="1"/>
  <c r="MV67" i="1"/>
  <c r="MV68" i="1"/>
  <c r="OA52" i="1"/>
  <c r="OA59" i="1" s="1"/>
  <c r="OA63" i="1"/>
  <c r="NK64" i="1"/>
  <c r="NK65" i="1"/>
  <c r="NK66" i="1"/>
  <c r="NK67" i="1"/>
  <c r="NK68" i="1"/>
  <c r="NZ45" i="1"/>
  <c r="NZ44" i="1"/>
  <c r="NZ42" i="1"/>
  <c r="NZ43" i="1"/>
  <c r="MV44" i="1"/>
  <c r="MV43" i="1"/>
  <c r="NK42" i="1"/>
  <c r="MV42" i="1"/>
  <c r="NZ48" i="1"/>
  <c r="NK43" i="1"/>
  <c r="MV48" i="1"/>
  <c r="MV47" i="1"/>
  <c r="NZ47" i="1"/>
  <c r="MV46" i="1"/>
  <c r="MW41" i="1"/>
  <c r="MW44" i="1" s="1"/>
  <c r="MW99" i="1"/>
  <c r="NK48" i="1"/>
  <c r="NL41" i="1"/>
  <c r="NL42" i="1" s="1"/>
  <c r="NL99" i="1"/>
  <c r="OA41" i="1"/>
  <c r="OA48" i="1" s="1"/>
  <c r="OA99"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2" i="1" l="1"/>
  <c r="MW83" i="1"/>
  <c r="MW84" i="1"/>
  <c r="MW85" i="1"/>
  <c r="MW86" i="1"/>
  <c r="MX81" i="1"/>
  <c r="MX90" i="1"/>
  <c r="NM90" i="1"/>
  <c r="NM81" i="1"/>
  <c r="NL91" i="1"/>
  <c r="NL92" i="1"/>
  <c r="NL93" i="1"/>
  <c r="NL94" i="1"/>
  <c r="NL95" i="1"/>
  <c r="OA91" i="1"/>
  <c r="OA92" i="1"/>
  <c r="OA93" i="1"/>
  <c r="OA94" i="1"/>
  <c r="OA95" i="1"/>
  <c r="OB81" i="1"/>
  <c r="OB90" i="1"/>
  <c r="MW91" i="1"/>
  <c r="MW92" i="1"/>
  <c r="MW93" i="1"/>
  <c r="MW94" i="1"/>
  <c r="MW95" i="1"/>
  <c r="NL82" i="1"/>
  <c r="NL83" i="1"/>
  <c r="NL84" i="1"/>
  <c r="NL85" i="1"/>
  <c r="NL86" i="1"/>
  <c r="OA82" i="1"/>
  <c r="OA83" i="1"/>
  <c r="OA84" i="1"/>
  <c r="OA85" i="1"/>
  <c r="OA86" i="1"/>
  <c r="MX118" i="1"/>
  <c r="MX72" i="1"/>
  <c r="NM118" i="1"/>
  <c r="NM72" i="1"/>
  <c r="MW73" i="1"/>
  <c r="MW74" i="1"/>
  <c r="MW75" i="1"/>
  <c r="MW76" i="1"/>
  <c r="MW77" i="1"/>
  <c r="NL73" i="1"/>
  <c r="NL74" i="1"/>
  <c r="NL75" i="1"/>
  <c r="NL76" i="1"/>
  <c r="NL77" i="1"/>
  <c r="OA73" i="1"/>
  <c r="OA74" i="1"/>
  <c r="OA75" i="1"/>
  <c r="OA76" i="1"/>
  <c r="OA77" i="1"/>
  <c r="OB118" i="1"/>
  <c r="OB72" i="1"/>
  <c r="NM109" i="1"/>
  <c r="NM105" i="1"/>
  <c r="MX109" i="1"/>
  <c r="MX105" i="1"/>
  <c r="OB109" i="1"/>
  <c r="OB105"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B52" i="1"/>
  <c r="OB53" i="1" s="1"/>
  <c r="OB63" i="1"/>
  <c r="MW64" i="1"/>
  <c r="MW65" i="1"/>
  <c r="MW66" i="1"/>
  <c r="MW67" i="1"/>
  <c r="MW68" i="1"/>
  <c r="NL64" i="1"/>
  <c r="NL65" i="1"/>
  <c r="NL66" i="1"/>
  <c r="NL67" i="1"/>
  <c r="NL68" i="1"/>
  <c r="MX52" i="1"/>
  <c r="MX54" i="1" s="1"/>
  <c r="MX63" i="1"/>
  <c r="OA44" i="1"/>
  <c r="OA43" i="1"/>
  <c r="MW48" i="1"/>
  <c r="MW47" i="1"/>
  <c r="OA47" i="1"/>
  <c r="MW43" i="1"/>
  <c r="MW42" i="1"/>
  <c r="OA46" i="1"/>
  <c r="NL48" i="1"/>
  <c r="NL47" i="1"/>
  <c r="NL44" i="1"/>
  <c r="MW46" i="1"/>
  <c r="MW45" i="1"/>
  <c r="OA45" i="1"/>
  <c r="NL46" i="1"/>
  <c r="NL45" i="1"/>
  <c r="NL43" i="1"/>
  <c r="OA42" i="1"/>
  <c r="MX41" i="1"/>
  <c r="MX48" i="1" s="1"/>
  <c r="MX99" i="1"/>
  <c r="NM41" i="1"/>
  <c r="NM47" i="1" s="1"/>
  <c r="NM99" i="1"/>
  <c r="OB41" i="1"/>
  <c r="OB44" i="1" s="1"/>
  <c r="OB99"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1" i="1" l="1"/>
  <c r="NN90" i="1"/>
  <c r="MX82" i="1"/>
  <c r="MX83" i="1"/>
  <c r="MX84" i="1"/>
  <c r="MX85" i="1"/>
  <c r="MX86" i="1"/>
  <c r="OC81" i="1"/>
  <c r="OC90" i="1"/>
  <c r="OB91" i="1"/>
  <c r="OB92" i="1"/>
  <c r="OB93" i="1"/>
  <c r="OB94" i="1"/>
  <c r="OB95" i="1"/>
  <c r="NM82" i="1"/>
  <c r="NM83" i="1"/>
  <c r="NM84" i="1"/>
  <c r="NM85" i="1"/>
  <c r="NM86" i="1"/>
  <c r="MY81" i="1"/>
  <c r="MY90" i="1"/>
  <c r="OB82" i="1"/>
  <c r="OB83" i="1"/>
  <c r="OB84" i="1"/>
  <c r="OB85" i="1"/>
  <c r="OB86" i="1"/>
  <c r="NM91" i="1"/>
  <c r="NM92" i="1"/>
  <c r="NM93" i="1"/>
  <c r="NM94" i="1"/>
  <c r="NM95" i="1"/>
  <c r="MX91" i="1"/>
  <c r="MX92" i="1"/>
  <c r="MX93" i="1"/>
  <c r="MX94" i="1"/>
  <c r="MX95" i="1"/>
  <c r="NN118" i="1"/>
  <c r="NN72" i="1"/>
  <c r="OC118" i="1"/>
  <c r="OC72" i="1"/>
  <c r="NM73" i="1"/>
  <c r="NM74" i="1"/>
  <c r="NM75" i="1"/>
  <c r="NM76" i="1"/>
  <c r="NM77" i="1"/>
  <c r="OB73" i="1"/>
  <c r="OB74" i="1"/>
  <c r="OB75" i="1"/>
  <c r="OB76" i="1"/>
  <c r="OB77" i="1"/>
  <c r="MY118" i="1"/>
  <c r="MY72" i="1"/>
  <c r="MX73" i="1"/>
  <c r="MX74" i="1"/>
  <c r="MX75" i="1"/>
  <c r="MX76" i="1"/>
  <c r="MX77" i="1"/>
  <c r="MY109" i="1"/>
  <c r="MY105" i="1"/>
  <c r="NN109" i="1"/>
  <c r="NN105" i="1"/>
  <c r="OC109" i="1"/>
  <c r="OC105"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OB64" i="1"/>
  <c r="OB65" i="1"/>
  <c r="OB66" i="1"/>
  <c r="OB67" i="1"/>
  <c r="OB68" i="1"/>
  <c r="NN52" i="1"/>
  <c r="NN58" i="1" s="1"/>
  <c r="NN63" i="1"/>
  <c r="NM64" i="1"/>
  <c r="NM65" i="1"/>
  <c r="NM66" i="1"/>
  <c r="NM67" i="1"/>
  <c r="NM68" i="1"/>
  <c r="OB42" i="1"/>
  <c r="MX47" i="1"/>
  <c r="OB48" i="1"/>
  <c r="OB47" i="1"/>
  <c r="OB46" i="1"/>
  <c r="NM48" i="1"/>
  <c r="MX46" i="1"/>
  <c r="MX45" i="1"/>
  <c r="OB43" i="1"/>
  <c r="OB45" i="1"/>
  <c r="MX44" i="1"/>
  <c r="MX43" i="1"/>
  <c r="NM46" i="1"/>
  <c r="OC41" i="1"/>
  <c r="OC46" i="1" s="1"/>
  <c r="OC99" i="1"/>
  <c r="NM45" i="1"/>
  <c r="NM44" i="1"/>
  <c r="MY41" i="1"/>
  <c r="MY47" i="1" s="1"/>
  <c r="MY99" i="1"/>
  <c r="NM43" i="1"/>
  <c r="MX42" i="1"/>
  <c r="NM42" i="1"/>
  <c r="NN41" i="1"/>
  <c r="NN44" i="1" s="1"/>
  <c r="NN99"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1" i="1" s="1"/>
  <c r="NO90" i="1" l="1"/>
  <c r="NO81" i="1"/>
  <c r="OD90" i="1"/>
  <c r="OD81" i="1"/>
  <c r="MY91" i="1"/>
  <c r="MY92" i="1"/>
  <c r="MY93" i="1"/>
  <c r="MY94" i="1"/>
  <c r="MY95" i="1"/>
  <c r="OC91" i="1"/>
  <c r="OC92" i="1"/>
  <c r="OC93" i="1"/>
  <c r="OC94" i="1"/>
  <c r="OC95" i="1"/>
  <c r="MY82" i="1"/>
  <c r="MY83" i="1"/>
  <c r="MY84" i="1"/>
  <c r="MY85" i="1"/>
  <c r="MY86" i="1"/>
  <c r="OC82" i="1"/>
  <c r="OC83" i="1"/>
  <c r="OC84" i="1"/>
  <c r="OC85" i="1"/>
  <c r="OC86" i="1"/>
  <c r="NN91" i="1"/>
  <c r="NN92" i="1"/>
  <c r="NN93" i="1"/>
  <c r="NN94" i="1"/>
  <c r="NN95" i="1"/>
  <c r="MZ90" i="1"/>
  <c r="MZ81" i="1"/>
  <c r="NN82" i="1"/>
  <c r="NN83" i="1"/>
  <c r="NN84" i="1"/>
  <c r="NN85" i="1"/>
  <c r="NN86" i="1"/>
  <c r="NO118" i="1"/>
  <c r="NO72" i="1"/>
  <c r="MY73" i="1"/>
  <c r="MY74" i="1"/>
  <c r="MY75" i="1"/>
  <c r="MY76" i="1"/>
  <c r="MY77" i="1"/>
  <c r="OC73" i="1"/>
  <c r="OC74" i="1"/>
  <c r="OC75" i="1"/>
  <c r="OC76" i="1"/>
  <c r="OC77" i="1"/>
  <c r="OD118" i="1"/>
  <c r="OD72" i="1"/>
  <c r="NN73" i="1"/>
  <c r="NN74" i="1"/>
  <c r="NN75" i="1"/>
  <c r="NN76" i="1"/>
  <c r="NN77" i="1"/>
  <c r="MZ118" i="1"/>
  <c r="MZ72" i="1"/>
  <c r="OC57" i="1"/>
  <c r="OC53" i="1"/>
  <c r="MZ109" i="1"/>
  <c r="MZ105" i="1"/>
  <c r="NO109" i="1"/>
  <c r="NO105" i="1"/>
  <c r="OD109" i="1"/>
  <c r="OD105" i="1"/>
  <c r="OC55" i="1"/>
  <c r="OC59" i="1"/>
  <c r="MY58" i="1"/>
  <c r="NN54" i="1"/>
  <c r="MY56" i="1"/>
  <c r="OC58" i="1"/>
  <c r="OC56" i="1"/>
  <c r="MY57" i="1"/>
  <c r="NN53" i="1"/>
  <c r="MY55" i="1"/>
  <c r="MY54" i="1"/>
  <c r="NN59" i="1"/>
  <c r="MY53" i="1"/>
  <c r="NN57" i="1"/>
  <c r="NN56" i="1"/>
  <c r="NN55" i="1"/>
  <c r="OD52" i="1"/>
  <c r="OD59" i="1" s="1"/>
  <c r="OD63" i="1"/>
  <c r="NN64" i="1"/>
  <c r="NN65" i="1"/>
  <c r="NN66" i="1"/>
  <c r="NN67" i="1"/>
  <c r="NN68" i="1"/>
  <c r="MY64" i="1"/>
  <c r="MY65" i="1"/>
  <c r="MY66" i="1"/>
  <c r="MY67" i="1"/>
  <c r="MY68" i="1"/>
  <c r="MZ52" i="1"/>
  <c r="MZ56" i="1" s="1"/>
  <c r="MZ63" i="1"/>
  <c r="OC64" i="1"/>
  <c r="OC65" i="1"/>
  <c r="OC66" i="1"/>
  <c r="OC67" i="1"/>
  <c r="OC68" i="1"/>
  <c r="NO52" i="1"/>
  <c r="NO59" i="1" s="1"/>
  <c r="NO63" i="1"/>
  <c r="OC44" i="1"/>
  <c r="OC42" i="1"/>
  <c r="NN48" i="1"/>
  <c r="OC47" i="1"/>
  <c r="OC45" i="1"/>
  <c r="NN46" i="1"/>
  <c r="NN43" i="1"/>
  <c r="NN42" i="1"/>
  <c r="MY44" i="1"/>
  <c r="MY46" i="1"/>
  <c r="NN47" i="1"/>
  <c r="NN45" i="1"/>
  <c r="OC43" i="1"/>
  <c r="MY45" i="1"/>
  <c r="MY43" i="1"/>
  <c r="OD41" i="1"/>
  <c r="OD45" i="1" s="1"/>
  <c r="OD99" i="1"/>
  <c r="MZ41" i="1"/>
  <c r="MZ42" i="1" s="1"/>
  <c r="MZ99" i="1"/>
  <c r="MY42" i="1"/>
  <c r="OC48" i="1"/>
  <c r="NO41" i="1"/>
  <c r="NO44" i="1" s="1"/>
  <c r="NO99"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1" i="1"/>
  <c r="LU13" i="1"/>
  <c r="LU131" i="1"/>
  <c r="ME13" i="1"/>
  <c r="ME131"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1" i="1" l="1"/>
  <c r="MZ92" i="1"/>
  <c r="MZ93" i="1"/>
  <c r="MZ94" i="1"/>
  <c r="MZ95" i="1"/>
  <c r="OE81" i="1"/>
  <c r="OE90" i="1"/>
  <c r="OD82" i="1"/>
  <c r="OD83" i="1"/>
  <c r="OD84" i="1"/>
  <c r="OD85" i="1"/>
  <c r="OD86" i="1"/>
  <c r="NP90" i="1"/>
  <c r="NP81" i="1"/>
  <c r="OD91" i="1"/>
  <c r="OD92" i="1"/>
  <c r="OD93" i="1"/>
  <c r="OD94" i="1"/>
  <c r="OD95" i="1"/>
  <c r="NO82" i="1"/>
  <c r="NO83" i="1"/>
  <c r="NO84" i="1"/>
  <c r="NO85" i="1"/>
  <c r="NO86" i="1"/>
  <c r="NA81" i="1"/>
  <c r="NA90" i="1"/>
  <c r="MZ82" i="1"/>
  <c r="MZ83" i="1"/>
  <c r="MZ84" i="1"/>
  <c r="MZ85" i="1"/>
  <c r="MZ86" i="1"/>
  <c r="NO91" i="1"/>
  <c r="NO92" i="1"/>
  <c r="NO93" i="1"/>
  <c r="NO94" i="1"/>
  <c r="NO95" i="1"/>
  <c r="OE118" i="1"/>
  <c r="OE72" i="1"/>
  <c r="NP118" i="1"/>
  <c r="NP72" i="1"/>
  <c r="MZ73" i="1"/>
  <c r="MZ74" i="1"/>
  <c r="MZ75" i="1"/>
  <c r="MZ76" i="1"/>
  <c r="MZ77" i="1"/>
  <c r="OD73" i="1"/>
  <c r="OD74" i="1"/>
  <c r="OD75" i="1"/>
  <c r="OD76" i="1"/>
  <c r="OD77" i="1"/>
  <c r="NO73" i="1"/>
  <c r="NO74" i="1"/>
  <c r="NO75" i="1"/>
  <c r="NO76" i="1"/>
  <c r="NO77" i="1"/>
  <c r="NA118" i="1"/>
  <c r="NA72" i="1"/>
  <c r="NA109" i="1"/>
  <c r="NA105" i="1"/>
  <c r="OE109" i="1"/>
  <c r="OE105" i="1"/>
  <c r="NP109" i="1"/>
  <c r="NP105"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MZ64" i="1"/>
  <c r="MZ65" i="1"/>
  <c r="MZ66" i="1"/>
  <c r="MZ67" i="1"/>
  <c r="MZ68" i="1"/>
  <c r="OD64" i="1"/>
  <c r="OD65" i="1"/>
  <c r="OD66" i="1"/>
  <c r="OD67" i="1"/>
  <c r="OD68" i="1"/>
  <c r="OE52" i="1"/>
  <c r="OE58" i="1" s="1"/>
  <c r="OE63" i="1"/>
  <c r="OD47" i="1"/>
  <c r="OD44" i="1"/>
  <c r="OD48" i="1"/>
  <c r="NO42" i="1"/>
  <c r="OD43" i="1"/>
  <c r="OD42" i="1"/>
  <c r="NO48" i="1"/>
  <c r="NO47" i="1"/>
  <c r="NO43" i="1"/>
  <c r="MZ47" i="1"/>
  <c r="MZ48" i="1"/>
  <c r="MZ46" i="1"/>
  <c r="MZ45" i="1"/>
  <c r="NO46" i="1"/>
  <c r="OD46" i="1"/>
  <c r="NO45" i="1"/>
  <c r="NP41" i="1"/>
  <c r="NP43" i="1" s="1"/>
  <c r="NP99" i="1"/>
  <c r="MZ44" i="1"/>
  <c r="NA41" i="1"/>
  <c r="NA44" i="1" s="1"/>
  <c r="NA99" i="1"/>
  <c r="MZ43" i="1"/>
  <c r="OE41" i="1"/>
  <c r="OE42" i="1" s="1"/>
  <c r="OE99"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2" i="1" l="1"/>
  <c r="OE83" i="1"/>
  <c r="OE84" i="1"/>
  <c r="OE85" i="1"/>
  <c r="OE86" i="1"/>
  <c r="NQ81" i="1"/>
  <c r="NQ90" i="1"/>
  <c r="OF90" i="1"/>
  <c r="OF81" i="1"/>
  <c r="NA91" i="1"/>
  <c r="NA92" i="1"/>
  <c r="NA93" i="1"/>
  <c r="NA94" i="1"/>
  <c r="NA95" i="1"/>
  <c r="NP82" i="1"/>
  <c r="NP83" i="1"/>
  <c r="NP84" i="1"/>
  <c r="NP85" i="1"/>
  <c r="NP86" i="1"/>
  <c r="NB81" i="1"/>
  <c r="NB90" i="1"/>
  <c r="NA82" i="1"/>
  <c r="NA83" i="1"/>
  <c r="NA84" i="1"/>
  <c r="NA85" i="1"/>
  <c r="NA86" i="1"/>
  <c r="NP91" i="1"/>
  <c r="NP92" i="1"/>
  <c r="NP93" i="1"/>
  <c r="NP94" i="1"/>
  <c r="NP95" i="1"/>
  <c r="OE91" i="1"/>
  <c r="OE92" i="1"/>
  <c r="OE93" i="1"/>
  <c r="OE94" i="1"/>
  <c r="OE95" i="1"/>
  <c r="NQ118" i="1"/>
  <c r="NQ72" i="1"/>
  <c r="OF118" i="1"/>
  <c r="OF72" i="1"/>
  <c r="NP73" i="1"/>
  <c r="NP74" i="1"/>
  <c r="NP75" i="1"/>
  <c r="NP76" i="1"/>
  <c r="NP77" i="1"/>
  <c r="NA73" i="1"/>
  <c r="NA74" i="1"/>
  <c r="NA75" i="1"/>
  <c r="NA76" i="1"/>
  <c r="NA77" i="1"/>
  <c r="OE73" i="1"/>
  <c r="OE74" i="1"/>
  <c r="OE75" i="1"/>
  <c r="OE76" i="1"/>
  <c r="OE77" i="1"/>
  <c r="NB118" i="1"/>
  <c r="NB72" i="1"/>
  <c r="B123" i="1"/>
  <c r="B121" i="1"/>
  <c r="B120" i="1"/>
  <c r="B122" i="1"/>
  <c r="B119" i="1"/>
  <c r="B112" i="1"/>
  <c r="B114" i="1"/>
  <c r="B113" i="1"/>
  <c r="OF109" i="1"/>
  <c r="OF105" i="1"/>
  <c r="NQ109" i="1"/>
  <c r="NQ105" i="1"/>
  <c r="NB109" i="1"/>
  <c r="NB105" i="1"/>
  <c r="NP57" i="1"/>
  <c r="B111" i="1"/>
  <c r="B110"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B52" i="1"/>
  <c r="NB55" i="1" s="1"/>
  <c r="NB63" i="1"/>
  <c r="OE64" i="1"/>
  <c r="OE65" i="1"/>
  <c r="OE66" i="1"/>
  <c r="OE67" i="1"/>
  <c r="OE68" i="1"/>
  <c r="NP64" i="1"/>
  <c r="NP65" i="1"/>
  <c r="NP66" i="1"/>
  <c r="NP67" i="1"/>
  <c r="NP68" i="1"/>
  <c r="NQ52" i="1"/>
  <c r="NQ56" i="1" s="1"/>
  <c r="NQ63" i="1"/>
  <c r="NA43" i="1"/>
  <c r="NA42" i="1"/>
  <c r="NP48" i="1"/>
  <c r="NP47" i="1"/>
  <c r="NP42" i="1"/>
  <c r="NP46" i="1"/>
  <c r="NP45" i="1"/>
  <c r="NP44" i="1"/>
  <c r="NA47" i="1"/>
  <c r="NQ41" i="1"/>
  <c r="NQ42" i="1" s="1"/>
  <c r="NQ99" i="1"/>
  <c r="OE47" i="1"/>
  <c r="NA48" i="1"/>
  <c r="OE46" i="1"/>
  <c r="OE48" i="1"/>
  <c r="OF41" i="1"/>
  <c r="OF42" i="1" s="1"/>
  <c r="OF99" i="1"/>
  <c r="OE45" i="1"/>
  <c r="NA46" i="1"/>
  <c r="OE44" i="1"/>
  <c r="NB41" i="1"/>
  <c r="NB43" i="1" s="1"/>
  <c r="NB99" i="1"/>
  <c r="NA45" i="1"/>
  <c r="OE43" i="1"/>
  <c r="B101" i="1"/>
  <c r="B100"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1" i="1" s="1"/>
  <c r="KP5" i="1"/>
  <c r="KO5" i="1"/>
  <c r="JY5" i="1"/>
  <c r="JY131" i="1" s="1"/>
  <c r="KH5" i="1"/>
  <c r="KH131" i="1" s="1"/>
  <c r="NQ82" i="1" l="1"/>
  <c r="NQ83" i="1"/>
  <c r="NQ84" i="1"/>
  <c r="NQ85" i="1"/>
  <c r="NQ86" i="1"/>
  <c r="NC90" i="1"/>
  <c r="NC81" i="1"/>
  <c r="NR90" i="1"/>
  <c r="NR81" i="1"/>
  <c r="OG81" i="1"/>
  <c r="OG90" i="1"/>
  <c r="NB91" i="1"/>
  <c r="NB92" i="1"/>
  <c r="NB93" i="1"/>
  <c r="NB94" i="1"/>
  <c r="NB95" i="1"/>
  <c r="OF82" i="1"/>
  <c r="OF83" i="1"/>
  <c r="OF84" i="1"/>
  <c r="OF85" i="1"/>
  <c r="OF86" i="1"/>
  <c r="NB82" i="1"/>
  <c r="NB83" i="1"/>
  <c r="NB84" i="1"/>
  <c r="NB85" i="1"/>
  <c r="NB86" i="1"/>
  <c r="OF91" i="1"/>
  <c r="OF92" i="1"/>
  <c r="OF93" i="1"/>
  <c r="OF94" i="1"/>
  <c r="OF95" i="1"/>
  <c r="NQ91" i="1"/>
  <c r="NQ92" i="1"/>
  <c r="NQ93" i="1"/>
  <c r="NQ94" i="1"/>
  <c r="NQ95" i="1"/>
  <c r="NC118" i="1"/>
  <c r="NC72" i="1"/>
  <c r="NR118" i="1"/>
  <c r="NR72" i="1"/>
  <c r="OF73" i="1"/>
  <c r="OF74" i="1"/>
  <c r="OF75" i="1"/>
  <c r="OF76" i="1"/>
  <c r="OF77" i="1"/>
  <c r="OG118" i="1"/>
  <c r="OG72" i="1"/>
  <c r="NB73" i="1"/>
  <c r="NB74" i="1"/>
  <c r="NB75" i="1"/>
  <c r="NB76" i="1"/>
  <c r="NB77" i="1"/>
  <c r="NQ73" i="1"/>
  <c r="NQ74" i="1"/>
  <c r="NQ75" i="1"/>
  <c r="NQ76" i="1"/>
  <c r="NQ77" i="1"/>
  <c r="CH122" i="1"/>
  <c r="CH120" i="1"/>
  <c r="CH121" i="1"/>
  <c r="CH123" i="1"/>
  <c r="CH113" i="1"/>
  <c r="CH114" i="1"/>
  <c r="CH112" i="1"/>
  <c r="OG109" i="1"/>
  <c r="OG105" i="1"/>
  <c r="NC109" i="1"/>
  <c r="NC105" i="1"/>
  <c r="NR109" i="1"/>
  <c r="NR105" i="1"/>
  <c r="CH111"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B64" i="1"/>
  <c r="NB65" i="1"/>
  <c r="NB66" i="1"/>
  <c r="NB67" i="1"/>
  <c r="NB68" i="1"/>
  <c r="OF64" i="1"/>
  <c r="OF65" i="1"/>
  <c r="OF66" i="1"/>
  <c r="OF67" i="1"/>
  <c r="OF68" i="1"/>
  <c r="OF48" i="1"/>
  <c r="NQ48" i="1"/>
  <c r="NQ47" i="1"/>
  <c r="NQ46" i="1"/>
  <c r="NQ45" i="1"/>
  <c r="NQ44" i="1"/>
  <c r="NB46" i="1"/>
  <c r="NQ43" i="1"/>
  <c r="NB42" i="1"/>
  <c r="NB48" i="1"/>
  <c r="OF47" i="1"/>
  <c r="NB47" i="1"/>
  <c r="OF46" i="1"/>
  <c r="OG41" i="1"/>
  <c r="OG42" i="1" s="1"/>
  <c r="OG99" i="1"/>
  <c r="NC41" i="1"/>
  <c r="NC48" i="1" s="1"/>
  <c r="NC99" i="1"/>
  <c r="NB45" i="1"/>
  <c r="OF44" i="1"/>
  <c r="CH101" i="1"/>
  <c r="OF45" i="1"/>
  <c r="NB44" i="1"/>
  <c r="OF43" i="1"/>
  <c r="NR41" i="1"/>
  <c r="NR48" i="1" s="1"/>
  <c r="NR99"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1" i="1"/>
  <c r="KT13" i="1"/>
  <c r="KT17" i="1" s="1"/>
  <c r="E391" i="4"/>
  <c r="KO13" i="1"/>
  <c r="KO131" i="1"/>
  <c r="KP13" i="1"/>
  <c r="KP131"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0" i="1" l="1"/>
  <c r="ND81" i="1"/>
  <c r="NC91" i="1"/>
  <c r="NC92" i="1"/>
  <c r="NC93" i="1"/>
  <c r="NC94" i="1"/>
  <c r="NC95" i="1"/>
  <c r="OG91" i="1"/>
  <c r="OG92" i="1"/>
  <c r="OG93" i="1"/>
  <c r="OG94" i="1"/>
  <c r="OG95" i="1"/>
  <c r="OH90" i="1"/>
  <c r="OH81" i="1"/>
  <c r="OG82" i="1"/>
  <c r="OG83" i="1"/>
  <c r="OG84" i="1"/>
  <c r="OG85" i="1"/>
  <c r="OG86" i="1"/>
  <c r="NR82" i="1"/>
  <c r="NR83" i="1"/>
  <c r="NR84" i="1"/>
  <c r="NR85" i="1"/>
  <c r="NR86" i="1"/>
  <c r="NS90" i="1"/>
  <c r="NS81" i="1"/>
  <c r="NR91" i="1"/>
  <c r="NR92" i="1"/>
  <c r="NR93" i="1"/>
  <c r="NR94" i="1"/>
  <c r="NR95" i="1"/>
  <c r="NC82" i="1"/>
  <c r="NC83" i="1"/>
  <c r="NC84" i="1"/>
  <c r="NC85" i="1"/>
  <c r="NC86" i="1"/>
  <c r="ND118" i="1"/>
  <c r="ND72" i="1"/>
  <c r="OG73" i="1"/>
  <c r="OG74" i="1"/>
  <c r="OG75" i="1"/>
  <c r="OG76" i="1"/>
  <c r="OG77" i="1"/>
  <c r="OH118" i="1"/>
  <c r="OH72" i="1"/>
  <c r="NR73" i="1"/>
  <c r="NR74" i="1"/>
  <c r="NR75" i="1"/>
  <c r="NR76" i="1"/>
  <c r="NR77" i="1"/>
  <c r="NS118" i="1"/>
  <c r="NS72" i="1"/>
  <c r="NC73" i="1"/>
  <c r="NC74" i="1"/>
  <c r="NC75" i="1"/>
  <c r="NC76" i="1"/>
  <c r="NC77" i="1"/>
  <c r="NS109" i="1"/>
  <c r="NS105" i="1"/>
  <c r="ND109" i="1"/>
  <c r="ND105" i="1"/>
  <c r="OH109" i="1"/>
  <c r="OH105"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NS52" i="1"/>
  <c r="NS58" i="1" s="1"/>
  <c r="NS63" i="1"/>
  <c r="NR64" i="1"/>
  <c r="NR65" i="1"/>
  <c r="NR66" i="1"/>
  <c r="NR67" i="1"/>
  <c r="NR68" i="1"/>
  <c r="ND52" i="1"/>
  <c r="ND57" i="1" s="1"/>
  <c r="ND63" i="1"/>
  <c r="OG59" i="1"/>
  <c r="NC64" i="1"/>
  <c r="NC65" i="1"/>
  <c r="NC66" i="1"/>
  <c r="NC67" i="1"/>
  <c r="NC68" i="1"/>
  <c r="NR47" i="1"/>
  <c r="NR46" i="1"/>
  <c r="NC43" i="1"/>
  <c r="OG48" i="1"/>
  <c r="OG47" i="1"/>
  <c r="OG46" i="1"/>
  <c r="OG44" i="1"/>
  <c r="NR45" i="1"/>
  <c r="NR44" i="1"/>
  <c r="NR43" i="1"/>
  <c r="OG45" i="1"/>
  <c r="NR42" i="1"/>
  <c r="NC47" i="1"/>
  <c r="OG43" i="1"/>
  <c r="NC46" i="1"/>
  <c r="NC45" i="1"/>
  <c r="OH41" i="1"/>
  <c r="OH44" i="1" s="1"/>
  <c r="OH99" i="1"/>
  <c r="NC44" i="1"/>
  <c r="NS41" i="1"/>
  <c r="NS45" i="1" s="1"/>
  <c r="NS99" i="1"/>
  <c r="NC42" i="1"/>
  <c r="ND41" i="1"/>
  <c r="ND43" i="1" s="1"/>
  <c r="ND99"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1" i="1" l="1"/>
  <c r="NT90" i="1"/>
  <c r="OI81" i="1"/>
  <c r="OI90" i="1"/>
  <c r="NE81" i="1"/>
  <c r="NE90" i="1"/>
  <c r="NS82" i="1"/>
  <c r="NS83" i="1"/>
  <c r="NS84" i="1"/>
  <c r="NS85" i="1"/>
  <c r="NS86" i="1"/>
  <c r="OH82" i="1"/>
  <c r="OH83" i="1"/>
  <c r="OH84" i="1"/>
  <c r="OH85" i="1"/>
  <c r="OH86" i="1"/>
  <c r="ND82" i="1"/>
  <c r="ND83" i="1"/>
  <c r="ND84" i="1"/>
  <c r="ND85" i="1"/>
  <c r="ND86" i="1"/>
  <c r="NS91" i="1"/>
  <c r="NS92" i="1"/>
  <c r="NS93" i="1"/>
  <c r="NS94" i="1"/>
  <c r="NS95" i="1"/>
  <c r="OH91" i="1"/>
  <c r="OH92" i="1"/>
  <c r="OH93" i="1"/>
  <c r="OH94" i="1"/>
  <c r="OH95" i="1"/>
  <c r="ND91" i="1"/>
  <c r="ND92" i="1"/>
  <c r="ND93" i="1"/>
  <c r="ND94" i="1"/>
  <c r="ND95" i="1"/>
  <c r="NT118" i="1"/>
  <c r="NT72" i="1"/>
  <c r="OI118" i="1"/>
  <c r="OI72" i="1"/>
  <c r="NS73" i="1"/>
  <c r="NS74" i="1"/>
  <c r="NS75" i="1"/>
  <c r="NS76" i="1"/>
  <c r="NS77" i="1"/>
  <c r="NE118" i="1"/>
  <c r="NE72" i="1"/>
  <c r="OH73" i="1"/>
  <c r="OH74" i="1"/>
  <c r="OH75" i="1"/>
  <c r="OH76" i="1"/>
  <c r="OH77" i="1"/>
  <c r="ND73" i="1"/>
  <c r="ND74" i="1"/>
  <c r="ND75" i="1"/>
  <c r="ND76" i="1"/>
  <c r="ND77" i="1"/>
  <c r="OH59" i="1"/>
  <c r="OH56" i="1"/>
  <c r="NT109" i="1"/>
  <c r="NT105" i="1"/>
  <c r="OH55" i="1"/>
  <c r="OI109" i="1"/>
  <c r="OI105" i="1"/>
  <c r="NE109" i="1"/>
  <c r="NE105"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S64" i="1"/>
  <c r="NS65" i="1"/>
  <c r="NS66" i="1"/>
  <c r="NS67" i="1"/>
  <c r="NS68" i="1"/>
  <c r="OH64" i="1"/>
  <c r="OH65" i="1"/>
  <c r="OH66" i="1"/>
  <c r="OH67" i="1"/>
  <c r="OH68" i="1"/>
  <c r="OI52" i="1"/>
  <c r="OI59" i="1" s="1"/>
  <c r="OI63" i="1"/>
  <c r="NS46" i="1"/>
  <c r="NS44" i="1"/>
  <c r="NS43" i="1"/>
  <c r="NS42" i="1"/>
  <c r="ND48" i="1"/>
  <c r="NS48" i="1"/>
  <c r="ND42" i="1"/>
  <c r="NS47" i="1"/>
  <c r="OH42" i="1"/>
  <c r="OH48" i="1"/>
  <c r="ND47" i="1"/>
  <c r="OH47" i="1"/>
  <c r="ND46" i="1"/>
  <c r="NT41" i="1"/>
  <c r="NT43" i="1" s="1"/>
  <c r="NT99" i="1"/>
  <c r="OI41" i="1"/>
  <c r="OI44" i="1" s="1"/>
  <c r="OI99" i="1"/>
  <c r="OH46" i="1"/>
  <c r="ND45" i="1"/>
  <c r="OH45" i="1"/>
  <c r="ND44" i="1"/>
  <c r="NE41" i="1"/>
  <c r="NE45" i="1" s="1"/>
  <c r="NE99"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1" i="1" l="1"/>
  <c r="NU90" i="1"/>
  <c r="NE91" i="1"/>
  <c r="NE92" i="1"/>
  <c r="NE93" i="1"/>
  <c r="NE94" i="1"/>
  <c r="NE95" i="1"/>
  <c r="NE82" i="1"/>
  <c r="NE83" i="1"/>
  <c r="NE84" i="1"/>
  <c r="NE85" i="1"/>
  <c r="NE86" i="1"/>
  <c r="NF90" i="1"/>
  <c r="NF81" i="1"/>
  <c r="OI91" i="1"/>
  <c r="OI92" i="1"/>
  <c r="OI93" i="1"/>
  <c r="OI94" i="1"/>
  <c r="OI95" i="1"/>
  <c r="OI82" i="1"/>
  <c r="OI83" i="1"/>
  <c r="OI84" i="1"/>
  <c r="OI85" i="1"/>
  <c r="OI86" i="1"/>
  <c r="NT91" i="1"/>
  <c r="NT92" i="1"/>
  <c r="NT93" i="1"/>
  <c r="NT94" i="1"/>
  <c r="NT95" i="1"/>
  <c r="OJ81" i="1"/>
  <c r="OJ90" i="1"/>
  <c r="NT82" i="1"/>
  <c r="NT83" i="1"/>
  <c r="NT84" i="1"/>
  <c r="NT85" i="1"/>
  <c r="NT86" i="1"/>
  <c r="NU118" i="1"/>
  <c r="NU72" i="1"/>
  <c r="NE73" i="1"/>
  <c r="NE74" i="1"/>
  <c r="NE75" i="1"/>
  <c r="NE76" i="1"/>
  <c r="NE77" i="1"/>
  <c r="NF118" i="1"/>
  <c r="NF72" i="1"/>
  <c r="OI73" i="1"/>
  <c r="OI74" i="1"/>
  <c r="OI75" i="1"/>
  <c r="OI76" i="1"/>
  <c r="OI77" i="1"/>
  <c r="NT73" i="1"/>
  <c r="NT74" i="1"/>
  <c r="NT75" i="1"/>
  <c r="NT76" i="1"/>
  <c r="NT77" i="1"/>
  <c r="OJ118" i="1"/>
  <c r="OJ72" i="1"/>
  <c r="NU109" i="1"/>
  <c r="NU105" i="1"/>
  <c r="NF109" i="1"/>
  <c r="NF105" i="1"/>
  <c r="OJ109" i="1"/>
  <c r="OJ105"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OI64" i="1"/>
  <c r="OI65" i="1"/>
  <c r="OI66" i="1"/>
  <c r="OI67" i="1"/>
  <c r="OI68" i="1"/>
  <c r="OJ52" i="1"/>
  <c r="OJ58" i="1" s="1"/>
  <c r="OJ63" i="1"/>
  <c r="NE64" i="1"/>
  <c r="NE65" i="1"/>
  <c r="NE66" i="1"/>
  <c r="NE67" i="1"/>
  <c r="NE68" i="1"/>
  <c r="NT46" i="1"/>
  <c r="NT42" i="1"/>
  <c r="NE48" i="1"/>
  <c r="NE47" i="1"/>
  <c r="NT48" i="1"/>
  <c r="NT47" i="1"/>
  <c r="NE44" i="1"/>
  <c r="OI43" i="1"/>
  <c r="NE43" i="1"/>
  <c r="NE42" i="1"/>
  <c r="NU41" i="1"/>
  <c r="NU43" i="1" s="1"/>
  <c r="NU99" i="1"/>
  <c r="OI48" i="1"/>
  <c r="OI42" i="1"/>
  <c r="OI46" i="1"/>
  <c r="NT45" i="1"/>
  <c r="OJ41" i="1"/>
  <c r="OJ46" i="1" s="1"/>
  <c r="OJ99" i="1"/>
  <c r="NF41" i="1"/>
  <c r="NF44" i="1" s="1"/>
  <c r="NF99"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1" i="1" s="1"/>
  <c r="CE5" i="1"/>
  <c r="CE131" i="1" s="1"/>
  <c r="CI5" i="1"/>
  <c r="OK81" i="1" l="1"/>
  <c r="OK90" i="1"/>
  <c r="NG90" i="1"/>
  <c r="NG81" i="1"/>
  <c r="NV81" i="1"/>
  <c r="NV90" i="1"/>
  <c r="NF82" i="1"/>
  <c r="NF83" i="1"/>
  <c r="NF84" i="1"/>
  <c r="NF85" i="1"/>
  <c r="NF86" i="1"/>
  <c r="NU91" i="1"/>
  <c r="NU92" i="1"/>
  <c r="NU93" i="1"/>
  <c r="NU94" i="1"/>
  <c r="NU95" i="1"/>
  <c r="OJ82" i="1"/>
  <c r="OJ83" i="1"/>
  <c r="OJ84" i="1"/>
  <c r="OJ85" i="1"/>
  <c r="OJ86" i="1"/>
  <c r="OJ91" i="1"/>
  <c r="OJ92" i="1"/>
  <c r="OJ93" i="1"/>
  <c r="OJ94" i="1"/>
  <c r="OJ95" i="1"/>
  <c r="NF91" i="1"/>
  <c r="NF92" i="1"/>
  <c r="NF93" i="1"/>
  <c r="NF94" i="1"/>
  <c r="NF95" i="1"/>
  <c r="NU82" i="1"/>
  <c r="NU83" i="1"/>
  <c r="NU84" i="1"/>
  <c r="NU85" i="1"/>
  <c r="NU86" i="1"/>
  <c r="OK118" i="1"/>
  <c r="OK72" i="1"/>
  <c r="NG118" i="1"/>
  <c r="NG72" i="1"/>
  <c r="OJ73" i="1"/>
  <c r="OJ74" i="1"/>
  <c r="OJ75" i="1"/>
  <c r="OJ76" i="1"/>
  <c r="OJ77" i="1"/>
  <c r="NF73" i="1"/>
  <c r="NF74" i="1"/>
  <c r="NF75" i="1"/>
  <c r="NF76" i="1"/>
  <c r="NF77" i="1"/>
  <c r="NV118" i="1"/>
  <c r="NV72" i="1"/>
  <c r="NU73" i="1"/>
  <c r="NU74" i="1"/>
  <c r="NU75" i="1"/>
  <c r="NU76" i="1"/>
  <c r="NU77" i="1"/>
  <c r="NG109" i="1"/>
  <c r="NG105" i="1"/>
  <c r="NV109" i="1"/>
  <c r="NV105" i="1"/>
  <c r="OK109" i="1"/>
  <c r="OK105"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NF64" i="1"/>
  <c r="NF65" i="1"/>
  <c r="NF66" i="1"/>
  <c r="NF67" i="1"/>
  <c r="NF68" i="1"/>
  <c r="OK52" i="1"/>
  <c r="OK57" i="1" s="1"/>
  <c r="OK63" i="1"/>
  <c r="OJ59" i="1"/>
  <c r="NU64" i="1"/>
  <c r="NU65" i="1"/>
  <c r="NU66" i="1"/>
  <c r="NU67" i="1"/>
  <c r="NU68" i="1"/>
  <c r="NF46" i="1"/>
  <c r="NF48" i="1"/>
  <c r="NU48" i="1"/>
  <c r="NU47" i="1"/>
  <c r="NU46" i="1"/>
  <c r="NU45" i="1"/>
  <c r="NU44" i="1"/>
  <c r="NU42" i="1"/>
  <c r="NF47" i="1"/>
  <c r="NF43" i="1"/>
  <c r="NF42" i="1"/>
  <c r="NF45" i="1"/>
  <c r="OJ45" i="1"/>
  <c r="OJ44" i="1"/>
  <c r="OJ43" i="1"/>
  <c r="OJ42" i="1"/>
  <c r="OJ48" i="1"/>
  <c r="NV41" i="1"/>
  <c r="NV42" i="1" s="1"/>
  <c r="NV99" i="1"/>
  <c r="OK41" i="1"/>
  <c r="OK48" i="1" s="1"/>
  <c r="OK99" i="1"/>
  <c r="OJ47" i="1"/>
  <c r="NG41" i="1"/>
  <c r="NG43" i="1" s="1"/>
  <c r="NG99" i="1"/>
  <c r="E395" i="4"/>
  <c r="R395" i="4" s="1"/>
  <c r="CI13" i="1"/>
  <c r="CI131"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1" i="1" s="1"/>
  <c r="MQ5" i="1"/>
  <c r="MQ131" i="1" s="1"/>
  <c r="NV82" i="1" l="1"/>
  <c r="NV83" i="1"/>
  <c r="NV84" i="1"/>
  <c r="NV85" i="1"/>
  <c r="NV86" i="1"/>
  <c r="NG82" i="1"/>
  <c r="NG83" i="1"/>
  <c r="NG84" i="1"/>
  <c r="NG85" i="1"/>
  <c r="NG86" i="1"/>
  <c r="NV91" i="1"/>
  <c r="NV92" i="1"/>
  <c r="NV93" i="1"/>
  <c r="NV94" i="1"/>
  <c r="NV95" i="1"/>
  <c r="NG91" i="1"/>
  <c r="NG92" i="1"/>
  <c r="NG93" i="1"/>
  <c r="NG94" i="1"/>
  <c r="NG95" i="1"/>
  <c r="OK91" i="1"/>
  <c r="OK92" i="1"/>
  <c r="OK93" i="1"/>
  <c r="OK94" i="1"/>
  <c r="OK95" i="1"/>
  <c r="OK82" i="1"/>
  <c r="OK83" i="1"/>
  <c r="OK84" i="1"/>
  <c r="OK85" i="1"/>
  <c r="OK86" i="1"/>
  <c r="NV73" i="1"/>
  <c r="NV74" i="1"/>
  <c r="NV75" i="1"/>
  <c r="NV76" i="1"/>
  <c r="NV77" i="1"/>
  <c r="NG73" i="1"/>
  <c r="NG74" i="1"/>
  <c r="NG75" i="1"/>
  <c r="NG76" i="1"/>
  <c r="NG77" i="1"/>
  <c r="OK73" i="1"/>
  <c r="OK74" i="1"/>
  <c r="OK75" i="1"/>
  <c r="OK76" i="1"/>
  <c r="OK77" i="1"/>
  <c r="NG53" i="1"/>
  <c r="NG55" i="1"/>
  <c r="NG54" i="1"/>
  <c r="NV57" i="1"/>
  <c r="NG56" i="1"/>
  <c r="OK54" i="1"/>
  <c r="NV58" i="1"/>
  <c r="NV56" i="1"/>
  <c r="NG59" i="1"/>
  <c r="NG58" i="1"/>
  <c r="NV55" i="1"/>
  <c r="NV54" i="1"/>
  <c r="OK55" i="1"/>
  <c r="OK53" i="1"/>
  <c r="NV53" i="1"/>
  <c r="OK59" i="1"/>
  <c r="OK58" i="1"/>
  <c r="OK56" i="1"/>
  <c r="OK64" i="1"/>
  <c r="OK65" i="1"/>
  <c r="OK66" i="1"/>
  <c r="OK67" i="1"/>
  <c r="OK68" i="1"/>
  <c r="NV64" i="1"/>
  <c r="NV65" i="1"/>
  <c r="NV66" i="1"/>
  <c r="NV67" i="1"/>
  <c r="NV68" i="1"/>
  <c r="NG64" i="1"/>
  <c r="NG65" i="1"/>
  <c r="NG66" i="1"/>
  <c r="NG67" i="1"/>
  <c r="NG68"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1"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1" i="1" l="1"/>
  <c r="MI90" i="1"/>
  <c r="MI118" i="1"/>
  <c r="MI72" i="1"/>
  <c r="MI109" i="1"/>
  <c r="MI105" i="1"/>
  <c r="MI52" i="1"/>
  <c r="MI53" i="1" s="1"/>
  <c r="MI63" i="1"/>
  <c r="MI41" i="1"/>
  <c r="MI42" i="1" s="1"/>
  <c r="MI99" i="1"/>
  <c r="E399" i="4"/>
  <c r="R399" i="4" s="1"/>
  <c r="P384" i="4"/>
  <c r="C385" i="4"/>
  <c r="F400" i="4"/>
  <c r="I401" i="4"/>
  <c r="H401" i="4"/>
  <c r="G401" i="4"/>
  <c r="T401" i="4" s="1"/>
  <c r="D401" i="4"/>
  <c r="Q401" i="4" s="1"/>
  <c r="F465" i="4"/>
  <c r="E465" i="4"/>
  <c r="D465" i="4"/>
  <c r="Q465" i="4" s="1"/>
  <c r="S384" i="4"/>
  <c r="B384" i="4"/>
  <c r="R316" i="8"/>
  <c r="Q316" i="8"/>
  <c r="F315" i="8"/>
  <c r="E315" i="8"/>
  <c r="A402" i="4"/>
  <c r="A466" i="4"/>
  <c r="MI91" i="1" l="1"/>
  <c r="MI92" i="1"/>
  <c r="MI93" i="1"/>
  <c r="MI94" i="1"/>
  <c r="MI95" i="1"/>
  <c r="MI82" i="1"/>
  <c r="MI83" i="1"/>
  <c r="MI84" i="1"/>
  <c r="MI85" i="1"/>
  <c r="MI86" i="1"/>
  <c r="MI73" i="1"/>
  <c r="MI74" i="1"/>
  <c r="MI75" i="1"/>
  <c r="MI76" i="1"/>
  <c r="MI77" i="1"/>
  <c r="MI59" i="1"/>
  <c r="MI58" i="1"/>
  <c r="MI57" i="1"/>
  <c r="MI56" i="1"/>
  <c r="MI55" i="1"/>
  <c r="MI54" i="1"/>
  <c r="MI64" i="1"/>
  <c r="MI65" i="1"/>
  <c r="MI66" i="1"/>
  <c r="MI67" i="1"/>
  <c r="MI68"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1" i="1" s="1"/>
  <c r="BL5" i="1"/>
  <c r="BL131" i="1" s="1"/>
  <c r="BJ5" i="1"/>
  <c r="BJ131" i="1" s="1"/>
  <c r="BF5" i="1"/>
  <c r="BF131"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1"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1"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1" i="1" s="1"/>
  <c r="CW5" i="1"/>
  <c r="CW131"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1"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23" i="1" l="1"/>
  <c r="JR122" i="1"/>
  <c r="JR100" i="1"/>
  <c r="JR120" i="1"/>
  <c r="JR121" i="1"/>
  <c r="JR111" i="1"/>
  <c r="JR112" i="1"/>
  <c r="JR101" i="1"/>
  <c r="JR105" i="1"/>
  <c r="JR119" i="1"/>
  <c r="JR109" i="1"/>
  <c r="JR99" i="1"/>
  <c r="JR114" i="1"/>
  <c r="JR113" i="1"/>
  <c r="JR110" i="1"/>
  <c r="JR118" i="1"/>
  <c r="JQ109" i="1"/>
  <c r="JQ99" i="1"/>
  <c r="JQ114" i="1"/>
  <c r="JQ113" i="1"/>
  <c r="JQ110" i="1"/>
  <c r="JQ123" i="1"/>
  <c r="JQ122" i="1"/>
  <c r="JQ121" i="1"/>
  <c r="JQ100" i="1"/>
  <c r="JQ118" i="1"/>
  <c r="JQ120" i="1"/>
  <c r="JQ112" i="1"/>
  <c r="JQ111" i="1"/>
  <c r="JQ105" i="1"/>
  <c r="JQ119" i="1"/>
  <c r="JQ101"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1" i="1" s="1"/>
  <c r="ED5" i="1"/>
  <c r="ED131"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1" i="1" s="1"/>
  <c r="BK5" i="1"/>
  <c r="BK131" i="1" s="1"/>
  <c r="BO5" i="1"/>
  <c r="BO131" i="1" s="1"/>
  <c r="BG5" i="1"/>
  <c r="BG131"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CZ100" i="1" s="1"/>
  <c r="DX24" i="1"/>
  <c r="CZ30" i="1"/>
  <c r="CZ37" i="1" s="1"/>
  <c r="DX30" i="1"/>
  <c r="LR20" i="1"/>
  <c r="LQ20" i="1"/>
  <c r="LR18" i="1"/>
  <c r="LQ18" i="1"/>
  <c r="LR21" i="1"/>
  <c r="LQ21" i="1"/>
  <c r="LR19" i="1"/>
  <c r="LQ19" i="1"/>
  <c r="CZ26"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1" i="1" s="1"/>
  <c r="IO5" i="1"/>
  <c r="IO131" i="1" s="1"/>
  <c r="CM5" i="1"/>
  <c r="CM131" i="1" s="1"/>
  <c r="CL5" i="1"/>
  <c r="CL131" i="1" s="1"/>
  <c r="DT5" i="1"/>
  <c r="DT131" i="1" s="1"/>
  <c r="BG81" i="1" l="1"/>
  <c r="BG90" i="1"/>
  <c r="BG118" i="1"/>
  <c r="BG72" i="1"/>
  <c r="KX119" i="1"/>
  <c r="KX122" i="1"/>
  <c r="KX120" i="1"/>
  <c r="KX121" i="1"/>
  <c r="KX123" i="1"/>
  <c r="KK120" i="1"/>
  <c r="KK121" i="1"/>
  <c r="KK119" i="1"/>
  <c r="KK122" i="1"/>
  <c r="KK123" i="1"/>
  <c r="KD120" i="1"/>
  <c r="KD121" i="1"/>
  <c r="KD119" i="1"/>
  <c r="KD122" i="1"/>
  <c r="KD123" i="1"/>
  <c r="DL120" i="1"/>
  <c r="DL119" i="1"/>
  <c r="DL122" i="1"/>
  <c r="DL121" i="1"/>
  <c r="DL123" i="1"/>
  <c r="DG119" i="1"/>
  <c r="DG122" i="1"/>
  <c r="DG120" i="1"/>
  <c r="DG123" i="1"/>
  <c r="DG121" i="1"/>
  <c r="IY120" i="1"/>
  <c r="IY119" i="1"/>
  <c r="IY122" i="1"/>
  <c r="IY121" i="1"/>
  <c r="IY123" i="1"/>
  <c r="OK119" i="1"/>
  <c r="OK121" i="1"/>
  <c r="OK122" i="1"/>
  <c r="OK120" i="1"/>
  <c r="OK123" i="1"/>
  <c r="OI119" i="1"/>
  <c r="OI122" i="1"/>
  <c r="OI121" i="1"/>
  <c r="OI120" i="1"/>
  <c r="OI123" i="1"/>
  <c r="OF119" i="1"/>
  <c r="OF120" i="1"/>
  <c r="OF122" i="1"/>
  <c r="OF121" i="1"/>
  <c r="OF123" i="1"/>
  <c r="MY120" i="1"/>
  <c r="MY121" i="1"/>
  <c r="MY119" i="1"/>
  <c r="MY122" i="1"/>
  <c r="MY123" i="1"/>
  <c r="OA120" i="1"/>
  <c r="OA121" i="1"/>
  <c r="OA119" i="1"/>
  <c r="OA122" i="1"/>
  <c r="OA123" i="1"/>
  <c r="NH122" i="1"/>
  <c r="NH119" i="1"/>
  <c r="NH121" i="1"/>
  <c r="NH120" i="1"/>
  <c r="NH123" i="1"/>
  <c r="DY122" i="1"/>
  <c r="DY119" i="1"/>
  <c r="DY120" i="1"/>
  <c r="DY121" i="1"/>
  <c r="DY123" i="1"/>
  <c r="DN122" i="1"/>
  <c r="DN121" i="1"/>
  <c r="DN120" i="1"/>
  <c r="DN119" i="1"/>
  <c r="DN123" i="1"/>
  <c r="MG119" i="1"/>
  <c r="MG121" i="1"/>
  <c r="MG120" i="1"/>
  <c r="MG122" i="1"/>
  <c r="MG123" i="1"/>
  <c r="KL122" i="1"/>
  <c r="KL120" i="1"/>
  <c r="KL121" i="1"/>
  <c r="KL119" i="1"/>
  <c r="KL123" i="1"/>
  <c r="KN119" i="1"/>
  <c r="KN121" i="1"/>
  <c r="KN120" i="1"/>
  <c r="KN122" i="1"/>
  <c r="KN123" i="1"/>
  <c r="KE119" i="1"/>
  <c r="KE122" i="1"/>
  <c r="KE120" i="1"/>
  <c r="KE123" i="1"/>
  <c r="KE121" i="1"/>
  <c r="DD120" i="1"/>
  <c r="DD119" i="1"/>
  <c r="DD122" i="1"/>
  <c r="DD121" i="1"/>
  <c r="DD123" i="1"/>
  <c r="DA122" i="1"/>
  <c r="DA120" i="1"/>
  <c r="DA121" i="1"/>
  <c r="DA123" i="1"/>
  <c r="DA119" i="1"/>
  <c r="IX120" i="1"/>
  <c r="IX121" i="1"/>
  <c r="IX119" i="1"/>
  <c r="IX122" i="1"/>
  <c r="IX123" i="1"/>
  <c r="NV120" i="1"/>
  <c r="NV122" i="1"/>
  <c r="NV119" i="1"/>
  <c r="NV121" i="1"/>
  <c r="NV123" i="1"/>
  <c r="ND119" i="1"/>
  <c r="ND120" i="1"/>
  <c r="ND122" i="1"/>
  <c r="ND121" i="1"/>
  <c r="ND123" i="1"/>
  <c r="NQ122" i="1"/>
  <c r="NQ121" i="1"/>
  <c r="NQ123" i="1"/>
  <c r="NQ119" i="1"/>
  <c r="NQ120" i="1"/>
  <c r="OC122" i="1"/>
  <c r="OC119" i="1"/>
  <c r="OC121" i="1"/>
  <c r="OC120" i="1"/>
  <c r="OC123" i="1"/>
  <c r="NK120" i="1"/>
  <c r="NK121" i="1"/>
  <c r="NK119" i="1"/>
  <c r="NK122" i="1"/>
  <c r="NK123" i="1"/>
  <c r="MT123" i="1"/>
  <c r="MT121" i="1"/>
  <c r="MT119" i="1"/>
  <c r="MT120" i="1"/>
  <c r="MT122" i="1"/>
  <c r="DZ120" i="1"/>
  <c r="DZ122" i="1"/>
  <c r="DZ121" i="1"/>
  <c r="DZ119" i="1"/>
  <c r="DZ123" i="1"/>
  <c r="DM120" i="1"/>
  <c r="DM121" i="1"/>
  <c r="DM119" i="1"/>
  <c r="DM123" i="1"/>
  <c r="DM122" i="1"/>
  <c r="MH119" i="1"/>
  <c r="MH122" i="1"/>
  <c r="MH120" i="1"/>
  <c r="MH121" i="1"/>
  <c r="MH123" i="1"/>
  <c r="KM119" i="1"/>
  <c r="KM121" i="1"/>
  <c r="KM120" i="1"/>
  <c r="KM123" i="1"/>
  <c r="KM122" i="1"/>
  <c r="KS119" i="1"/>
  <c r="KS122" i="1"/>
  <c r="KS123" i="1"/>
  <c r="KS120" i="1"/>
  <c r="KS121" i="1"/>
  <c r="KF122" i="1"/>
  <c r="KF120" i="1"/>
  <c r="KF119" i="1"/>
  <c r="KF121" i="1"/>
  <c r="KF123" i="1"/>
  <c r="DK119" i="1"/>
  <c r="DK122" i="1"/>
  <c r="DK121" i="1"/>
  <c r="DK120" i="1"/>
  <c r="DK123" i="1"/>
  <c r="II122" i="1"/>
  <c r="II120" i="1"/>
  <c r="II121" i="1"/>
  <c r="II119" i="1"/>
  <c r="II123" i="1"/>
  <c r="IU119" i="1"/>
  <c r="IU121" i="1"/>
  <c r="IU122" i="1"/>
  <c r="IU120" i="1"/>
  <c r="IU123" i="1"/>
  <c r="JB119" i="1"/>
  <c r="JB120" i="1"/>
  <c r="JB122" i="1"/>
  <c r="JB123" i="1"/>
  <c r="JB121" i="1"/>
  <c r="NG120" i="1"/>
  <c r="NG119" i="1"/>
  <c r="NG122" i="1"/>
  <c r="NG121" i="1"/>
  <c r="NG123" i="1"/>
  <c r="NS120" i="1"/>
  <c r="NS121" i="1"/>
  <c r="NS119" i="1"/>
  <c r="NS122" i="1"/>
  <c r="NS123" i="1"/>
  <c r="OE121" i="1"/>
  <c r="OE122" i="1"/>
  <c r="OE120" i="1"/>
  <c r="OE123" i="1"/>
  <c r="OE119" i="1"/>
  <c r="NN119" i="1"/>
  <c r="NN122" i="1"/>
  <c r="NN120" i="1"/>
  <c r="NN121" i="1"/>
  <c r="NN123" i="1"/>
  <c r="NZ122" i="1"/>
  <c r="NZ121" i="1"/>
  <c r="NZ119" i="1"/>
  <c r="NZ120" i="1"/>
  <c r="NZ123" i="1"/>
  <c r="NW119" i="1"/>
  <c r="NW121" i="1"/>
  <c r="NW122" i="1"/>
  <c r="NW120" i="1"/>
  <c r="NW123" i="1"/>
  <c r="LB120" i="1"/>
  <c r="LB121" i="1"/>
  <c r="LB122" i="1"/>
  <c r="LB119" i="1"/>
  <c r="LB123" i="1"/>
  <c r="LC119" i="1"/>
  <c r="LC121" i="1"/>
  <c r="LC122" i="1"/>
  <c r="LC120" i="1"/>
  <c r="LC123" i="1"/>
  <c r="DJ121" i="1"/>
  <c r="DJ119" i="1"/>
  <c r="DJ122" i="1"/>
  <c r="DJ120" i="1"/>
  <c r="DJ123" i="1"/>
  <c r="IV121" i="1"/>
  <c r="IV119" i="1"/>
  <c r="IV120" i="1"/>
  <c r="IV122" i="1"/>
  <c r="IV123" i="1"/>
  <c r="JF120" i="1"/>
  <c r="JF121" i="1"/>
  <c r="JF119" i="1"/>
  <c r="JF122" i="1"/>
  <c r="JF123" i="1"/>
  <c r="NF121" i="1"/>
  <c r="NF122" i="1"/>
  <c r="NF120" i="1"/>
  <c r="NF119" i="1"/>
  <c r="NF123" i="1"/>
  <c r="OH122" i="1"/>
  <c r="OH121" i="1"/>
  <c r="OH119" i="1"/>
  <c r="OH120" i="1"/>
  <c r="OH123" i="1"/>
  <c r="NP122" i="1"/>
  <c r="NP119" i="1"/>
  <c r="NP120" i="1"/>
  <c r="NP121" i="1"/>
  <c r="NP123" i="1"/>
  <c r="OB120" i="1"/>
  <c r="OB121" i="1"/>
  <c r="OB122" i="1"/>
  <c r="OB119" i="1"/>
  <c r="OB123" i="1"/>
  <c r="MV122" i="1"/>
  <c r="MV120" i="1"/>
  <c r="MV119" i="1"/>
  <c r="MV121" i="1"/>
  <c r="MV123" i="1"/>
  <c r="NX122" i="1"/>
  <c r="NX119" i="1"/>
  <c r="NX120" i="1"/>
  <c r="NX121" i="1"/>
  <c r="NX123" i="1"/>
  <c r="JZ119" i="1"/>
  <c r="JZ122" i="1"/>
  <c r="JZ120" i="1"/>
  <c r="JZ121" i="1"/>
  <c r="JZ123" i="1"/>
  <c r="DI122" i="1"/>
  <c r="DI120" i="1"/>
  <c r="DI121" i="1"/>
  <c r="DI119" i="1"/>
  <c r="DI123" i="1"/>
  <c r="JI122" i="1"/>
  <c r="JI121" i="1"/>
  <c r="JI119" i="1"/>
  <c r="JI123" i="1"/>
  <c r="JI120" i="1"/>
  <c r="JC121" i="1"/>
  <c r="JC120" i="1"/>
  <c r="JC119" i="1"/>
  <c r="JC122" i="1"/>
  <c r="JC123" i="1"/>
  <c r="OJ122" i="1"/>
  <c r="OJ121" i="1"/>
  <c r="OJ119" i="1"/>
  <c r="OJ120" i="1"/>
  <c r="OJ123" i="1"/>
  <c r="NR122" i="1"/>
  <c r="NR121" i="1"/>
  <c r="NR119" i="1"/>
  <c r="NR120" i="1"/>
  <c r="NR123" i="1"/>
  <c r="NA119" i="1"/>
  <c r="NA120" i="1"/>
  <c r="NA121" i="1"/>
  <c r="NA122" i="1"/>
  <c r="NA123" i="1"/>
  <c r="NM119" i="1"/>
  <c r="NM121" i="1"/>
  <c r="NM122" i="1"/>
  <c r="NM120" i="1"/>
  <c r="NM123" i="1"/>
  <c r="NY122" i="1"/>
  <c r="NY123" i="1"/>
  <c r="NY119" i="1"/>
  <c r="NY120" i="1"/>
  <c r="NY121" i="1"/>
  <c r="NI122" i="1"/>
  <c r="NI123" i="1"/>
  <c r="NI121" i="1"/>
  <c r="NI119" i="1"/>
  <c r="NI120" i="1"/>
  <c r="KH121" i="1"/>
  <c r="KH119" i="1"/>
  <c r="KH123" i="1"/>
  <c r="KH122" i="1"/>
  <c r="KH120" i="1"/>
  <c r="KA121" i="1"/>
  <c r="KA120" i="1"/>
  <c r="KA119" i="1"/>
  <c r="KA123" i="1"/>
  <c r="KA122" i="1"/>
  <c r="DH123" i="1"/>
  <c r="DH122" i="1"/>
  <c r="DH119" i="1"/>
  <c r="DH120" i="1"/>
  <c r="DH121" i="1"/>
  <c r="JH122" i="1"/>
  <c r="JH119" i="1"/>
  <c r="JH121" i="1"/>
  <c r="JH120" i="1"/>
  <c r="JH123" i="1"/>
  <c r="IZ122" i="1"/>
  <c r="IZ120" i="1"/>
  <c r="IZ119" i="1"/>
  <c r="IZ121" i="1"/>
  <c r="IZ123" i="1"/>
  <c r="NU122" i="1"/>
  <c r="NU120" i="1"/>
  <c r="NU119" i="1"/>
  <c r="NU121" i="1"/>
  <c r="NU123" i="1"/>
  <c r="OG121" i="1"/>
  <c r="OG119" i="1"/>
  <c r="OG120" i="1"/>
  <c r="OG122" i="1"/>
  <c r="OG123" i="1"/>
  <c r="NO119" i="1"/>
  <c r="NO121" i="1"/>
  <c r="NO122" i="1"/>
  <c r="NO120" i="1"/>
  <c r="NO123" i="1"/>
  <c r="MX120" i="1"/>
  <c r="MX122" i="1"/>
  <c r="MX119" i="1"/>
  <c r="MX123" i="1"/>
  <c r="MX121" i="1"/>
  <c r="MU121" i="1"/>
  <c r="MU120" i="1"/>
  <c r="MU119" i="1"/>
  <c r="MU122" i="1"/>
  <c r="MU123" i="1"/>
  <c r="MR120" i="1"/>
  <c r="MR122" i="1"/>
  <c r="MR121" i="1"/>
  <c r="MR123" i="1"/>
  <c r="MR119" i="1"/>
  <c r="EC122" i="1"/>
  <c r="EC119" i="1"/>
  <c r="EC121" i="1"/>
  <c r="EC120" i="1"/>
  <c r="EC123" i="1"/>
  <c r="KI122" i="1"/>
  <c r="KI123" i="1"/>
  <c r="KI121" i="1"/>
  <c r="KI119" i="1"/>
  <c r="KI120" i="1"/>
  <c r="KB122" i="1"/>
  <c r="KB123" i="1"/>
  <c r="KB121" i="1"/>
  <c r="KB119" i="1"/>
  <c r="KB120" i="1"/>
  <c r="DF121" i="1"/>
  <c r="DF120" i="1"/>
  <c r="DF119" i="1"/>
  <c r="DF123" i="1"/>
  <c r="DF122" i="1"/>
  <c r="DC120" i="1"/>
  <c r="DC122" i="1"/>
  <c r="DC119" i="1"/>
  <c r="DC121" i="1"/>
  <c r="DC123" i="1"/>
  <c r="JG119" i="1"/>
  <c r="JG122" i="1"/>
  <c r="JG120" i="1"/>
  <c r="JG121" i="1"/>
  <c r="JG123" i="1"/>
  <c r="IW119" i="1"/>
  <c r="IW120" i="1"/>
  <c r="IW121" i="1"/>
  <c r="IW122" i="1"/>
  <c r="IW123" i="1"/>
  <c r="NT122" i="1"/>
  <c r="NT119" i="1"/>
  <c r="NT121" i="1"/>
  <c r="NT123" i="1"/>
  <c r="NT120" i="1"/>
  <c r="NC123" i="1"/>
  <c r="NC122" i="1"/>
  <c r="NC120" i="1"/>
  <c r="NC121" i="1"/>
  <c r="NC119" i="1"/>
  <c r="MZ122" i="1"/>
  <c r="MZ123" i="1"/>
  <c r="MZ119" i="1"/>
  <c r="MZ121" i="1"/>
  <c r="MZ120" i="1"/>
  <c r="MW120" i="1"/>
  <c r="MW122" i="1"/>
  <c r="MW119" i="1"/>
  <c r="MW121" i="1"/>
  <c r="MW123" i="1"/>
  <c r="NJ119" i="1"/>
  <c r="NJ120" i="1"/>
  <c r="NJ121" i="1"/>
  <c r="NJ122" i="1"/>
  <c r="NJ123" i="1"/>
  <c r="DX121" i="1"/>
  <c r="DX119" i="1"/>
  <c r="DX120" i="1"/>
  <c r="DX122" i="1"/>
  <c r="DX123" i="1"/>
  <c r="EA119" i="1"/>
  <c r="EA120" i="1"/>
  <c r="EA121" i="1"/>
  <c r="EA122" i="1"/>
  <c r="EA123" i="1"/>
  <c r="DU120" i="1"/>
  <c r="DU121" i="1"/>
  <c r="DU122" i="1"/>
  <c r="DU119" i="1"/>
  <c r="DU123" i="1"/>
  <c r="KJ119" i="1"/>
  <c r="KJ120" i="1"/>
  <c r="KJ121" i="1"/>
  <c r="KJ123" i="1"/>
  <c r="KJ122" i="1"/>
  <c r="KC119" i="1"/>
  <c r="KC121" i="1"/>
  <c r="KC122" i="1"/>
  <c r="KC120" i="1"/>
  <c r="KC123" i="1"/>
  <c r="DE119" i="1"/>
  <c r="DE122" i="1"/>
  <c r="DE120" i="1"/>
  <c r="DE123" i="1"/>
  <c r="DE121" i="1"/>
  <c r="DB121" i="1"/>
  <c r="DB119" i="1"/>
  <c r="DB122" i="1"/>
  <c r="DB120" i="1"/>
  <c r="DB123" i="1"/>
  <c r="JA121" i="1"/>
  <c r="JA120" i="1"/>
  <c r="JA122" i="1"/>
  <c r="JA123" i="1"/>
  <c r="JA119" i="1"/>
  <c r="NE120" i="1"/>
  <c r="NE119" i="1"/>
  <c r="NE121" i="1"/>
  <c r="NE122" i="1"/>
  <c r="NE123" i="1"/>
  <c r="NB121" i="1"/>
  <c r="NB119" i="1"/>
  <c r="NB120" i="1"/>
  <c r="NB122" i="1"/>
  <c r="NB123" i="1"/>
  <c r="OD120" i="1"/>
  <c r="OD119" i="1"/>
  <c r="OD123" i="1"/>
  <c r="OD122" i="1"/>
  <c r="OD121" i="1"/>
  <c r="NL121" i="1"/>
  <c r="NL122" i="1"/>
  <c r="NL119" i="1"/>
  <c r="NL120" i="1"/>
  <c r="NL123" i="1"/>
  <c r="MS119" i="1"/>
  <c r="MS120" i="1"/>
  <c r="MS121" i="1"/>
  <c r="MS122" i="1"/>
  <c r="MS123" i="1"/>
  <c r="CZ25" i="1"/>
  <c r="CZ122" i="1"/>
  <c r="CZ121" i="1"/>
  <c r="CZ119" i="1"/>
  <c r="CZ120" i="1"/>
  <c r="CZ123" i="1"/>
  <c r="EB119" i="1"/>
  <c r="EB121" i="1"/>
  <c r="EB122" i="1"/>
  <c r="EB120" i="1"/>
  <c r="EB123" i="1"/>
  <c r="AU26" i="1"/>
  <c r="AU25" i="1"/>
  <c r="AV26" i="1"/>
  <c r="AV25" i="1"/>
  <c r="CZ101" i="1"/>
  <c r="CZ36" i="1"/>
  <c r="CZ35" i="1"/>
  <c r="KH112" i="1"/>
  <c r="KH114" i="1"/>
  <c r="KH113" i="1"/>
  <c r="KI112" i="1"/>
  <c r="KI113" i="1"/>
  <c r="KI114" i="1"/>
  <c r="KB112" i="1"/>
  <c r="KB113" i="1"/>
  <c r="KB114" i="1"/>
  <c r="DF112" i="1"/>
  <c r="DF113" i="1"/>
  <c r="DF114" i="1"/>
  <c r="DC114" i="1"/>
  <c r="DC113" i="1"/>
  <c r="DC112" i="1"/>
  <c r="JG114" i="1"/>
  <c r="JG113" i="1"/>
  <c r="JG112" i="1"/>
  <c r="IW114" i="1"/>
  <c r="IW113" i="1"/>
  <c r="IW112" i="1"/>
  <c r="NT112" i="1"/>
  <c r="NT113" i="1"/>
  <c r="NT114" i="1"/>
  <c r="NC113" i="1"/>
  <c r="NC112" i="1"/>
  <c r="NC114" i="1"/>
  <c r="MZ112" i="1"/>
  <c r="MZ113" i="1"/>
  <c r="MZ114" i="1"/>
  <c r="MW113" i="1"/>
  <c r="MW114" i="1"/>
  <c r="MW112" i="1"/>
  <c r="NJ114" i="1"/>
  <c r="NJ113" i="1"/>
  <c r="NJ112" i="1"/>
  <c r="KJ113" i="1"/>
  <c r="KJ112" i="1"/>
  <c r="KJ114" i="1"/>
  <c r="KC113" i="1"/>
  <c r="KC112" i="1"/>
  <c r="KC114" i="1"/>
  <c r="DE112" i="1"/>
  <c r="DE113" i="1"/>
  <c r="DE114" i="1"/>
  <c r="DB112" i="1"/>
  <c r="DB114" i="1"/>
  <c r="DB113" i="1"/>
  <c r="JA114" i="1"/>
  <c r="JA112" i="1"/>
  <c r="JA113" i="1"/>
  <c r="NE114" i="1"/>
  <c r="NE113" i="1"/>
  <c r="NE112" i="1"/>
  <c r="NB114" i="1"/>
  <c r="NB113" i="1"/>
  <c r="NB112" i="1"/>
  <c r="OD114" i="1"/>
  <c r="OD113" i="1"/>
  <c r="OD112" i="1"/>
  <c r="NL112" i="1"/>
  <c r="NL114" i="1"/>
  <c r="NL113" i="1"/>
  <c r="MS112" i="1"/>
  <c r="MS113" i="1"/>
  <c r="MS114" i="1"/>
  <c r="KX113" i="1"/>
  <c r="KX114" i="1"/>
  <c r="KX112" i="1"/>
  <c r="KK114" i="1"/>
  <c r="KK112" i="1"/>
  <c r="KK113" i="1"/>
  <c r="KD114" i="1"/>
  <c r="KD112" i="1"/>
  <c r="KD113" i="1"/>
  <c r="DL114" i="1"/>
  <c r="DL113" i="1"/>
  <c r="DL112" i="1"/>
  <c r="DG114" i="1"/>
  <c r="DG112" i="1"/>
  <c r="DG113" i="1"/>
  <c r="IY113" i="1"/>
  <c r="IY112" i="1"/>
  <c r="IY114" i="1"/>
  <c r="OK112" i="1"/>
  <c r="OK113" i="1"/>
  <c r="OK114" i="1"/>
  <c r="OI114" i="1"/>
  <c r="OI112" i="1"/>
  <c r="OI113" i="1"/>
  <c r="OF112" i="1"/>
  <c r="OF113" i="1"/>
  <c r="OF114" i="1"/>
  <c r="MY112" i="1"/>
  <c r="MY114" i="1"/>
  <c r="MY113" i="1"/>
  <c r="OA114" i="1"/>
  <c r="OA112" i="1"/>
  <c r="OA113" i="1"/>
  <c r="NH113" i="1"/>
  <c r="NH114" i="1"/>
  <c r="NH112" i="1"/>
  <c r="MG114" i="1"/>
  <c r="MG112" i="1"/>
  <c r="MG113" i="1"/>
  <c r="KL112" i="1"/>
  <c r="KL113" i="1"/>
  <c r="KL114" i="1"/>
  <c r="KN114" i="1"/>
  <c r="KN112" i="1"/>
  <c r="KN113" i="1"/>
  <c r="KE114" i="1"/>
  <c r="KE112" i="1"/>
  <c r="KE113" i="1"/>
  <c r="DD114" i="1"/>
  <c r="DD113" i="1"/>
  <c r="DD112" i="1"/>
  <c r="DA113" i="1"/>
  <c r="DA112" i="1"/>
  <c r="DA114" i="1"/>
  <c r="IX114" i="1"/>
  <c r="IX113" i="1"/>
  <c r="IX112" i="1"/>
  <c r="NV112" i="1"/>
  <c r="NV113" i="1"/>
  <c r="NV114" i="1"/>
  <c r="ND114" i="1"/>
  <c r="ND112" i="1"/>
  <c r="ND113" i="1"/>
  <c r="NQ112" i="1"/>
  <c r="NQ113" i="1"/>
  <c r="NQ114" i="1"/>
  <c r="OC112" i="1"/>
  <c r="OC114" i="1"/>
  <c r="OC113" i="1"/>
  <c r="NK113" i="1"/>
  <c r="NK114" i="1"/>
  <c r="NK112" i="1"/>
  <c r="MT114" i="1"/>
  <c r="MT113" i="1"/>
  <c r="MT112" i="1"/>
  <c r="EC112" i="1"/>
  <c r="EC113" i="1"/>
  <c r="EC114" i="1"/>
  <c r="MH112" i="1"/>
  <c r="MH113" i="1"/>
  <c r="MH114" i="1"/>
  <c r="KM114" i="1"/>
  <c r="KM112" i="1"/>
  <c r="KM113" i="1"/>
  <c r="KS114" i="1"/>
  <c r="KS112" i="1"/>
  <c r="KS113" i="1"/>
  <c r="KF114" i="1"/>
  <c r="KF112" i="1"/>
  <c r="KF113" i="1"/>
  <c r="DK113" i="1"/>
  <c r="DK114" i="1"/>
  <c r="DK112" i="1"/>
  <c r="II113" i="1"/>
  <c r="II114" i="1"/>
  <c r="II112" i="1"/>
  <c r="IU113" i="1"/>
  <c r="IU114" i="1"/>
  <c r="IU112" i="1"/>
  <c r="JB113" i="1"/>
  <c r="JB114" i="1"/>
  <c r="JB112" i="1"/>
  <c r="NG112" i="1"/>
  <c r="NG113" i="1"/>
  <c r="NG114" i="1"/>
  <c r="NS114" i="1"/>
  <c r="NS113" i="1"/>
  <c r="NS112" i="1"/>
  <c r="OE113" i="1"/>
  <c r="OE114" i="1"/>
  <c r="OE112" i="1"/>
  <c r="NN113" i="1"/>
  <c r="NN112" i="1"/>
  <c r="NN114" i="1"/>
  <c r="NZ113" i="1"/>
  <c r="NZ112" i="1"/>
  <c r="NZ114" i="1"/>
  <c r="NW113" i="1"/>
  <c r="NW114" i="1"/>
  <c r="NW112" i="1"/>
  <c r="DX113" i="1"/>
  <c r="DX112" i="1"/>
  <c r="DX114" i="1"/>
  <c r="EA113" i="1"/>
  <c r="EA112" i="1"/>
  <c r="EA114" i="1"/>
  <c r="LB114" i="1"/>
  <c r="LB112" i="1"/>
  <c r="LB113" i="1"/>
  <c r="LC113" i="1"/>
  <c r="LC114" i="1"/>
  <c r="LC112" i="1"/>
  <c r="DJ112" i="1"/>
  <c r="DJ113" i="1"/>
  <c r="DJ114" i="1"/>
  <c r="IV112" i="1"/>
  <c r="IV113" i="1"/>
  <c r="IV114" i="1"/>
  <c r="JF113" i="1"/>
  <c r="JF112" i="1"/>
  <c r="JF114" i="1"/>
  <c r="NF114" i="1"/>
  <c r="NF112" i="1"/>
  <c r="NF113" i="1"/>
  <c r="OH113" i="1"/>
  <c r="OH112" i="1"/>
  <c r="OH114" i="1"/>
  <c r="NP114" i="1"/>
  <c r="NP112" i="1"/>
  <c r="NP113" i="1"/>
  <c r="OB112" i="1"/>
  <c r="OB113" i="1"/>
  <c r="OB114" i="1"/>
  <c r="MV112" i="1"/>
  <c r="MV114" i="1"/>
  <c r="MV113" i="1"/>
  <c r="NX114" i="1"/>
  <c r="NX113" i="1"/>
  <c r="NX112" i="1"/>
  <c r="CZ114" i="1"/>
  <c r="CZ112" i="1"/>
  <c r="CZ113" i="1"/>
  <c r="EB113" i="1"/>
  <c r="EB114" i="1"/>
  <c r="EB112" i="1"/>
  <c r="DM114" i="1"/>
  <c r="DM112" i="1"/>
  <c r="DM113" i="1"/>
  <c r="DN113" i="1"/>
  <c r="DN112" i="1"/>
  <c r="DN114" i="1"/>
  <c r="DU113" i="1"/>
  <c r="DU114" i="1"/>
  <c r="DU112" i="1"/>
  <c r="JZ113" i="1"/>
  <c r="JZ114" i="1"/>
  <c r="JZ112" i="1"/>
  <c r="DI113" i="1"/>
  <c r="DI114" i="1"/>
  <c r="DI112" i="1"/>
  <c r="JI113" i="1"/>
  <c r="JI112" i="1"/>
  <c r="JI114" i="1"/>
  <c r="JC113" i="1"/>
  <c r="JC114" i="1"/>
  <c r="JC112" i="1"/>
  <c r="OJ113" i="1"/>
  <c r="OJ114" i="1"/>
  <c r="OJ112" i="1"/>
  <c r="NR113" i="1"/>
  <c r="NR112" i="1"/>
  <c r="NR114" i="1"/>
  <c r="NA112" i="1"/>
  <c r="NA113" i="1"/>
  <c r="NA114" i="1"/>
  <c r="NM114" i="1"/>
  <c r="NM113" i="1"/>
  <c r="NM112" i="1"/>
  <c r="NY113" i="1"/>
  <c r="NY114" i="1"/>
  <c r="NY112" i="1"/>
  <c r="NI112" i="1"/>
  <c r="NI113" i="1"/>
  <c r="NI114" i="1"/>
  <c r="DY112" i="1"/>
  <c r="DY114" i="1"/>
  <c r="DY113" i="1"/>
  <c r="KA114" i="1"/>
  <c r="KA113" i="1"/>
  <c r="KA112" i="1"/>
  <c r="DH113" i="1"/>
  <c r="DH112" i="1"/>
  <c r="DH114" i="1"/>
  <c r="JH113" i="1"/>
  <c r="JH114" i="1"/>
  <c r="JH112" i="1"/>
  <c r="IZ112" i="1"/>
  <c r="IZ113" i="1"/>
  <c r="IZ114" i="1"/>
  <c r="NU114" i="1"/>
  <c r="NU113" i="1"/>
  <c r="NU112" i="1"/>
  <c r="OG114" i="1"/>
  <c r="OG112" i="1"/>
  <c r="OG113" i="1"/>
  <c r="NO113" i="1"/>
  <c r="NO114" i="1"/>
  <c r="NO112" i="1"/>
  <c r="MX113" i="1"/>
  <c r="MX112" i="1"/>
  <c r="MX114" i="1"/>
  <c r="MU114" i="1"/>
  <c r="MU112" i="1"/>
  <c r="MU113" i="1"/>
  <c r="MR114" i="1"/>
  <c r="MR113" i="1"/>
  <c r="MR112" i="1"/>
  <c r="DZ113" i="1"/>
  <c r="DZ114" i="1"/>
  <c r="DZ112" i="1"/>
  <c r="CZ34" i="1"/>
  <c r="CZ33" i="1"/>
  <c r="EA31" i="1"/>
  <c r="EA32" i="1"/>
  <c r="EA33" i="1"/>
  <c r="EA34" i="1"/>
  <c r="EA35" i="1"/>
  <c r="EA36" i="1"/>
  <c r="EA37" i="1"/>
  <c r="EC25" i="1"/>
  <c r="EC26" i="1"/>
  <c r="EC100" i="1"/>
  <c r="EC111" i="1"/>
  <c r="EC101" i="1"/>
  <c r="EC110" i="1"/>
  <c r="CZ32" i="1"/>
  <c r="EB31" i="1"/>
  <c r="EB32" i="1"/>
  <c r="EB33" i="1"/>
  <c r="EB34" i="1"/>
  <c r="EB35" i="1"/>
  <c r="EB36" i="1"/>
  <c r="EB37" i="1"/>
  <c r="EA25" i="1"/>
  <c r="EA110" i="1"/>
  <c r="EA111" i="1"/>
  <c r="EA26" i="1"/>
  <c r="EA101" i="1"/>
  <c r="EA100" i="1"/>
  <c r="CZ31" i="1"/>
  <c r="EC31" i="1"/>
  <c r="EC32" i="1"/>
  <c r="EC33" i="1"/>
  <c r="EC34" i="1"/>
  <c r="EC35" i="1"/>
  <c r="EC36" i="1"/>
  <c r="EC37" i="1"/>
  <c r="EB110" i="1"/>
  <c r="EB25" i="1"/>
  <c r="EB100" i="1"/>
  <c r="EB26" i="1"/>
  <c r="EB111" i="1"/>
  <c r="EB101" i="1"/>
  <c r="BG109" i="1"/>
  <c r="BG105" i="1"/>
  <c r="DY31" i="1"/>
  <c r="DY32" i="1"/>
  <c r="DY33" i="1"/>
  <c r="DY34" i="1"/>
  <c r="DY35" i="1"/>
  <c r="DY36" i="1"/>
  <c r="DY37" i="1"/>
  <c r="DY26" i="1"/>
  <c r="DY110" i="1"/>
  <c r="DY111" i="1"/>
  <c r="DY101" i="1"/>
  <c r="DY25" i="1"/>
  <c r="DY100" i="1"/>
  <c r="DZ31" i="1"/>
  <c r="DZ32" i="1"/>
  <c r="DZ33" i="1"/>
  <c r="DZ34" i="1"/>
  <c r="DZ35" i="1"/>
  <c r="DZ36" i="1"/>
  <c r="DZ37" i="1"/>
  <c r="DZ100" i="1"/>
  <c r="DZ101" i="1"/>
  <c r="DZ111" i="1"/>
  <c r="DZ110" i="1"/>
  <c r="DZ25" i="1"/>
  <c r="DZ26" i="1"/>
  <c r="KL111" i="1"/>
  <c r="KL110" i="1"/>
  <c r="KN110" i="1"/>
  <c r="KN111" i="1"/>
  <c r="KE111" i="1"/>
  <c r="KE110" i="1"/>
  <c r="DD111" i="1"/>
  <c r="DD110" i="1"/>
  <c r="DA111" i="1"/>
  <c r="DA110" i="1"/>
  <c r="IX110" i="1"/>
  <c r="IX111" i="1"/>
  <c r="NV110" i="1"/>
  <c r="NV111" i="1"/>
  <c r="ND111" i="1"/>
  <c r="ND110" i="1"/>
  <c r="NQ111" i="1"/>
  <c r="NQ110" i="1"/>
  <c r="OC110" i="1"/>
  <c r="OC111" i="1"/>
  <c r="NK111" i="1"/>
  <c r="NK110" i="1"/>
  <c r="MT111" i="1"/>
  <c r="MT110" i="1"/>
  <c r="MG110" i="1"/>
  <c r="MG111" i="1"/>
  <c r="DM110" i="1"/>
  <c r="DM111" i="1"/>
  <c r="MH110" i="1"/>
  <c r="MH111" i="1"/>
  <c r="KM110" i="1"/>
  <c r="KM111" i="1"/>
  <c r="KS111" i="1"/>
  <c r="KS110" i="1"/>
  <c r="KF111" i="1"/>
  <c r="KF110" i="1"/>
  <c r="DK111" i="1"/>
  <c r="DK110" i="1"/>
  <c r="II110" i="1"/>
  <c r="II111" i="1"/>
  <c r="IU110" i="1"/>
  <c r="IU111" i="1"/>
  <c r="JB111" i="1"/>
  <c r="JB110" i="1"/>
  <c r="NG110" i="1"/>
  <c r="NG111" i="1"/>
  <c r="NS110" i="1"/>
  <c r="NS111" i="1"/>
  <c r="OE110" i="1"/>
  <c r="OE111" i="1"/>
  <c r="NN110" i="1"/>
  <c r="NN111" i="1"/>
  <c r="NZ110" i="1"/>
  <c r="NZ111" i="1"/>
  <c r="NW110" i="1"/>
  <c r="NW111" i="1"/>
  <c r="DN111" i="1"/>
  <c r="DN110" i="1"/>
  <c r="LB111" i="1"/>
  <c r="LB110" i="1"/>
  <c r="LC110" i="1"/>
  <c r="LC111" i="1"/>
  <c r="DJ111" i="1"/>
  <c r="DJ110" i="1"/>
  <c r="IV110" i="1"/>
  <c r="IV111" i="1"/>
  <c r="JF110" i="1"/>
  <c r="JF111" i="1"/>
  <c r="NF111" i="1"/>
  <c r="NF110" i="1"/>
  <c r="OH110" i="1"/>
  <c r="OH111" i="1"/>
  <c r="NP110" i="1"/>
  <c r="NP111" i="1"/>
  <c r="OB110" i="1"/>
  <c r="OB111" i="1"/>
  <c r="MV111" i="1"/>
  <c r="MV110" i="1"/>
  <c r="NX111" i="1"/>
  <c r="NX110" i="1"/>
  <c r="JI111" i="1"/>
  <c r="JI110" i="1"/>
  <c r="JC111" i="1"/>
  <c r="JC110" i="1"/>
  <c r="OJ110" i="1"/>
  <c r="OJ111" i="1"/>
  <c r="NR110" i="1"/>
  <c r="NR111" i="1"/>
  <c r="NA111" i="1"/>
  <c r="NA110" i="1"/>
  <c r="NM110" i="1"/>
  <c r="NM111" i="1"/>
  <c r="NY111" i="1"/>
  <c r="NY110" i="1"/>
  <c r="NI111" i="1"/>
  <c r="NI110" i="1"/>
  <c r="DI111" i="1"/>
  <c r="DI110" i="1"/>
  <c r="KH110" i="1"/>
  <c r="KH111" i="1"/>
  <c r="KA111" i="1"/>
  <c r="KA110" i="1"/>
  <c r="DH110" i="1"/>
  <c r="DH111" i="1"/>
  <c r="JH111" i="1"/>
  <c r="JH110" i="1"/>
  <c r="IZ110" i="1"/>
  <c r="IZ111" i="1"/>
  <c r="NU111" i="1"/>
  <c r="NU110" i="1"/>
  <c r="OG110" i="1"/>
  <c r="OG111" i="1"/>
  <c r="NO110" i="1"/>
  <c r="NO111" i="1"/>
  <c r="MX110" i="1"/>
  <c r="MX111" i="1"/>
  <c r="MU111" i="1"/>
  <c r="MU110" i="1"/>
  <c r="MR111" i="1"/>
  <c r="MR110" i="1"/>
  <c r="DX31" i="1"/>
  <c r="DX32" i="1"/>
  <c r="DX33" i="1"/>
  <c r="DX34" i="1"/>
  <c r="DX35" i="1"/>
  <c r="DX36" i="1"/>
  <c r="DX37" i="1"/>
  <c r="JZ110" i="1"/>
  <c r="JZ111" i="1"/>
  <c r="KI111" i="1"/>
  <c r="KI110" i="1"/>
  <c r="KB111" i="1"/>
  <c r="KB110" i="1"/>
  <c r="DF111" i="1"/>
  <c r="DF110" i="1"/>
  <c r="DC111" i="1"/>
  <c r="DC110" i="1"/>
  <c r="JG110" i="1"/>
  <c r="JG111" i="1"/>
  <c r="IW110" i="1"/>
  <c r="IW111" i="1"/>
  <c r="NT111" i="1"/>
  <c r="NT110" i="1"/>
  <c r="NC110" i="1"/>
  <c r="NC111" i="1"/>
  <c r="MZ110" i="1"/>
  <c r="MZ111" i="1"/>
  <c r="MW111" i="1"/>
  <c r="MW110" i="1"/>
  <c r="NJ110" i="1"/>
  <c r="NJ111" i="1"/>
  <c r="KJ111" i="1"/>
  <c r="KJ110" i="1"/>
  <c r="KC110" i="1"/>
  <c r="KC111" i="1"/>
  <c r="DE110" i="1"/>
  <c r="DE111" i="1"/>
  <c r="DB110" i="1"/>
  <c r="DB111" i="1"/>
  <c r="JA111" i="1"/>
  <c r="JA110" i="1"/>
  <c r="NE110" i="1"/>
  <c r="NE111" i="1"/>
  <c r="NB111" i="1"/>
  <c r="NB110" i="1"/>
  <c r="OD110" i="1"/>
  <c r="OD111" i="1"/>
  <c r="NL111" i="1"/>
  <c r="NL110" i="1"/>
  <c r="MS110" i="1"/>
  <c r="MS111" i="1"/>
  <c r="DX25" i="1"/>
  <c r="DX110" i="1"/>
  <c r="DX101" i="1"/>
  <c r="DX26" i="1"/>
  <c r="DX111" i="1"/>
  <c r="DX100" i="1"/>
  <c r="DU110" i="1"/>
  <c r="DU111" i="1"/>
  <c r="KX110" i="1"/>
  <c r="KX111" i="1"/>
  <c r="KK111" i="1"/>
  <c r="KK110" i="1"/>
  <c r="KD111" i="1"/>
  <c r="KD110" i="1"/>
  <c r="DL110" i="1"/>
  <c r="DL111" i="1"/>
  <c r="DG110" i="1"/>
  <c r="DG111" i="1"/>
  <c r="IY110" i="1"/>
  <c r="IY111" i="1"/>
  <c r="OK111" i="1"/>
  <c r="OK110" i="1"/>
  <c r="OI110" i="1"/>
  <c r="OI111" i="1"/>
  <c r="OF111" i="1"/>
  <c r="OF110" i="1"/>
  <c r="MY110" i="1"/>
  <c r="MY111" i="1"/>
  <c r="OA110" i="1"/>
  <c r="OA111" i="1"/>
  <c r="NH110" i="1"/>
  <c r="NH111" i="1"/>
  <c r="CZ110" i="1"/>
  <c r="CZ111" i="1"/>
  <c r="BG63" i="1"/>
  <c r="BG64" i="1" s="1"/>
  <c r="BG99" i="1"/>
  <c r="BG52" i="1"/>
  <c r="NA101" i="1"/>
  <c r="NA100" i="1"/>
  <c r="DM101" i="1"/>
  <c r="DM100" i="1"/>
  <c r="MH101" i="1"/>
  <c r="MH100" i="1"/>
  <c r="KM100" i="1"/>
  <c r="KM101" i="1"/>
  <c r="KS101" i="1"/>
  <c r="KS100" i="1"/>
  <c r="KF100" i="1"/>
  <c r="KF101" i="1"/>
  <c r="DK100" i="1"/>
  <c r="DK101" i="1"/>
  <c r="II100" i="1"/>
  <c r="II101" i="1"/>
  <c r="IU101" i="1"/>
  <c r="IU100" i="1"/>
  <c r="JB100" i="1"/>
  <c r="JB101" i="1"/>
  <c r="NG100" i="1"/>
  <c r="NG101" i="1"/>
  <c r="NS101" i="1"/>
  <c r="NS100" i="1"/>
  <c r="OE101" i="1"/>
  <c r="OE100" i="1"/>
  <c r="NN101" i="1"/>
  <c r="NN100" i="1"/>
  <c r="NZ100" i="1"/>
  <c r="NZ101" i="1"/>
  <c r="NW101" i="1"/>
  <c r="NW100" i="1"/>
  <c r="DN100" i="1"/>
  <c r="DN101" i="1"/>
  <c r="LB101" i="1"/>
  <c r="LB100" i="1"/>
  <c r="LC100" i="1"/>
  <c r="LC101" i="1"/>
  <c r="DJ101" i="1"/>
  <c r="DJ100" i="1"/>
  <c r="IV101" i="1"/>
  <c r="IV100" i="1"/>
  <c r="JF26" i="1"/>
  <c r="JF101" i="1"/>
  <c r="JF100" i="1"/>
  <c r="NF100" i="1"/>
  <c r="NF101" i="1"/>
  <c r="OH100" i="1"/>
  <c r="OH101" i="1"/>
  <c r="NP101" i="1"/>
  <c r="NP100" i="1"/>
  <c r="OB101" i="1"/>
  <c r="OB100" i="1"/>
  <c r="MV100" i="1"/>
  <c r="MV101" i="1"/>
  <c r="NX101" i="1"/>
  <c r="NX100" i="1"/>
  <c r="JZ101" i="1"/>
  <c r="JZ100" i="1"/>
  <c r="NM101" i="1"/>
  <c r="NM100" i="1"/>
  <c r="KH100" i="1"/>
  <c r="KH101" i="1"/>
  <c r="KA100" i="1"/>
  <c r="KA101" i="1"/>
  <c r="DH101" i="1"/>
  <c r="DH100" i="1"/>
  <c r="JH101" i="1"/>
  <c r="JH100" i="1"/>
  <c r="IZ101" i="1"/>
  <c r="IZ100" i="1"/>
  <c r="NU101" i="1"/>
  <c r="NU100" i="1"/>
  <c r="OG100" i="1"/>
  <c r="OG101" i="1"/>
  <c r="NO100" i="1"/>
  <c r="NO101" i="1"/>
  <c r="MX100" i="1"/>
  <c r="MX101" i="1"/>
  <c r="MU100" i="1"/>
  <c r="MU101" i="1"/>
  <c r="MR101" i="1"/>
  <c r="MR100" i="1"/>
  <c r="DI100" i="1"/>
  <c r="DI101" i="1"/>
  <c r="JI100" i="1"/>
  <c r="JI101" i="1"/>
  <c r="OJ101" i="1"/>
  <c r="OJ100" i="1"/>
  <c r="KI100" i="1"/>
  <c r="KI101" i="1"/>
  <c r="KB101" i="1"/>
  <c r="KB100" i="1"/>
  <c r="DF100" i="1"/>
  <c r="DF101" i="1"/>
  <c r="DC101" i="1"/>
  <c r="DC100" i="1"/>
  <c r="JG101" i="1"/>
  <c r="JG100" i="1"/>
  <c r="IW100" i="1"/>
  <c r="IW101" i="1"/>
  <c r="NT101" i="1"/>
  <c r="NT100" i="1"/>
  <c r="NC101" i="1"/>
  <c r="NC100" i="1"/>
  <c r="MZ101" i="1"/>
  <c r="MZ100" i="1"/>
  <c r="MW101" i="1"/>
  <c r="MW100" i="1"/>
  <c r="NJ101" i="1"/>
  <c r="NJ100" i="1"/>
  <c r="DU101" i="1"/>
  <c r="DU100" i="1"/>
  <c r="JC100" i="1"/>
  <c r="JC101" i="1"/>
  <c r="NR101" i="1"/>
  <c r="NR100" i="1"/>
  <c r="KJ101" i="1"/>
  <c r="KJ100" i="1"/>
  <c r="KC101" i="1"/>
  <c r="KC100" i="1"/>
  <c r="DE101" i="1"/>
  <c r="DE100" i="1"/>
  <c r="DB101" i="1"/>
  <c r="DB100" i="1"/>
  <c r="JA101" i="1"/>
  <c r="JA100" i="1"/>
  <c r="NE101" i="1"/>
  <c r="NE100" i="1"/>
  <c r="NB101" i="1"/>
  <c r="NB100" i="1"/>
  <c r="OD100" i="1"/>
  <c r="OD101" i="1"/>
  <c r="NL100" i="1"/>
  <c r="NL101" i="1"/>
  <c r="MS100" i="1"/>
  <c r="MS101" i="1"/>
  <c r="CD25" i="1"/>
  <c r="NY101" i="1"/>
  <c r="NY100" i="1"/>
  <c r="KX101" i="1"/>
  <c r="KX100" i="1"/>
  <c r="KK101" i="1"/>
  <c r="KK100" i="1"/>
  <c r="KD101" i="1"/>
  <c r="KD100" i="1"/>
  <c r="DL101" i="1"/>
  <c r="DL100" i="1"/>
  <c r="DG100" i="1"/>
  <c r="DG101" i="1"/>
  <c r="IY100" i="1"/>
  <c r="IY101" i="1"/>
  <c r="OK100" i="1"/>
  <c r="OK101" i="1"/>
  <c r="OI101" i="1"/>
  <c r="OI100" i="1"/>
  <c r="OF100" i="1"/>
  <c r="OF101" i="1"/>
  <c r="MY101" i="1"/>
  <c r="MY100" i="1"/>
  <c r="OA101" i="1"/>
  <c r="OA100" i="1"/>
  <c r="NH101" i="1"/>
  <c r="NH100" i="1"/>
  <c r="CC25" i="1"/>
  <c r="NI101" i="1"/>
  <c r="NI100" i="1"/>
  <c r="MG100" i="1"/>
  <c r="MG101" i="1"/>
  <c r="KL101" i="1"/>
  <c r="KL100" i="1"/>
  <c r="KN100" i="1"/>
  <c r="KN101" i="1"/>
  <c r="KE100" i="1"/>
  <c r="KE101" i="1"/>
  <c r="DD101" i="1"/>
  <c r="DD100" i="1"/>
  <c r="DA101" i="1"/>
  <c r="DA100" i="1"/>
  <c r="IX100" i="1"/>
  <c r="IX101" i="1"/>
  <c r="NV101" i="1"/>
  <c r="NV100" i="1"/>
  <c r="ND100" i="1"/>
  <c r="ND101" i="1"/>
  <c r="NQ100" i="1"/>
  <c r="NQ101" i="1"/>
  <c r="OC100" i="1"/>
  <c r="OC101" i="1"/>
  <c r="NK101" i="1"/>
  <c r="NK100" i="1"/>
  <c r="MT100" i="1"/>
  <c r="MT101" i="1"/>
  <c r="CE25" i="1"/>
  <c r="CG25" i="1" s="1"/>
  <c r="CG24" i="1"/>
  <c r="CG100"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1" i="1" l="1"/>
  <c r="BG92" i="1"/>
  <c r="BG93" i="1"/>
  <c r="BG94" i="1"/>
  <c r="BG95" i="1"/>
  <c r="BG82" i="1"/>
  <c r="BG83" i="1"/>
  <c r="BG84" i="1"/>
  <c r="BG85" i="1"/>
  <c r="BG86" i="1"/>
  <c r="BG73" i="1"/>
  <c r="BG74" i="1"/>
  <c r="BG75" i="1"/>
  <c r="BG76" i="1"/>
  <c r="BG77" i="1"/>
  <c r="KG120" i="1" a="1"/>
  <c r="KG120" i="1" s="1"/>
  <c r="BG120" i="1"/>
  <c r="BG119" i="1"/>
  <c r="BG122" i="1"/>
  <c r="BG121" i="1"/>
  <c r="BG123" i="1"/>
  <c r="KG122" i="1" a="1"/>
  <c r="KG122" i="1" s="1"/>
  <c r="KG123" i="1" a="1"/>
  <c r="KG123" i="1" s="1"/>
  <c r="KG119" i="1" a="1"/>
  <c r="KG119" i="1" s="1"/>
  <c r="KG121" i="1" a="1"/>
  <c r="KG121" i="1" s="1"/>
  <c r="BG113" i="1"/>
  <c r="BG114" i="1"/>
  <c r="BG112" i="1"/>
  <c r="KG113" i="1" a="1"/>
  <c r="KG113" i="1" s="1"/>
  <c r="KG114" i="1" a="1"/>
  <c r="KG114" i="1" s="1"/>
  <c r="KG112" i="1" a="1"/>
  <c r="KG112" i="1" s="1"/>
  <c r="BG67" i="1"/>
  <c r="BG110" i="1"/>
  <c r="BG111" i="1"/>
  <c r="KG111" i="1" a="1"/>
  <c r="KG111" i="1" s="1"/>
  <c r="KG110" i="1" a="1"/>
  <c r="KG110" i="1" s="1"/>
  <c r="BG68" i="1"/>
  <c r="BG66" i="1"/>
  <c r="BG65" i="1"/>
  <c r="BG26" i="1"/>
  <c r="BG53" i="1"/>
  <c r="BG54" i="1"/>
  <c r="BG55" i="1"/>
  <c r="BG56" i="1"/>
  <c r="BG57" i="1"/>
  <c r="BG58" i="1"/>
  <c r="BG59" i="1"/>
  <c r="BG25" i="1"/>
  <c r="KG101" i="1" a="1"/>
  <c r="KG101" i="1" s="1"/>
  <c r="KG100" i="1" a="1"/>
  <c r="KG100" i="1" s="1"/>
  <c r="BG101" i="1"/>
  <c r="BG100"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1"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1"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1"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1" i="1" s="1"/>
  <c r="IS5" i="1"/>
  <c r="IS131"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1" i="1" s="1"/>
  <c r="H518" i="4" l="1"/>
  <c r="I519" i="4"/>
  <c r="G469" i="4"/>
  <c r="IS19" i="1"/>
  <c r="IS18" i="1"/>
  <c r="P456" i="4"/>
  <c r="C457" i="4"/>
  <c r="B457" i="4" s="1"/>
  <c r="F521" i="4"/>
  <c r="E521" i="4"/>
  <c r="R521" i="4" s="1"/>
  <c r="D521" i="4"/>
  <c r="Q521" i="4" s="1"/>
  <c r="V457" i="4"/>
  <c r="U477" i="4"/>
  <c r="U471" i="4"/>
  <c r="U474" i="4"/>
  <c r="U480" i="4"/>
  <c r="S440" i="4"/>
  <c r="A522" i="4"/>
  <c r="DN5" i="1"/>
  <c r="DN131" i="1" s="1"/>
  <c r="DM5" i="1"/>
  <c r="DM131"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1"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1" i="1" s="1"/>
  <c r="H524" i="4" l="1"/>
  <c r="I525" i="4"/>
  <c r="G475" i="4"/>
  <c r="P462" i="4"/>
  <c r="C463" i="4"/>
  <c r="B463" i="4" s="1"/>
  <c r="F527" i="4"/>
  <c r="E527" i="4"/>
  <c r="R527" i="4" s="1"/>
  <c r="D527" i="4"/>
  <c r="Q527" i="4" s="1"/>
  <c r="V463" i="4"/>
  <c r="U501" i="4"/>
  <c r="U495" i="4"/>
  <c r="U498" i="4"/>
  <c r="U504" i="4"/>
  <c r="S446" i="4"/>
  <c r="A528" i="4"/>
  <c r="LH5" i="1"/>
  <c r="LH131" i="1" s="1"/>
  <c r="LI5" i="1"/>
  <c r="LI131"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0" i="1" l="1"/>
  <c r="JE81" i="1"/>
  <c r="JE118" i="1"/>
  <c r="JE72" i="1"/>
  <c r="JE109" i="1"/>
  <c r="JE105" i="1"/>
  <c r="JE52" i="1"/>
  <c r="JE57" i="1" s="1"/>
  <c r="JE63" i="1"/>
  <c r="JE41" i="1"/>
  <c r="JE42" i="1" s="1"/>
  <c r="JE99" i="1"/>
  <c r="B16" i="1"/>
  <c r="B17" i="1"/>
  <c r="CZ17" i="1" s="1"/>
  <c r="JE30" i="1"/>
  <c r="JE24" i="1"/>
  <c r="K14" i="1"/>
  <c r="EF14" i="1"/>
  <c r="CA14" i="1"/>
  <c r="BZ14" i="1"/>
  <c r="BY14" i="1"/>
  <c r="BX14" i="1"/>
  <c r="BW14" i="1"/>
  <c r="BV14" i="1"/>
  <c r="BU14" i="1"/>
  <c r="BT14" i="1"/>
  <c r="BS14" i="1"/>
  <c r="BR14" i="1"/>
  <c r="KQ14" i="1"/>
  <c r="KQ118" i="1" s="1"/>
  <c r="JD14" i="1"/>
  <c r="BH14" i="1"/>
  <c r="LA14" i="1"/>
  <c r="LA118"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18" i="1" s="1"/>
  <c r="KR14" i="1"/>
  <c r="KR118" i="1" s="1"/>
  <c r="KO14" i="1"/>
  <c r="KO118" i="1" s="1"/>
  <c r="JY14" i="1"/>
  <c r="JY118" i="1" s="1"/>
  <c r="JX118" i="1" s="1" a="1"/>
  <c r="JX118" i="1" s="1"/>
  <c r="CI14" i="1"/>
  <c r="CF14" i="1"/>
  <c r="IL14" i="1"/>
  <c r="BL14" i="1"/>
  <c r="BP14" i="1"/>
  <c r="BF14" i="1"/>
  <c r="BJ14" i="1"/>
  <c r="LD14" i="1"/>
  <c r="LD118" i="1" s="1"/>
  <c r="JX14" i="1"/>
  <c r="OL14" i="1"/>
  <c r="CW14" i="1"/>
  <c r="DT14" i="1"/>
  <c r="LE14" i="1"/>
  <c r="ED14" i="1"/>
  <c r="BM14" i="1"/>
  <c r="BK14" i="1"/>
  <c r="BO14" i="1"/>
  <c r="JW14" i="1"/>
  <c r="IS14" i="1"/>
  <c r="IP14" i="1"/>
  <c r="IG14" i="1"/>
  <c r="LG14" i="1"/>
  <c r="JN14" i="1"/>
  <c r="LF14" i="1"/>
  <c r="IO14" i="1"/>
  <c r="LP24" i="1"/>
  <c r="KG14" i="1"/>
  <c r="LH14" i="1"/>
  <c r="JL14" i="1"/>
  <c r="JM14" i="1"/>
  <c r="IT14" i="1"/>
  <c r="LI14" i="1"/>
  <c r="OL81" i="1" l="1"/>
  <c r="OL90" i="1"/>
  <c r="LI90" i="1"/>
  <c r="LI81" i="1"/>
  <c r="ED90" i="1"/>
  <c r="ED81" i="1"/>
  <c r="BF90" i="1"/>
  <c r="BF81" i="1"/>
  <c r="EE81" i="1"/>
  <c r="EE90" i="1"/>
  <c r="BV72" i="1"/>
  <c r="BV81" i="1"/>
  <c r="BV90" i="1"/>
  <c r="DT81" i="1"/>
  <c r="DT90" i="1"/>
  <c r="IO90" i="1"/>
  <c r="IO81" i="1"/>
  <c r="BP90" i="1"/>
  <c r="BP81" i="1"/>
  <c r="BH90" i="1"/>
  <c r="BH81" i="1"/>
  <c r="BW72" i="1"/>
  <c r="BW75" i="1" s="1"/>
  <c r="BW81" i="1"/>
  <c r="BW90" i="1"/>
  <c r="JD81" i="1"/>
  <c r="JD90" i="1"/>
  <c r="BX72" i="1"/>
  <c r="BX90" i="1"/>
  <c r="BX81" i="1"/>
  <c r="IP81" i="1"/>
  <c r="IP90" i="1"/>
  <c r="IS81" i="1"/>
  <c r="IS90" i="1"/>
  <c r="CW81" i="1"/>
  <c r="CW86" i="1" s="1"/>
  <c r="CW90" i="1"/>
  <c r="CW95" i="1" s="1"/>
  <c r="IL81" i="1"/>
  <c r="IL90" i="1"/>
  <c r="LU90" i="1"/>
  <c r="LU81" i="1"/>
  <c r="CX90" i="1"/>
  <c r="CX95" i="1" s="1"/>
  <c r="CX81" i="1"/>
  <c r="CX86" i="1" s="1"/>
  <c r="BY72" i="1"/>
  <c r="BY90" i="1"/>
  <c r="BY81" i="1"/>
  <c r="CK90" i="1"/>
  <c r="CK81" i="1"/>
  <c r="CY90" i="1"/>
  <c r="CY95" i="1" s="1"/>
  <c r="CY81" i="1"/>
  <c r="CY86" i="1" s="1"/>
  <c r="BR90" i="1"/>
  <c r="BR81" i="1"/>
  <c r="BZ72" i="1"/>
  <c r="BZ81" i="1"/>
  <c r="BZ90" i="1"/>
  <c r="BL81" i="1"/>
  <c r="BL90" i="1"/>
  <c r="BO81" i="1"/>
  <c r="BO90" i="1"/>
  <c r="ME90" i="1"/>
  <c r="ME81" i="1"/>
  <c r="BS72" i="1"/>
  <c r="BS90" i="1"/>
  <c r="BS81" i="1"/>
  <c r="CA72" i="1"/>
  <c r="CA90" i="1"/>
  <c r="CA81" i="1"/>
  <c r="LJ90" i="1"/>
  <c r="LJ81" i="1"/>
  <c r="BT72" i="1"/>
  <c r="BT81" i="1"/>
  <c r="BT90" i="1"/>
  <c r="EF81" i="1"/>
  <c r="EF90" i="1"/>
  <c r="JE54" i="1"/>
  <c r="JE82" i="1"/>
  <c r="JE83" i="1"/>
  <c r="JE84" i="1"/>
  <c r="JE85" i="1"/>
  <c r="JE86" i="1"/>
  <c r="BK81" i="1"/>
  <c r="BK90" i="1"/>
  <c r="IT81" i="1"/>
  <c r="IT90" i="1"/>
  <c r="BM81" i="1"/>
  <c r="BM90" i="1"/>
  <c r="BJ90" i="1"/>
  <c r="BJ81" i="1"/>
  <c r="CU90" i="1"/>
  <c r="CU81" i="1"/>
  <c r="BU72" i="1"/>
  <c r="BU81" i="1"/>
  <c r="BU90" i="1"/>
  <c r="JE53" i="1"/>
  <c r="JE91" i="1"/>
  <c r="JE92" i="1"/>
  <c r="JE93" i="1"/>
  <c r="JE94" i="1"/>
  <c r="JE95" i="1"/>
  <c r="LU63" i="1"/>
  <c r="LU72" i="1"/>
  <c r="ED118" i="1"/>
  <c r="ED72" i="1"/>
  <c r="BF118" i="1"/>
  <c r="BF72" i="1"/>
  <c r="EE63" i="1"/>
  <c r="EE64" i="1" s="1"/>
  <c r="EE72" i="1"/>
  <c r="BV73" i="1"/>
  <c r="BV74" i="1"/>
  <c r="BV75" i="1"/>
  <c r="BV76" i="1"/>
  <c r="BV77" i="1"/>
  <c r="IP118" i="1"/>
  <c r="IP72" i="1"/>
  <c r="IS118" i="1"/>
  <c r="IS72" i="1"/>
  <c r="BP118" i="1"/>
  <c r="BP72" i="1"/>
  <c r="BH118" i="1"/>
  <c r="BH72" i="1"/>
  <c r="BW74" i="1"/>
  <c r="JD118" i="1"/>
  <c r="JD72" i="1"/>
  <c r="BX73" i="1"/>
  <c r="BX74" i="1"/>
  <c r="BX75" i="1"/>
  <c r="BX76" i="1"/>
  <c r="BX77" i="1"/>
  <c r="CX118" i="1"/>
  <c r="CX72" i="1"/>
  <c r="CX77" i="1" s="1"/>
  <c r="BY73" i="1"/>
  <c r="BY74" i="1"/>
  <c r="BY75" i="1"/>
  <c r="BY76" i="1"/>
  <c r="BY77" i="1"/>
  <c r="BL118" i="1"/>
  <c r="BL72" i="1"/>
  <c r="CW118" i="1"/>
  <c r="CW72" i="1"/>
  <c r="CW77" i="1" s="1"/>
  <c r="OL118" i="1"/>
  <c r="OL72" i="1"/>
  <c r="CK118" i="1"/>
  <c r="CK72" i="1"/>
  <c r="CY118" i="1"/>
  <c r="CY72" i="1"/>
  <c r="CY77" i="1" s="1"/>
  <c r="BR63" i="1"/>
  <c r="BR72" i="1"/>
  <c r="BZ73" i="1"/>
  <c r="BZ74" i="1"/>
  <c r="BZ75" i="1"/>
  <c r="BZ76" i="1"/>
  <c r="BZ77" i="1"/>
  <c r="IL118" i="1"/>
  <c r="IL72" i="1"/>
  <c r="IO118" i="1"/>
  <c r="IO72" i="1"/>
  <c r="BO118" i="1"/>
  <c r="BO72" i="1"/>
  <c r="ME63" i="1"/>
  <c r="ME72" i="1"/>
  <c r="BS73" i="1"/>
  <c r="BS74" i="1"/>
  <c r="BS75" i="1"/>
  <c r="BS76" i="1"/>
  <c r="BS77" i="1"/>
  <c r="CA73" i="1"/>
  <c r="CA74" i="1"/>
  <c r="CA75" i="1"/>
  <c r="CA76" i="1"/>
  <c r="CA77" i="1"/>
  <c r="LI63" i="1"/>
  <c r="LI72" i="1"/>
  <c r="LJ63" i="1"/>
  <c r="LJ72" i="1"/>
  <c r="BT73" i="1"/>
  <c r="BT74" i="1"/>
  <c r="BT75" i="1"/>
  <c r="BT76" i="1"/>
  <c r="BT77" i="1"/>
  <c r="EF63" i="1"/>
  <c r="EF72" i="1"/>
  <c r="JE56" i="1"/>
  <c r="JE73" i="1"/>
  <c r="JE74" i="1"/>
  <c r="JE75" i="1"/>
  <c r="JE76" i="1"/>
  <c r="JE77" i="1"/>
  <c r="DT118" i="1"/>
  <c r="DT72" i="1"/>
  <c r="BK118" i="1"/>
  <c r="BK72" i="1"/>
  <c r="IT118" i="1"/>
  <c r="IT72" i="1"/>
  <c r="BM118" i="1"/>
  <c r="BM72" i="1"/>
  <c r="BJ118" i="1"/>
  <c r="BJ72" i="1"/>
  <c r="CU118" i="1"/>
  <c r="CU72" i="1"/>
  <c r="BU73" i="1"/>
  <c r="BU74" i="1"/>
  <c r="BU75" i="1"/>
  <c r="BU76" i="1"/>
  <c r="BU77" i="1"/>
  <c r="JE55" i="1"/>
  <c r="BT118" i="1"/>
  <c r="BT119" i="1"/>
  <c r="BT120" i="1"/>
  <c r="BT121" i="1"/>
  <c r="BT122" i="1"/>
  <c r="BT123" i="1"/>
  <c r="BU118" i="1"/>
  <c r="BU119" i="1"/>
  <c r="BU120" i="1"/>
  <c r="BU121" i="1"/>
  <c r="BU122" i="1"/>
  <c r="BU123" i="1"/>
  <c r="BV118" i="1"/>
  <c r="BV119" i="1"/>
  <c r="BV120" i="1"/>
  <c r="BV121" i="1"/>
  <c r="BV122" i="1"/>
  <c r="BV123" i="1"/>
  <c r="JE122" i="1"/>
  <c r="JE119" i="1"/>
  <c r="JE120" i="1"/>
  <c r="JE121" i="1"/>
  <c r="JE123" i="1"/>
  <c r="BW118" i="1"/>
  <c r="BW119" i="1"/>
  <c r="BW120" i="1"/>
  <c r="BW121" i="1"/>
  <c r="BW122" i="1"/>
  <c r="BW123" i="1"/>
  <c r="KZ122" i="1"/>
  <c r="KZ121" i="1"/>
  <c r="KZ120" i="1"/>
  <c r="KZ119" i="1"/>
  <c r="KZ123" i="1"/>
  <c r="BX118" i="1"/>
  <c r="BX119" i="1"/>
  <c r="BX120" i="1"/>
  <c r="BX121" i="1"/>
  <c r="BX122" i="1"/>
  <c r="BX123" i="1"/>
  <c r="BY118" i="1"/>
  <c r="BY119" i="1"/>
  <c r="BY120" i="1"/>
  <c r="BY121" i="1"/>
  <c r="BY122" i="1"/>
  <c r="BY123" i="1"/>
  <c r="LP121" i="1"/>
  <c r="LP119" i="1"/>
  <c r="LP120" i="1"/>
  <c r="LP122" i="1"/>
  <c r="LP123" i="1"/>
  <c r="BZ118" i="1"/>
  <c r="BZ119" i="1"/>
  <c r="BZ120" i="1"/>
  <c r="BZ121" i="1"/>
  <c r="BZ122" i="1"/>
  <c r="BZ123" i="1"/>
  <c r="CI109" i="1"/>
  <c r="CI118" i="1"/>
  <c r="CJ109" i="1"/>
  <c r="CJ118" i="1"/>
  <c r="BS118" i="1"/>
  <c r="BS119" i="1"/>
  <c r="BS120" i="1"/>
  <c r="BS121" i="1"/>
  <c r="BS122" i="1"/>
  <c r="BS123" i="1"/>
  <c r="CA118" i="1"/>
  <c r="CA119" i="1"/>
  <c r="CA120" i="1"/>
  <c r="CA121" i="1"/>
  <c r="CA122" i="1"/>
  <c r="CA123" i="1"/>
  <c r="JE114" i="1"/>
  <c r="JE113" i="1"/>
  <c r="JE112" i="1"/>
  <c r="BT105" i="1"/>
  <c r="BT112" i="1"/>
  <c r="BT113" i="1"/>
  <c r="BT114" i="1"/>
  <c r="BU105" i="1"/>
  <c r="BU112" i="1"/>
  <c r="BU113" i="1"/>
  <c r="BU114" i="1"/>
  <c r="KZ114" i="1"/>
  <c r="KZ113" i="1"/>
  <c r="KZ112" i="1"/>
  <c r="BX105" i="1"/>
  <c r="BX112" i="1"/>
  <c r="BX113" i="1"/>
  <c r="BX114" i="1"/>
  <c r="BY105" i="1"/>
  <c r="BY112" i="1"/>
  <c r="BY113" i="1"/>
  <c r="BY114" i="1"/>
  <c r="BW105" i="1"/>
  <c r="BW112" i="1"/>
  <c r="BW113" i="1"/>
  <c r="BW114" i="1"/>
  <c r="LP114" i="1"/>
  <c r="LP112" i="1"/>
  <c r="LP113" i="1"/>
  <c r="BZ105" i="1"/>
  <c r="BZ112" i="1"/>
  <c r="BZ113" i="1"/>
  <c r="BZ114" i="1"/>
  <c r="BV105" i="1"/>
  <c r="BV112" i="1"/>
  <c r="BV113" i="1"/>
  <c r="BV114" i="1"/>
  <c r="BS105" i="1"/>
  <c r="BS112" i="1"/>
  <c r="BS113" i="1"/>
  <c r="BS114" i="1"/>
  <c r="CA105" i="1"/>
  <c r="CA112" i="1"/>
  <c r="CA113" i="1"/>
  <c r="CA114" i="1"/>
  <c r="JE59" i="1"/>
  <c r="JE58" i="1"/>
  <c r="BH109" i="1"/>
  <c r="BH105" i="1"/>
  <c r="BP109" i="1"/>
  <c r="BP105" i="1"/>
  <c r="BL109" i="1"/>
  <c r="BL105" i="1"/>
  <c r="JD109" i="1"/>
  <c r="JD105" i="1"/>
  <c r="CX109" i="1"/>
  <c r="CX105" i="1"/>
  <c r="KQ109" i="1"/>
  <c r="KQ105" i="1"/>
  <c r="IL109" i="1"/>
  <c r="IL105" i="1"/>
  <c r="CY109" i="1"/>
  <c r="CY105" i="1"/>
  <c r="CW109" i="1"/>
  <c r="CW105" i="1"/>
  <c r="OL109" i="1"/>
  <c r="OL105" i="1"/>
  <c r="IO109" i="1"/>
  <c r="IO105" i="1"/>
  <c r="IP109" i="1"/>
  <c r="IP105" i="1"/>
  <c r="CK109" i="1"/>
  <c r="CK105" i="1"/>
  <c r="BO109" i="1"/>
  <c r="BO105" i="1"/>
  <c r="JY109" i="1"/>
  <c r="JX109" i="1" s="1" a="1"/>
  <c r="JX109" i="1" s="1"/>
  <c r="JY105" i="1"/>
  <c r="JX105" i="1" s="1" a="1"/>
  <c r="JX105" i="1" s="1"/>
  <c r="BJ109" i="1"/>
  <c r="BJ105" i="1"/>
  <c r="CU109" i="1"/>
  <c r="CU105" i="1"/>
  <c r="KP109" i="1"/>
  <c r="KP105" i="1"/>
  <c r="DT109" i="1"/>
  <c r="DT105" i="1"/>
  <c r="IS109" i="1"/>
  <c r="IS105" i="1"/>
  <c r="BK109" i="1"/>
  <c r="BK105" i="1"/>
  <c r="LD109" i="1"/>
  <c r="LD105" i="1"/>
  <c r="IT109" i="1"/>
  <c r="IT105" i="1"/>
  <c r="BM109" i="1"/>
  <c r="BM105" i="1"/>
  <c r="KO109" i="1"/>
  <c r="KO105" i="1"/>
  <c r="ED109" i="1"/>
  <c r="ED105" i="1"/>
  <c r="BF109" i="1"/>
  <c r="BF105" i="1"/>
  <c r="KR109" i="1"/>
  <c r="KR105" i="1"/>
  <c r="LA109" i="1"/>
  <c r="LA105" i="1"/>
  <c r="BU110" i="1"/>
  <c r="BU109" i="1"/>
  <c r="BU111" i="1"/>
  <c r="BV110" i="1"/>
  <c r="BV109" i="1"/>
  <c r="BV111" i="1"/>
  <c r="JE111" i="1"/>
  <c r="JE110" i="1"/>
  <c r="BW109" i="1"/>
  <c r="BW110" i="1"/>
  <c r="BW111" i="1"/>
  <c r="KZ111" i="1"/>
  <c r="KZ110" i="1"/>
  <c r="BX110" i="1"/>
  <c r="BX109" i="1"/>
  <c r="BX111" i="1"/>
  <c r="BY109" i="1"/>
  <c r="BY110" i="1"/>
  <c r="BY111" i="1"/>
  <c r="LP111" i="1"/>
  <c r="LP110" i="1"/>
  <c r="BZ110" i="1"/>
  <c r="BZ109" i="1"/>
  <c r="BZ111" i="1"/>
  <c r="BS110" i="1"/>
  <c r="BS109" i="1"/>
  <c r="BS111" i="1"/>
  <c r="CA110" i="1"/>
  <c r="CA109" i="1"/>
  <c r="CA111" i="1"/>
  <c r="BT109" i="1"/>
  <c r="BT110" i="1"/>
  <c r="BT111" i="1"/>
  <c r="KR99" i="1"/>
  <c r="LA99" i="1"/>
  <c r="KP99" i="1"/>
  <c r="KO99" i="1"/>
  <c r="KQ99" i="1"/>
  <c r="CI99" i="1"/>
  <c r="CJ99" i="1"/>
  <c r="LD99" i="1"/>
  <c r="JY99" i="1"/>
  <c r="JX99" i="1" s="1" a="1"/>
  <c r="JX9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8" i="1"/>
  <c r="BV52" i="1"/>
  <c r="BV56" i="1" s="1"/>
  <c r="BV63" i="1"/>
  <c r="LI64" i="1"/>
  <c r="LI65" i="1"/>
  <c r="LI66" i="1"/>
  <c r="LI67" i="1"/>
  <c r="LI68"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LU64" i="1"/>
  <c r="LU65" i="1"/>
  <c r="LU66" i="1"/>
  <c r="LU67" i="1"/>
  <c r="LU68" i="1"/>
  <c r="CX52" i="1"/>
  <c r="CX59" i="1" s="1"/>
  <c r="CX63" i="1"/>
  <c r="CX68" i="1" s="1"/>
  <c r="BY52" i="1"/>
  <c r="BY57" i="1" s="1"/>
  <c r="BY63" i="1"/>
  <c r="OL52" i="1"/>
  <c r="OL54" i="1" s="1"/>
  <c r="OL63" i="1"/>
  <c r="CK52" i="1"/>
  <c r="CK53" i="1" s="1"/>
  <c r="CK63" i="1"/>
  <c r="CY52" i="1"/>
  <c r="CY59" i="1" s="1"/>
  <c r="CY63" i="1"/>
  <c r="CY68" i="1" s="1"/>
  <c r="BZ52" i="1"/>
  <c r="BZ57" i="1" s="1"/>
  <c r="BZ63" i="1"/>
  <c r="BL52" i="1"/>
  <c r="BL57" i="1" s="1"/>
  <c r="BL63" i="1"/>
  <c r="IO52" i="1"/>
  <c r="IO54" i="1" s="1"/>
  <c r="IO63" i="1"/>
  <c r="BO52" i="1"/>
  <c r="BO55" i="1" s="1"/>
  <c r="BO63" i="1"/>
  <c r="ME64" i="1"/>
  <c r="ME65" i="1"/>
  <c r="ME66" i="1"/>
  <c r="ME67" i="1"/>
  <c r="ME68" i="1"/>
  <c r="BS52" i="1"/>
  <c r="BS53" i="1" s="1"/>
  <c r="BS63" i="1"/>
  <c r="CA52" i="1"/>
  <c r="CA56" i="1" s="1"/>
  <c r="CA63" i="1"/>
  <c r="JE64" i="1"/>
  <c r="JE65" i="1"/>
  <c r="JE66" i="1"/>
  <c r="JE67" i="1"/>
  <c r="JE68" i="1"/>
  <c r="DT52" i="1"/>
  <c r="DT58" i="1" s="1"/>
  <c r="DT63" i="1"/>
  <c r="LJ64" i="1"/>
  <c r="LJ65" i="1"/>
  <c r="LJ66" i="1"/>
  <c r="LJ67" i="1"/>
  <c r="LJ68" i="1"/>
  <c r="BT52" i="1"/>
  <c r="BT59" i="1" s="1"/>
  <c r="BT63" i="1"/>
  <c r="EF64" i="1"/>
  <c r="EF65" i="1"/>
  <c r="EF66" i="1"/>
  <c r="EF67" i="1"/>
  <c r="EF68"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99" i="1"/>
  <c r="BS41" i="1"/>
  <c r="BS43" i="1" s="1"/>
  <c r="BS99" i="1"/>
  <c r="BS100" i="1"/>
  <c r="BS101" i="1"/>
  <c r="CA41" i="1"/>
  <c r="CA47" i="1" s="1"/>
  <c r="CA99" i="1"/>
  <c r="CA100" i="1"/>
  <c r="CA101" i="1"/>
  <c r="BT41" i="1"/>
  <c r="BT45" i="1" s="1"/>
  <c r="BT99" i="1"/>
  <c r="BT100" i="1"/>
  <c r="BT101" i="1"/>
  <c r="IP41" i="1"/>
  <c r="IP46" i="1" s="1"/>
  <c r="IP99" i="1"/>
  <c r="BM41" i="1"/>
  <c r="BM42" i="1" s="1"/>
  <c r="BM99" i="1"/>
  <c r="BJ41" i="1"/>
  <c r="BJ47" i="1" s="1"/>
  <c r="BJ99" i="1"/>
  <c r="CU41" i="1"/>
  <c r="CU42" i="1" s="1"/>
  <c r="CU99" i="1"/>
  <c r="BU41" i="1"/>
  <c r="BU42" i="1" s="1"/>
  <c r="BU99" i="1"/>
  <c r="BU100" i="1"/>
  <c r="BU101" i="1"/>
  <c r="DT41" i="1"/>
  <c r="DT46" i="1" s="1"/>
  <c r="DT99" i="1"/>
  <c r="IO41" i="1"/>
  <c r="IO43" i="1" s="1"/>
  <c r="IO99" i="1"/>
  <c r="IT41" i="1"/>
  <c r="IT46" i="1" s="1"/>
  <c r="IT99" i="1"/>
  <c r="ED41" i="1"/>
  <c r="ED42" i="1" s="1"/>
  <c r="ED99" i="1"/>
  <c r="BF41" i="1"/>
  <c r="BF42" i="1" s="1"/>
  <c r="BF99" i="1"/>
  <c r="BV41" i="1"/>
  <c r="BV47" i="1" s="1"/>
  <c r="BV99" i="1"/>
  <c r="BV100" i="1"/>
  <c r="BV101" i="1"/>
  <c r="JE101" i="1"/>
  <c r="JE100" i="1"/>
  <c r="BK41" i="1"/>
  <c r="BK48" i="1" s="1"/>
  <c r="BK99" i="1"/>
  <c r="BP41" i="1"/>
  <c r="BP42" i="1" s="1"/>
  <c r="BP99" i="1"/>
  <c r="BH41" i="1"/>
  <c r="BH43" i="1" s="1"/>
  <c r="BH99" i="1"/>
  <c r="BW41" i="1"/>
  <c r="BW45" i="1" s="1"/>
  <c r="BW100" i="1"/>
  <c r="BW99" i="1"/>
  <c r="BW101" i="1"/>
  <c r="KZ101" i="1"/>
  <c r="KZ100" i="1"/>
  <c r="JD41" i="1"/>
  <c r="JD44" i="1" s="1"/>
  <c r="JD99" i="1"/>
  <c r="BX41" i="1"/>
  <c r="BX46" i="1" s="1"/>
  <c r="BX99" i="1"/>
  <c r="BX100" i="1"/>
  <c r="BX101" i="1"/>
  <c r="IS41" i="1"/>
  <c r="IS43" i="1" s="1"/>
  <c r="IS99" i="1"/>
  <c r="CX41" i="1"/>
  <c r="CX48" i="1" s="1"/>
  <c r="CX99" i="1"/>
  <c r="BY41" i="1"/>
  <c r="BY42" i="1" s="1"/>
  <c r="BY99" i="1"/>
  <c r="BY100" i="1"/>
  <c r="BY101" i="1"/>
  <c r="BL41" i="1"/>
  <c r="BL46" i="1" s="1"/>
  <c r="BL99" i="1"/>
  <c r="CW41" i="1"/>
  <c r="CW48" i="1" s="1"/>
  <c r="CW99" i="1"/>
  <c r="IL41" i="1"/>
  <c r="IL47" i="1" s="1"/>
  <c r="IL99" i="1"/>
  <c r="LP100" i="1"/>
  <c r="LP101" i="1"/>
  <c r="OL41" i="1"/>
  <c r="OL42" i="1" s="1"/>
  <c r="OL99" i="1"/>
  <c r="CK41" i="1"/>
  <c r="CK42" i="1" s="1"/>
  <c r="CK99" i="1"/>
  <c r="CY41" i="1"/>
  <c r="CY48" i="1" s="1"/>
  <c r="CY99" i="1"/>
  <c r="BZ41" i="1"/>
  <c r="BZ43" i="1" s="1"/>
  <c r="BZ99" i="1"/>
  <c r="BZ100" i="1"/>
  <c r="BZ10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EE67" i="1" l="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U82" i="1"/>
  <c r="LU83" i="1"/>
  <c r="LU84" i="1"/>
  <c r="LU85" i="1"/>
  <c r="LU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U91" i="1"/>
  <c r="LU92" i="1"/>
  <c r="LU93" i="1"/>
  <c r="LU94" i="1"/>
  <c r="LU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I82" i="1"/>
  <c r="LI83" i="1"/>
  <c r="LI84" i="1"/>
  <c r="LI85" i="1"/>
  <c r="LI86" i="1"/>
  <c r="IT82" i="1"/>
  <c r="IT83" i="1"/>
  <c r="IT84" i="1"/>
  <c r="IT85" i="1"/>
  <c r="IT86" i="1"/>
  <c r="LJ82" i="1"/>
  <c r="LJ83" i="1"/>
  <c r="LJ84" i="1"/>
  <c r="LJ85" i="1"/>
  <c r="LJ86" i="1"/>
  <c r="ME82" i="1"/>
  <c r="ME83" i="1"/>
  <c r="ME84" i="1"/>
  <c r="ME85" i="1"/>
  <c r="ME86" i="1"/>
  <c r="BY91" i="1"/>
  <c r="BY92" i="1"/>
  <c r="BY93" i="1"/>
  <c r="BY94" i="1"/>
  <c r="BY95" i="1"/>
  <c r="BP82" i="1"/>
  <c r="BP83" i="1"/>
  <c r="BP84" i="1"/>
  <c r="BP85" i="1"/>
  <c r="BP86" i="1"/>
  <c r="LI91" i="1"/>
  <c r="LI92" i="1"/>
  <c r="LI93" i="1"/>
  <c r="LI94" i="1"/>
  <c r="LI95" i="1"/>
  <c r="CU82" i="1"/>
  <c r="CU83" i="1"/>
  <c r="CU84" i="1"/>
  <c r="CU85" i="1"/>
  <c r="CU86" i="1"/>
  <c r="BK91" i="1"/>
  <c r="BK92" i="1"/>
  <c r="BK93" i="1"/>
  <c r="BK94" i="1"/>
  <c r="BK95" i="1"/>
  <c r="LJ91" i="1"/>
  <c r="LJ92" i="1"/>
  <c r="LJ93" i="1"/>
  <c r="LJ94" i="1"/>
  <c r="LJ95" i="1"/>
  <c r="ME91" i="1"/>
  <c r="ME92" i="1"/>
  <c r="ME93" i="1"/>
  <c r="ME94" i="1"/>
  <c r="ME95" i="1"/>
  <c r="BR82" i="1"/>
  <c r="BR83" i="1"/>
  <c r="BR84" i="1"/>
  <c r="BR85" i="1"/>
  <c r="BR86" i="1"/>
  <c r="JD91" i="1"/>
  <c r="JD92" i="1"/>
  <c r="JD93" i="1"/>
  <c r="JD94" i="1"/>
  <c r="JD95" i="1"/>
  <c r="BP91" i="1"/>
  <c r="BP92" i="1"/>
  <c r="BP93" i="1"/>
  <c r="BP94" i="1"/>
  <c r="BP95" i="1"/>
  <c r="EE91" i="1"/>
  <c r="EE92" i="1"/>
  <c r="EE93" i="1"/>
  <c r="EE94" i="1"/>
  <c r="EE95" i="1"/>
  <c r="OL91" i="1"/>
  <c r="OL92" i="1"/>
  <c r="OL93" i="1"/>
  <c r="OL94" i="1"/>
  <c r="OL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L82" i="1"/>
  <c r="OL83" i="1"/>
  <c r="OL84" i="1"/>
  <c r="OL85" i="1"/>
  <c r="OL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L73" i="1"/>
  <c r="OL74" i="1"/>
  <c r="OL75" i="1"/>
  <c r="OL76" i="1"/>
  <c r="OL77" i="1"/>
  <c r="BF73" i="1"/>
  <c r="BF74" i="1"/>
  <c r="BF75" i="1"/>
  <c r="BF76" i="1"/>
  <c r="BF77" i="1"/>
  <c r="CK73" i="1"/>
  <c r="CK74" i="1"/>
  <c r="CK75" i="1"/>
  <c r="CK76" i="1"/>
  <c r="CK77" i="1"/>
  <c r="LJ73" i="1"/>
  <c r="LJ74" i="1"/>
  <c r="LJ75" i="1"/>
  <c r="LJ76" i="1"/>
  <c r="LJ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I73" i="1"/>
  <c r="LI74" i="1"/>
  <c r="LI75" i="1"/>
  <c r="LI76" i="1"/>
  <c r="LI77" i="1"/>
  <c r="ME73" i="1"/>
  <c r="ME74" i="1"/>
  <c r="ME75" i="1"/>
  <c r="ME76" i="1"/>
  <c r="ME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U73" i="1"/>
  <c r="LU74" i="1"/>
  <c r="LU75" i="1"/>
  <c r="LU76" i="1"/>
  <c r="LU77" i="1"/>
  <c r="BO73" i="1"/>
  <c r="BO74" i="1"/>
  <c r="BO75" i="1"/>
  <c r="BO76" i="1"/>
  <c r="BO77" i="1"/>
  <c r="IP73" i="1"/>
  <c r="IP74" i="1"/>
  <c r="IP75" i="1"/>
  <c r="IP76" i="1"/>
  <c r="IP77" i="1"/>
  <c r="ED120" i="1"/>
  <c r="ED119" i="1"/>
  <c r="ED122" i="1"/>
  <c r="ED121" i="1"/>
  <c r="ED123" i="1"/>
  <c r="IS122" i="1"/>
  <c r="IS119" i="1"/>
  <c r="IS123" i="1"/>
  <c r="IS121" i="1"/>
  <c r="IS120" i="1"/>
  <c r="CL120" i="1"/>
  <c r="CL122" i="1"/>
  <c r="CL121" i="1"/>
  <c r="CL119" i="1"/>
  <c r="CL123" i="1"/>
  <c r="CI123" i="1"/>
  <c r="CI122" i="1"/>
  <c r="CI121" i="1"/>
  <c r="CI119" i="1"/>
  <c r="CI120" i="1"/>
  <c r="CJ119" i="1"/>
  <c r="CJ122" i="1"/>
  <c r="CJ120" i="1"/>
  <c r="CJ121" i="1"/>
  <c r="CJ123" i="1"/>
  <c r="CK122" i="1"/>
  <c r="CK120" i="1"/>
  <c r="CK121" i="1"/>
  <c r="CK119" i="1"/>
  <c r="CK123" i="1"/>
  <c r="BL122" i="1"/>
  <c r="BL119" i="1"/>
  <c r="BL120" i="1"/>
  <c r="BL121" i="1"/>
  <c r="BL123" i="1"/>
  <c r="OL122" i="1"/>
  <c r="OL119" i="1"/>
  <c r="OL120" i="1"/>
  <c r="OL121" i="1"/>
  <c r="OL123" i="1"/>
  <c r="BO119" i="1"/>
  <c r="BO121" i="1"/>
  <c r="BO122" i="1"/>
  <c r="BO120" i="1"/>
  <c r="BO123" i="1"/>
  <c r="DT119" i="1"/>
  <c r="DT122" i="1"/>
  <c r="DT121" i="1"/>
  <c r="DT123" i="1"/>
  <c r="DT120" i="1"/>
  <c r="LD122" i="1"/>
  <c r="LD120" i="1"/>
  <c r="LD121" i="1"/>
  <c r="LD123" i="1"/>
  <c r="LD119" i="1"/>
  <c r="MI121" i="1"/>
  <c r="MI120" i="1"/>
  <c r="MI119" i="1"/>
  <c r="MI122" i="1"/>
  <c r="MI123" i="1"/>
  <c r="CM120" i="1"/>
  <c r="CM119" i="1"/>
  <c r="CM122" i="1"/>
  <c r="CM121" i="1"/>
  <c r="CM123" i="1"/>
  <c r="CW122" i="1"/>
  <c r="CW120" i="1"/>
  <c r="CW119" i="1"/>
  <c r="CW121" i="1"/>
  <c r="CW123" i="1"/>
  <c r="BD119" i="1"/>
  <c r="BD121" i="1"/>
  <c r="BD122" i="1"/>
  <c r="BD120" i="1"/>
  <c r="BD123" i="1"/>
  <c r="CX119" i="1"/>
  <c r="CX122" i="1"/>
  <c r="CX121" i="1"/>
  <c r="CX120" i="1"/>
  <c r="CX123" i="1"/>
  <c r="IL120" i="1"/>
  <c r="IL122" i="1"/>
  <c r="IL119" i="1"/>
  <c r="IL121" i="1"/>
  <c r="IL123" i="1"/>
  <c r="BM119" i="1"/>
  <c r="BM122" i="1"/>
  <c r="BM120" i="1"/>
  <c r="BM123" i="1"/>
  <c r="BM121" i="1"/>
  <c r="MQ122" i="1"/>
  <c r="MQ120" i="1"/>
  <c r="MQ121" i="1"/>
  <c r="MQ119" i="1"/>
  <c r="MQ123" i="1"/>
  <c r="JY120" i="1"/>
  <c r="JX120" i="1" s="1" a="1"/>
  <c r="JX120" i="1" s="1"/>
  <c r="JY122" i="1"/>
  <c r="JX122" i="1" s="1" a="1"/>
  <c r="JX122" i="1" s="1"/>
  <c r="JY119" i="1"/>
  <c r="JX119" i="1" s="1" a="1"/>
  <c r="JX119" i="1" s="1"/>
  <c r="JY121" i="1"/>
  <c r="JX121" i="1" s="1" a="1"/>
  <c r="JX121" i="1" s="1"/>
  <c r="JY123" i="1"/>
  <c r="JX123" i="1" s="1" a="1"/>
  <c r="JX123" i="1" s="1"/>
  <c r="LA122" i="1"/>
  <c r="LA120" i="1"/>
  <c r="LA121" i="1"/>
  <c r="LA119" i="1"/>
  <c r="LA123" i="1"/>
  <c r="BP122" i="1"/>
  <c r="BP120" i="1"/>
  <c r="BP119" i="1"/>
  <c r="BP121" i="1"/>
  <c r="BP123" i="1"/>
  <c r="JD119" i="1"/>
  <c r="JD120" i="1"/>
  <c r="JD122" i="1"/>
  <c r="JD123" i="1"/>
  <c r="JD121" i="1"/>
  <c r="IP122" i="1"/>
  <c r="IP120" i="1"/>
  <c r="IP119" i="1"/>
  <c r="IP121" i="1"/>
  <c r="IP123" i="1"/>
  <c r="KQ122" i="1"/>
  <c r="KQ123" i="1"/>
  <c r="KQ119" i="1"/>
  <c r="KQ120" i="1"/>
  <c r="KQ121" i="1"/>
  <c r="BJ119" i="1"/>
  <c r="BJ121" i="1"/>
  <c r="BJ122" i="1"/>
  <c r="BJ120" i="1"/>
  <c r="BJ123" i="1"/>
  <c r="BK119" i="1"/>
  <c r="BK120" i="1"/>
  <c r="BK122" i="1"/>
  <c r="BK123" i="1"/>
  <c r="BK121" i="1"/>
  <c r="BH119" i="1"/>
  <c r="BH120" i="1"/>
  <c r="BH122" i="1"/>
  <c r="BH121" i="1"/>
  <c r="BH123" i="1"/>
  <c r="IT119" i="1"/>
  <c r="IT122" i="1"/>
  <c r="IT120" i="1"/>
  <c r="IT121" i="1"/>
  <c r="IT123" i="1"/>
  <c r="KR121" i="1"/>
  <c r="KR119" i="1"/>
  <c r="KR122" i="1"/>
  <c r="KR123" i="1"/>
  <c r="KR120" i="1"/>
  <c r="KO121" i="1"/>
  <c r="KO122" i="1"/>
  <c r="KO120" i="1"/>
  <c r="KO119" i="1"/>
  <c r="KO123" i="1"/>
  <c r="KP122" i="1"/>
  <c r="KP119" i="1"/>
  <c r="KP120" i="1"/>
  <c r="KP123" i="1"/>
  <c r="KP121" i="1"/>
  <c r="CU120" i="1"/>
  <c r="CU119" i="1"/>
  <c r="CU122" i="1"/>
  <c r="CU123" i="1"/>
  <c r="CU121" i="1"/>
  <c r="IO120" i="1"/>
  <c r="IO119" i="1"/>
  <c r="IO122" i="1"/>
  <c r="IO121" i="1"/>
  <c r="IO123" i="1"/>
  <c r="BF119" i="1"/>
  <c r="BF120" i="1"/>
  <c r="BF122" i="1"/>
  <c r="BF123" i="1"/>
  <c r="BF121" i="1"/>
  <c r="KY121" i="1"/>
  <c r="KY119" i="1"/>
  <c r="KY120" i="1"/>
  <c r="KY123" i="1"/>
  <c r="KY122" i="1"/>
  <c r="CY121" i="1"/>
  <c r="CY119" i="1"/>
  <c r="CY122" i="1"/>
  <c r="CY120" i="1"/>
  <c r="CY123" i="1"/>
  <c r="BF57" i="1"/>
  <c r="BF56" i="1"/>
  <c r="BJ53" i="1"/>
  <c r="IO56" i="1"/>
  <c r="BY54" i="1"/>
  <c r="BX59" i="1"/>
  <c r="OL59" i="1"/>
  <c r="BT53" i="1"/>
  <c r="ME47" i="1"/>
  <c r="BP58" i="1"/>
  <c r="BK57" i="1"/>
  <c r="KR113" i="1"/>
  <c r="KR112" i="1"/>
  <c r="KR114" i="1"/>
  <c r="IL112" i="1"/>
  <c r="IL113" i="1"/>
  <c r="IL114" i="1"/>
  <c r="BM114" i="1"/>
  <c r="BM112" i="1"/>
  <c r="BM113" i="1"/>
  <c r="MQ112" i="1"/>
  <c r="MQ114" i="1"/>
  <c r="MQ113" i="1"/>
  <c r="JY114" i="1"/>
  <c r="JX114" i="1" s="1" a="1"/>
  <c r="JX114" i="1" s="1"/>
  <c r="JY112" i="1"/>
  <c r="JX112" i="1" s="1" a="1"/>
  <c r="JX112" i="1" s="1"/>
  <c r="JY113" i="1"/>
  <c r="JX113" i="1" s="1" a="1"/>
  <c r="JX113" i="1" s="1"/>
  <c r="LA112" i="1"/>
  <c r="LA113" i="1"/>
  <c r="LA114" i="1"/>
  <c r="BP113" i="1"/>
  <c r="BP114" i="1"/>
  <c r="BP112" i="1"/>
  <c r="JD112" i="1"/>
  <c r="JD113" i="1"/>
  <c r="JD114" i="1"/>
  <c r="IT112" i="1"/>
  <c r="IT113" i="1"/>
  <c r="IT114" i="1"/>
  <c r="BK114" i="1"/>
  <c r="BK112" i="1"/>
  <c r="BK113" i="1"/>
  <c r="OL114" i="1"/>
  <c r="OL113" i="1"/>
  <c r="OL112" i="1"/>
  <c r="KY114" i="1"/>
  <c r="KY112" i="1"/>
  <c r="KY113" i="1"/>
  <c r="BH114" i="1"/>
  <c r="BH112" i="1"/>
  <c r="BH113" i="1"/>
  <c r="BJ114" i="1"/>
  <c r="BJ112" i="1"/>
  <c r="BJ113" i="1"/>
  <c r="BO114" i="1"/>
  <c r="BO113" i="1"/>
  <c r="BO112" i="1"/>
  <c r="KQ113" i="1"/>
  <c r="KQ114" i="1"/>
  <c r="KQ112" i="1"/>
  <c r="IP113" i="1"/>
  <c r="IP114" i="1"/>
  <c r="IP112" i="1"/>
  <c r="KO113" i="1"/>
  <c r="KO114" i="1"/>
  <c r="KO112" i="1"/>
  <c r="KP114" i="1"/>
  <c r="KP112" i="1"/>
  <c r="KP113" i="1"/>
  <c r="CU114" i="1"/>
  <c r="CU112" i="1"/>
  <c r="CU113" i="1"/>
  <c r="IO114" i="1"/>
  <c r="IO113" i="1"/>
  <c r="IO112" i="1"/>
  <c r="BF112" i="1"/>
  <c r="BF113" i="1"/>
  <c r="BF114" i="1"/>
  <c r="ED112" i="1"/>
  <c r="ED114" i="1"/>
  <c r="ED113" i="1"/>
  <c r="DT113" i="1"/>
  <c r="DT114" i="1"/>
  <c r="DT112" i="1"/>
  <c r="IS114" i="1"/>
  <c r="IS113" i="1"/>
  <c r="IS112" i="1"/>
  <c r="CY113" i="1"/>
  <c r="CY114" i="1"/>
  <c r="CY112" i="1"/>
  <c r="CL114" i="1"/>
  <c r="CL113" i="1"/>
  <c r="CL112" i="1"/>
  <c r="CI113" i="1"/>
  <c r="CI114" i="1"/>
  <c r="CI112" i="1"/>
  <c r="CJ112" i="1"/>
  <c r="CJ113" i="1"/>
  <c r="CJ114" i="1"/>
  <c r="CK114" i="1"/>
  <c r="CK113" i="1"/>
  <c r="CK112" i="1"/>
  <c r="BL113" i="1"/>
  <c r="BL114" i="1"/>
  <c r="BL112" i="1"/>
  <c r="LD112" i="1"/>
  <c r="LD113" i="1"/>
  <c r="LD114" i="1"/>
  <c r="MI114" i="1"/>
  <c r="MI112" i="1"/>
  <c r="MI113" i="1"/>
  <c r="CM112" i="1"/>
  <c r="CM114" i="1"/>
  <c r="CM113" i="1"/>
  <c r="CW113" i="1"/>
  <c r="CW114" i="1"/>
  <c r="CW112" i="1"/>
  <c r="BD112" i="1"/>
  <c r="BD113" i="1"/>
  <c r="BD114" i="1"/>
  <c r="CX112" i="1"/>
  <c r="CX113" i="1"/>
  <c r="CX114"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1" i="1"/>
  <c r="CM110" i="1"/>
  <c r="IT111" i="1"/>
  <c r="IT110" i="1"/>
  <c r="OL110" i="1"/>
  <c r="OL111" i="1"/>
  <c r="KY111" i="1"/>
  <c r="KY110" i="1"/>
  <c r="ED111" i="1"/>
  <c r="ED110" i="1"/>
  <c r="BO110" i="1"/>
  <c r="BO111" i="1"/>
  <c r="IP110" i="1"/>
  <c r="IP111" i="1"/>
  <c r="KQ110" i="1"/>
  <c r="KQ111" i="1"/>
  <c r="BJ111" i="1"/>
  <c r="BJ110" i="1"/>
  <c r="LD110" i="1"/>
  <c r="LD111" i="1"/>
  <c r="IS111" i="1"/>
  <c r="IS110" i="1"/>
  <c r="IL111" i="1"/>
  <c r="IL110" i="1"/>
  <c r="KR110" i="1"/>
  <c r="KR111" i="1"/>
  <c r="DT111" i="1"/>
  <c r="DT110" i="1"/>
  <c r="KO110" i="1"/>
  <c r="KO111" i="1"/>
  <c r="KP110" i="1"/>
  <c r="KP111" i="1"/>
  <c r="CU111" i="1"/>
  <c r="CU110" i="1"/>
  <c r="IO110" i="1"/>
  <c r="IO111" i="1"/>
  <c r="BF110" i="1"/>
  <c r="BF111" i="1"/>
  <c r="CL110" i="1"/>
  <c r="CL111" i="1"/>
  <c r="CI110" i="1"/>
  <c r="CI111" i="1"/>
  <c r="CJ111" i="1"/>
  <c r="CJ110" i="1"/>
  <c r="CK111" i="1"/>
  <c r="CK110" i="1"/>
  <c r="BL110" i="1"/>
  <c r="BL111" i="1"/>
  <c r="MI111" i="1"/>
  <c r="MI110" i="1"/>
  <c r="CW111" i="1"/>
  <c r="CW110" i="1"/>
  <c r="BD110" i="1"/>
  <c r="BD111" i="1"/>
  <c r="CX111" i="1"/>
  <c r="CX110" i="1"/>
  <c r="CY110" i="1"/>
  <c r="CY111" i="1"/>
  <c r="BM110" i="1"/>
  <c r="BM111" i="1"/>
  <c r="MQ111" i="1"/>
  <c r="MQ110" i="1"/>
  <c r="JY110" i="1"/>
  <c r="JX110" i="1" s="1" a="1"/>
  <c r="JX110" i="1" s="1"/>
  <c r="JY111" i="1"/>
  <c r="JX111" i="1" s="1" a="1"/>
  <c r="JX111" i="1" s="1"/>
  <c r="LA110" i="1"/>
  <c r="LA111" i="1"/>
  <c r="BP111" i="1"/>
  <c r="BP110" i="1"/>
  <c r="JD111" i="1"/>
  <c r="JD110" i="1"/>
  <c r="BK111" i="1"/>
  <c r="BK110" i="1"/>
  <c r="BH111" i="1"/>
  <c r="BH110"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OL64" i="1"/>
  <c r="OL65" i="1"/>
  <c r="OL66" i="1"/>
  <c r="OL67" i="1"/>
  <c r="OL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0" i="1"/>
  <c r="MI101" i="1"/>
  <c r="CM100" i="1"/>
  <c r="CM101" i="1"/>
  <c r="CW101" i="1"/>
  <c r="CW100" i="1"/>
  <c r="BD100" i="1"/>
  <c r="BD101" i="1"/>
  <c r="CX100" i="1"/>
  <c r="CX101" i="1"/>
  <c r="CT20" i="1"/>
  <c r="CL101" i="1"/>
  <c r="CL100" i="1"/>
  <c r="CK101" i="1"/>
  <c r="CK100" i="1"/>
  <c r="IL101" i="1"/>
  <c r="IL100" i="1"/>
  <c r="JY100" i="1"/>
  <c r="JX100" i="1" s="1" a="1"/>
  <c r="JX100" i="1" s="1"/>
  <c r="JY101" i="1"/>
  <c r="JX101" i="1" s="1" a="1"/>
  <c r="JX101" i="1" s="1"/>
  <c r="LA100" i="1"/>
  <c r="LA101" i="1"/>
  <c r="BP101" i="1"/>
  <c r="BP100" i="1"/>
  <c r="JD101" i="1"/>
  <c r="JD100" i="1"/>
  <c r="CT19" i="1"/>
  <c r="MQ101" i="1"/>
  <c r="MQ100" i="1"/>
  <c r="BK101" i="1"/>
  <c r="BK100" i="1"/>
  <c r="KY100" i="1"/>
  <c r="KY101" i="1"/>
  <c r="BH100" i="1"/>
  <c r="BH101" i="1"/>
  <c r="CJ100" i="1"/>
  <c r="CJ101" i="1"/>
  <c r="BM100" i="1"/>
  <c r="BM101" i="1"/>
  <c r="IT101" i="1"/>
  <c r="IT100" i="1"/>
  <c r="OL101" i="1"/>
  <c r="OL100" i="1"/>
  <c r="ED100" i="1"/>
  <c r="ED101" i="1"/>
  <c r="BO101" i="1"/>
  <c r="BO100" i="1"/>
  <c r="IP100" i="1"/>
  <c r="IP101" i="1"/>
  <c r="KQ101" i="1"/>
  <c r="KQ100" i="1"/>
  <c r="BJ100" i="1"/>
  <c r="BJ101" i="1"/>
  <c r="CI100" i="1"/>
  <c r="CI101" i="1"/>
  <c r="BL100" i="1"/>
  <c r="BL101" i="1"/>
  <c r="DT100" i="1"/>
  <c r="DT101" i="1"/>
  <c r="KP101" i="1"/>
  <c r="KP100" i="1"/>
  <c r="CU101" i="1"/>
  <c r="CU100" i="1"/>
  <c r="IO100" i="1"/>
  <c r="IO101" i="1"/>
  <c r="BF101" i="1"/>
  <c r="BF100" i="1"/>
  <c r="KR100" i="1"/>
  <c r="KR101" i="1"/>
  <c r="KO101" i="1"/>
  <c r="KO100" i="1"/>
  <c r="LD101" i="1"/>
  <c r="LD100" i="1"/>
  <c r="IS100" i="1"/>
  <c r="IS101" i="1"/>
  <c r="CY101" i="1"/>
  <c r="CY100"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1" i="1" l="1"/>
  <c r="MN119" i="1"/>
  <c r="MN122" i="1"/>
  <c r="MN120" i="1"/>
  <c r="MN123" i="1"/>
  <c r="MJ119" i="1"/>
  <c r="MJ120" i="1"/>
  <c r="MJ122" i="1"/>
  <c r="MJ121" i="1"/>
  <c r="MJ123" i="1"/>
  <c r="MM122" i="1"/>
  <c r="MM120" i="1"/>
  <c r="MM121" i="1"/>
  <c r="MM119" i="1"/>
  <c r="MM123" i="1"/>
  <c r="MP119" i="1"/>
  <c r="MP120" i="1"/>
  <c r="MP121" i="1"/>
  <c r="MP122" i="1"/>
  <c r="MP123" i="1"/>
  <c r="ML119" i="1"/>
  <c r="ML120" i="1"/>
  <c r="ML122" i="1"/>
  <c r="ML121" i="1"/>
  <c r="ML123" i="1"/>
  <c r="MO119" i="1"/>
  <c r="MO121" i="1"/>
  <c r="MO122" i="1"/>
  <c r="MO120" i="1"/>
  <c r="MO123" i="1"/>
  <c r="MK121" i="1"/>
  <c r="MK119" i="1"/>
  <c r="MK120" i="1"/>
  <c r="MK122" i="1"/>
  <c r="MK123" i="1"/>
  <c r="ML114" i="1"/>
  <c r="ML113" i="1"/>
  <c r="ML112" i="1"/>
  <c r="MO113" i="1"/>
  <c r="MO112" i="1"/>
  <c r="MO114" i="1"/>
  <c r="MK112" i="1"/>
  <c r="MK113" i="1"/>
  <c r="MK114" i="1"/>
  <c r="MN112" i="1"/>
  <c r="MN113" i="1"/>
  <c r="MN114" i="1"/>
  <c r="MJ113" i="1"/>
  <c r="MJ114" i="1"/>
  <c r="MJ112" i="1"/>
  <c r="MM113" i="1"/>
  <c r="MM112" i="1"/>
  <c r="MM114" i="1"/>
  <c r="MP112" i="1"/>
  <c r="MP113" i="1"/>
  <c r="MP114" i="1"/>
  <c r="MM111" i="1"/>
  <c r="MM110" i="1"/>
  <c r="MP110" i="1"/>
  <c r="MP111" i="1"/>
  <c r="ML111" i="1"/>
  <c r="ML110" i="1"/>
  <c r="MO110" i="1"/>
  <c r="MO111" i="1"/>
  <c r="MK110" i="1"/>
  <c r="MK111" i="1"/>
  <c r="MN111" i="1"/>
  <c r="MN110" i="1"/>
  <c r="MJ110" i="1"/>
  <c r="MJ111" i="1"/>
  <c r="MP100" i="1"/>
  <c r="MP101" i="1"/>
  <c r="MM100" i="1"/>
  <c r="MM101" i="1"/>
  <c r="ML100" i="1"/>
  <c r="ML101" i="1"/>
  <c r="MO100" i="1"/>
  <c r="MO101" i="1"/>
  <c r="MK100" i="1"/>
  <c r="MK101" i="1"/>
  <c r="MN101" i="1"/>
  <c r="MN100" i="1"/>
  <c r="MJ101" i="1"/>
  <c r="MJ100"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1" i="1" s="1"/>
  <c r="LN5" i="1"/>
  <c r="LN131" i="1" s="1"/>
  <c r="LM5" i="1"/>
  <c r="LM131" i="1" s="1"/>
  <c r="IR5" i="1"/>
  <c r="IR131" i="1" s="1"/>
  <c r="IQ5" i="1"/>
  <c r="IQ131" i="1" s="1"/>
  <c r="IN5" i="1"/>
  <c r="IN131" i="1" s="1"/>
  <c r="IM5" i="1"/>
  <c r="IM131" i="1" s="1"/>
  <c r="IJ5" i="1"/>
  <c r="IJ131" i="1" s="1"/>
  <c r="JR5" i="1"/>
  <c r="JR131" i="1" s="1"/>
  <c r="JQ5" i="1"/>
  <c r="JQ131" i="1" s="1"/>
  <c r="DW5" i="1"/>
  <c r="DW131" i="1" s="1"/>
  <c r="DV5" i="1"/>
  <c r="DV131" i="1" s="1"/>
  <c r="DU5" i="1"/>
  <c r="DU131" i="1" s="1"/>
  <c r="DS5" i="1"/>
  <c r="DS131" i="1" s="1"/>
  <c r="DR5" i="1"/>
  <c r="DR131" i="1" s="1"/>
  <c r="DQ5" i="1"/>
  <c r="DQ131" i="1" s="1"/>
  <c r="DP5" i="1"/>
  <c r="DP131" i="1" s="1"/>
  <c r="DO5" i="1"/>
  <c r="DO131" i="1" s="1"/>
  <c r="AS5" i="1"/>
  <c r="AS131" i="1" s="1"/>
  <c r="AR5" i="1"/>
  <c r="AR131" i="1" s="1"/>
  <c r="AQ5" i="1"/>
  <c r="AQ131" i="1" s="1"/>
  <c r="AP5" i="1"/>
  <c r="AP131" i="1" s="1"/>
  <c r="AO5" i="1"/>
  <c r="BN5" i="1"/>
  <c r="BN131" i="1" s="1"/>
  <c r="BI5" i="1"/>
  <c r="BI131" i="1" s="1"/>
  <c r="JP5" i="1"/>
  <c r="JP131" i="1" s="1"/>
  <c r="IH5" i="1"/>
  <c r="IH131" i="1" s="1"/>
  <c r="IG5" i="1"/>
  <c r="IG131" i="1" s="1"/>
  <c r="CV5" i="1"/>
  <c r="CV131" i="1" s="1"/>
  <c r="DN13" i="1"/>
  <c r="DM13" i="1"/>
  <c r="JN5" i="1"/>
  <c r="JN131" i="1" s="1"/>
  <c r="JL5" i="1"/>
  <c r="JL131" i="1" s="1"/>
  <c r="AX5" i="1"/>
  <c r="AX131"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1" i="1" l="1"/>
  <c r="CV90" i="1"/>
  <c r="CV118" i="1"/>
  <c r="AL118" i="1" s="1"/>
  <c r="CV72" i="1"/>
  <c r="CV109" i="1"/>
  <c r="AL109" i="1" s="1"/>
  <c r="CV105" i="1"/>
  <c r="AL105" i="1" s="1"/>
  <c r="CV52" i="1"/>
  <c r="CV59" i="1" s="1"/>
  <c r="CV63" i="1"/>
  <c r="AL52" i="1"/>
  <c r="CV41" i="1"/>
  <c r="CV48" i="1" s="1"/>
  <c r="CV99" i="1"/>
  <c r="AL99" i="1" s="1"/>
  <c r="G488" i="4"/>
  <c r="H537" i="4"/>
  <c r="U537" i="4" s="1"/>
  <c r="I538" i="4"/>
  <c r="CV19" i="1"/>
  <c r="CV18" i="1"/>
  <c r="P475" i="4"/>
  <c r="C476" i="4"/>
  <c r="B476" i="4" s="1"/>
  <c r="F540" i="4"/>
  <c r="E540" i="4"/>
  <c r="R540" i="4" s="1"/>
  <c r="D540" i="4"/>
  <c r="Q540" i="4" s="1"/>
  <c r="V476" i="4"/>
  <c r="S459" i="4"/>
  <c r="CV30" i="1"/>
  <c r="AL30" i="1" s="1"/>
  <c r="A541" i="4"/>
  <c r="CV24" i="1"/>
  <c r="CV95" i="1" l="1"/>
  <c r="AL90" i="1"/>
  <c r="CV86" i="1"/>
  <c r="AL81" i="1"/>
  <c r="CV77" i="1"/>
  <c r="AL72" i="1"/>
  <c r="CV120" i="1"/>
  <c r="CV119" i="1"/>
  <c r="AL119" i="1" s="1"/>
  <c r="CV122" i="1"/>
  <c r="CV123" i="1"/>
  <c r="CV121" i="1"/>
  <c r="AL41" i="1"/>
  <c r="AL42" i="1" s="1"/>
  <c r="AL43" i="1" s="1"/>
  <c r="AL44" i="1" s="1"/>
  <c r="AL45" i="1" s="1"/>
  <c r="AL46" i="1" s="1"/>
  <c r="AL47" i="1" s="1"/>
  <c r="AL48" i="1" s="1"/>
  <c r="CV113" i="1"/>
  <c r="CV112" i="1"/>
  <c r="CV114" i="1"/>
  <c r="CV110" i="1"/>
  <c r="AL110" i="1" s="1"/>
  <c r="CV111" i="1"/>
  <c r="CV68" i="1"/>
  <c r="AL63" i="1"/>
  <c r="AL53" i="1"/>
  <c r="AL24" i="1"/>
  <c r="AL25" i="1" s="1"/>
  <c r="CV101" i="1"/>
  <c r="CV100" i="1"/>
  <c r="AL100"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2" i="1" l="1"/>
  <c r="AL91" i="1"/>
  <c r="AL73" i="1"/>
  <c r="AL120" i="1"/>
  <c r="AL111" i="1"/>
  <c r="AL112" i="1" s="1"/>
  <c r="AL64" i="1"/>
  <c r="AL54" i="1"/>
  <c r="AL101"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2" i="1" l="1"/>
  <c r="AL83" i="1"/>
  <c r="AL74" i="1"/>
  <c r="AL121" i="1"/>
  <c r="AL113" i="1"/>
  <c r="AL65" i="1"/>
  <c r="AL55" i="1"/>
  <c r="H540" i="4"/>
  <c r="U540" i="4" s="1"/>
  <c r="I541" i="4"/>
  <c r="G491" i="4"/>
  <c r="P478" i="4"/>
  <c r="C479" i="4"/>
  <c r="B479" i="4" s="1"/>
  <c r="F543" i="4"/>
  <c r="E543" i="4"/>
  <c r="R543" i="4" s="1"/>
  <c r="D543" i="4"/>
  <c r="Q543" i="4" s="1"/>
  <c r="V479" i="4"/>
  <c r="S462" i="4"/>
  <c r="A544" i="4"/>
  <c r="IR16" i="1"/>
  <c r="IR14" i="1"/>
  <c r="AS13" i="1"/>
  <c r="IR81" i="1" l="1"/>
  <c r="IR90" i="1"/>
  <c r="IR118" i="1"/>
  <c r="IR72" i="1"/>
  <c r="AL122" i="1"/>
  <c r="AL114" i="1"/>
  <c r="IR109" i="1"/>
  <c r="IR105" i="1"/>
  <c r="IR52" i="1"/>
  <c r="IR59" i="1" s="1"/>
  <c r="IR63" i="1"/>
  <c r="AL56" i="1"/>
  <c r="IR41" i="1"/>
  <c r="IR42" i="1" s="1"/>
  <c r="IR99" i="1"/>
  <c r="G492" i="4"/>
  <c r="H541" i="4"/>
  <c r="U541" i="4" s="1"/>
  <c r="I542" i="4"/>
  <c r="IR19" i="1"/>
  <c r="IR18" i="1"/>
  <c r="P479" i="4"/>
  <c r="C480" i="4"/>
  <c r="B480" i="4" s="1"/>
  <c r="F544" i="4"/>
  <c r="E544" i="4"/>
  <c r="R544" i="4" s="1"/>
  <c r="D544" i="4"/>
  <c r="Q544" i="4" s="1"/>
  <c r="V480" i="4"/>
  <c r="S463" i="4"/>
  <c r="IR30" i="1"/>
  <c r="A545" i="4"/>
  <c r="IR24" i="1"/>
  <c r="AS14" i="1"/>
  <c r="AL93" i="1" l="1"/>
  <c r="IR91" i="1"/>
  <c r="IR92" i="1"/>
  <c r="IR93" i="1"/>
  <c r="IR94" i="1"/>
  <c r="IR95" i="1"/>
  <c r="IR82" i="1"/>
  <c r="IR83" i="1"/>
  <c r="IR84" i="1"/>
  <c r="IR85" i="1"/>
  <c r="IR86" i="1"/>
  <c r="AL84" i="1"/>
  <c r="AL75" i="1"/>
  <c r="IR73" i="1"/>
  <c r="IR74" i="1"/>
  <c r="IR75" i="1"/>
  <c r="IR76" i="1"/>
  <c r="IR77" i="1"/>
  <c r="IR56" i="1"/>
  <c r="IR120" i="1"/>
  <c r="IR122" i="1"/>
  <c r="IR123" i="1"/>
  <c r="IR119" i="1"/>
  <c r="IR121" i="1"/>
  <c r="AL123" i="1"/>
  <c r="IR54" i="1"/>
  <c r="IR53" i="1"/>
  <c r="IR113" i="1"/>
  <c r="IR112" i="1"/>
  <c r="IR114" i="1"/>
  <c r="IR58" i="1"/>
  <c r="IR57" i="1"/>
  <c r="IR110" i="1"/>
  <c r="IR111" i="1"/>
  <c r="IR55" i="1"/>
  <c r="AL66" i="1"/>
  <c r="IR64" i="1"/>
  <c r="IR65" i="1"/>
  <c r="IR66" i="1"/>
  <c r="IR67" i="1"/>
  <c r="IR68" i="1"/>
  <c r="AL57" i="1"/>
  <c r="IR48" i="1"/>
  <c r="IR47" i="1"/>
  <c r="IR46" i="1"/>
  <c r="IR45" i="1"/>
  <c r="IR44" i="1"/>
  <c r="IR43" i="1"/>
  <c r="IR100" i="1"/>
  <c r="IR101"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85" i="1" l="1"/>
  <c r="AL94" i="1"/>
  <c r="AL76" i="1"/>
  <c r="AL67"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59" i="1" l="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0" i="1" l="1"/>
  <c r="DS81" i="1"/>
  <c r="AL86" i="1"/>
  <c r="DR90" i="1"/>
  <c r="DR81" i="1"/>
  <c r="AL95" i="1"/>
  <c r="DR118" i="1"/>
  <c r="DR72" i="1"/>
  <c r="DS118" i="1"/>
  <c r="DS72" i="1"/>
  <c r="AL77" i="1"/>
  <c r="DS109" i="1"/>
  <c r="DS105" i="1"/>
  <c r="DR109" i="1"/>
  <c r="DR105" i="1"/>
  <c r="DR52" i="1"/>
  <c r="DR58" i="1" s="1"/>
  <c r="DR63" i="1"/>
  <c r="DS52" i="1"/>
  <c r="DS56" i="1" s="1"/>
  <c r="DS63" i="1"/>
  <c r="AL68" i="1"/>
  <c r="DR41" i="1"/>
  <c r="DR43" i="1" s="1"/>
  <c r="DR99" i="1"/>
  <c r="DS41" i="1"/>
  <c r="DS46" i="1" s="1"/>
  <c r="DS99"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2" i="1" l="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19" i="1"/>
  <c r="DR122" i="1"/>
  <c r="DR120" i="1"/>
  <c r="DR123" i="1"/>
  <c r="DR121" i="1"/>
  <c r="DS122" i="1"/>
  <c r="DS121" i="1"/>
  <c r="DS120" i="1"/>
  <c r="DS119" i="1"/>
  <c r="DS123" i="1"/>
  <c r="DR114" i="1"/>
  <c r="DR113" i="1"/>
  <c r="DR112" i="1"/>
  <c r="DS114" i="1"/>
  <c r="DS112" i="1"/>
  <c r="DS113" i="1"/>
  <c r="DS53" i="1"/>
  <c r="DR57" i="1"/>
  <c r="DR56" i="1"/>
  <c r="DS111" i="1"/>
  <c r="DS110" i="1"/>
  <c r="DR110" i="1"/>
  <c r="DR11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01" i="1"/>
  <c r="DR100" i="1"/>
  <c r="DS100" i="1"/>
  <c r="DS101"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1" i="1"/>
  <c r="BN13" i="1"/>
  <c r="BI90" i="1" l="1"/>
  <c r="BI81" i="1"/>
  <c r="BI118" i="1"/>
  <c r="BI72" i="1"/>
  <c r="BI109" i="1"/>
  <c r="BI105" i="1"/>
  <c r="BI52" i="1"/>
  <c r="BI53" i="1" s="1"/>
  <c r="BI63" i="1"/>
  <c r="BI41" i="1"/>
  <c r="BI42" i="1" s="1"/>
  <c r="BI99"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1" i="1" l="1"/>
  <c r="BN90" i="1"/>
  <c r="BI82" i="1"/>
  <c r="BI83" i="1"/>
  <c r="BI84" i="1"/>
  <c r="BI85" i="1"/>
  <c r="BI86" i="1"/>
  <c r="BI91" i="1"/>
  <c r="BI92" i="1"/>
  <c r="BI93" i="1"/>
  <c r="BI94" i="1"/>
  <c r="BI95" i="1"/>
  <c r="BN118" i="1"/>
  <c r="BN72" i="1"/>
  <c r="BI73" i="1"/>
  <c r="BI74" i="1"/>
  <c r="BI75" i="1"/>
  <c r="BI76" i="1"/>
  <c r="BI77" i="1"/>
  <c r="LN121" i="1"/>
  <c r="LN120" i="1"/>
  <c r="LN119" i="1"/>
  <c r="LN123" i="1"/>
  <c r="LN122" i="1"/>
  <c r="BI122" i="1"/>
  <c r="BI120" i="1"/>
  <c r="BI119" i="1"/>
  <c r="BI123" i="1"/>
  <c r="BI121" i="1"/>
  <c r="BI58" i="1"/>
  <c r="BI57" i="1"/>
  <c r="LN113" i="1"/>
  <c r="LN114" i="1"/>
  <c r="LN112" i="1"/>
  <c r="BI112" i="1"/>
  <c r="BI113" i="1"/>
  <c r="BI114" i="1"/>
  <c r="BN109" i="1"/>
  <c r="BN105" i="1"/>
  <c r="BI59" i="1"/>
  <c r="BI56" i="1"/>
  <c r="BI55" i="1"/>
  <c r="LN110" i="1"/>
  <c r="LN111" i="1"/>
  <c r="BI111" i="1"/>
  <c r="BI110" i="1"/>
  <c r="BI54" i="1"/>
  <c r="BN52" i="1"/>
  <c r="BN56" i="1" s="1"/>
  <c r="BN63" i="1"/>
  <c r="BI64" i="1"/>
  <c r="BI65" i="1"/>
  <c r="BI66" i="1"/>
  <c r="BI67" i="1"/>
  <c r="BI68" i="1"/>
  <c r="BI48" i="1"/>
  <c r="BI47" i="1"/>
  <c r="BI45" i="1"/>
  <c r="BI44" i="1"/>
  <c r="BN41" i="1"/>
  <c r="BN48" i="1" s="1"/>
  <c r="BN99" i="1"/>
  <c r="BI46" i="1"/>
  <c r="LN100" i="1"/>
  <c r="LN101" i="1"/>
  <c r="BI43" i="1"/>
  <c r="BI100" i="1"/>
  <c r="BI101"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1" i="1" l="1"/>
  <c r="BN92" i="1"/>
  <c r="BN93" i="1"/>
  <c r="BN94" i="1"/>
  <c r="BN95" i="1"/>
  <c r="BN82" i="1"/>
  <c r="BN83" i="1"/>
  <c r="BN84" i="1"/>
  <c r="BN85" i="1"/>
  <c r="BN86" i="1"/>
  <c r="BN73" i="1"/>
  <c r="BN74" i="1"/>
  <c r="BN75" i="1"/>
  <c r="BN76" i="1"/>
  <c r="BN77" i="1"/>
  <c r="LM121" i="1"/>
  <c r="LM122" i="1"/>
  <c r="LM120" i="1"/>
  <c r="LM119" i="1"/>
  <c r="LM123" i="1"/>
  <c r="BN122" i="1"/>
  <c r="BN119" i="1"/>
  <c r="BN120" i="1"/>
  <c r="BN121" i="1"/>
  <c r="BN123" i="1"/>
  <c r="LO119" i="1"/>
  <c r="LO120" i="1"/>
  <c r="LO122" i="1"/>
  <c r="LO121" i="1"/>
  <c r="LO123" i="1"/>
  <c r="LO112" i="1"/>
  <c r="LO113" i="1"/>
  <c r="LO114" i="1"/>
  <c r="LM112" i="1"/>
  <c r="LM113" i="1"/>
  <c r="LM114" i="1"/>
  <c r="BN113" i="1"/>
  <c r="BN114" i="1"/>
  <c r="BN112" i="1"/>
  <c r="BN111" i="1"/>
  <c r="BN110" i="1"/>
  <c r="LO111" i="1"/>
  <c r="LO110" i="1"/>
  <c r="LM110" i="1"/>
  <c r="LM111" i="1"/>
  <c r="BN55" i="1"/>
  <c r="BN54" i="1"/>
  <c r="BN53" i="1"/>
  <c r="BN59" i="1"/>
  <c r="BN58" i="1"/>
  <c r="BN57" i="1"/>
  <c r="BN64" i="1"/>
  <c r="BN65" i="1"/>
  <c r="BN66" i="1"/>
  <c r="BN67" i="1"/>
  <c r="BN68" i="1"/>
  <c r="BN43" i="1"/>
  <c r="BN42" i="1"/>
  <c r="BN45" i="1"/>
  <c r="BN44" i="1"/>
  <c r="BN47" i="1"/>
  <c r="BN46" i="1"/>
  <c r="LO101" i="1"/>
  <c r="LO100" i="1"/>
  <c r="LM101" i="1"/>
  <c r="LM100" i="1"/>
  <c r="BN100" i="1"/>
  <c r="BN101"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1" i="1" l="1"/>
  <c r="DW86" i="1" s="1"/>
  <c r="DW90" i="1"/>
  <c r="DW95" i="1" s="1"/>
  <c r="DV81" i="1"/>
  <c r="DV86" i="1" s="1"/>
  <c r="DV90" i="1"/>
  <c r="DV95" i="1" s="1"/>
  <c r="DV118" i="1"/>
  <c r="DV72" i="1"/>
  <c r="DV77" i="1" s="1"/>
  <c r="DW118" i="1"/>
  <c r="DW72" i="1"/>
  <c r="DW77" i="1" s="1"/>
  <c r="DW109" i="1"/>
  <c r="DW105" i="1"/>
  <c r="DV109" i="1"/>
  <c r="DV105" i="1"/>
  <c r="DV52" i="1"/>
  <c r="DV59" i="1" s="1"/>
  <c r="DV63" i="1"/>
  <c r="DV68" i="1" s="1"/>
  <c r="DW52" i="1"/>
  <c r="DW59" i="1" s="1"/>
  <c r="DW63" i="1"/>
  <c r="DW68" i="1" s="1"/>
  <c r="DW41" i="1"/>
  <c r="DW48" i="1" s="1"/>
  <c r="DW99" i="1"/>
  <c r="DV41" i="1"/>
  <c r="DV48" i="1" s="1"/>
  <c r="DV99"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0" i="1" l="1"/>
  <c r="DW121" i="1"/>
  <c r="DW123" i="1"/>
  <c r="DW122" i="1"/>
  <c r="DW119" i="1"/>
  <c r="DV121" i="1"/>
  <c r="DV120" i="1"/>
  <c r="DV119" i="1"/>
  <c r="DV122" i="1"/>
  <c r="DV123" i="1"/>
  <c r="DV114" i="1"/>
  <c r="DV113" i="1"/>
  <c r="DV112" i="1"/>
  <c r="DW112" i="1"/>
  <c r="DW113" i="1"/>
  <c r="DW114" i="1"/>
  <c r="DV110" i="1"/>
  <c r="DV111" i="1"/>
  <c r="DW110" i="1"/>
  <c r="DW111" i="1"/>
  <c r="DW101" i="1"/>
  <c r="DW100" i="1"/>
  <c r="DV101" i="1"/>
  <c r="DV100"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1" i="1" l="1"/>
  <c r="DQ86" i="1" s="1"/>
  <c r="DQ90" i="1"/>
  <c r="DQ95" i="1" s="1"/>
  <c r="DP90" i="1"/>
  <c r="DP95" i="1" s="1"/>
  <c r="DP81" i="1"/>
  <c r="DP86" i="1" s="1"/>
  <c r="DP118" i="1"/>
  <c r="DP72" i="1"/>
  <c r="DP77" i="1" s="1"/>
  <c r="DQ118" i="1"/>
  <c r="DQ72" i="1"/>
  <c r="DQ77" i="1" s="1"/>
  <c r="DQ109" i="1"/>
  <c r="DQ105" i="1"/>
  <c r="DP109" i="1"/>
  <c r="DP105" i="1"/>
  <c r="DQ52" i="1"/>
  <c r="DQ59" i="1" s="1"/>
  <c r="DQ63" i="1"/>
  <c r="DQ68" i="1" s="1"/>
  <c r="DP52" i="1"/>
  <c r="DP59" i="1" s="1"/>
  <c r="DP63" i="1"/>
  <c r="DP68" i="1" s="1"/>
  <c r="DQ18" i="1"/>
  <c r="DO19" i="1"/>
  <c r="DQ41" i="1"/>
  <c r="DQ48" i="1" s="1"/>
  <c r="DQ99" i="1"/>
  <c r="DP41" i="1"/>
  <c r="DP48" i="1" s="1"/>
  <c r="DP99"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22" i="1" l="1"/>
  <c r="DP121" i="1"/>
  <c r="DP119" i="1"/>
  <c r="DP120" i="1"/>
  <c r="DP123" i="1"/>
  <c r="DQ121" i="1"/>
  <c r="DQ119" i="1"/>
  <c r="DQ122" i="1"/>
  <c r="DQ120" i="1"/>
  <c r="DQ123" i="1"/>
  <c r="DO119" i="1"/>
  <c r="DO122" i="1"/>
  <c r="DO120" i="1"/>
  <c r="DO121" i="1"/>
  <c r="DO123" i="1"/>
  <c r="DQ114" i="1"/>
  <c r="DQ112" i="1"/>
  <c r="DQ113" i="1"/>
  <c r="DP114" i="1"/>
  <c r="DP113" i="1"/>
  <c r="DP112" i="1"/>
  <c r="DO112" i="1"/>
  <c r="DO113" i="1"/>
  <c r="DO114" i="1"/>
  <c r="DQ110" i="1"/>
  <c r="DQ111" i="1"/>
  <c r="DO110" i="1"/>
  <c r="DO111" i="1"/>
  <c r="DP110" i="1"/>
  <c r="DP111" i="1"/>
  <c r="DO101" i="1"/>
  <c r="DO100" i="1"/>
  <c r="DP100" i="1"/>
  <c r="DP101" i="1"/>
  <c r="DQ101" i="1"/>
  <c r="DQ100"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0" i="1" l="1"/>
  <c r="IQ81" i="1"/>
  <c r="IM81" i="1"/>
  <c r="IM90" i="1"/>
  <c r="IN90" i="1"/>
  <c r="IN81" i="1"/>
  <c r="IQ118" i="1"/>
  <c r="IQ72" i="1"/>
  <c r="IN118" i="1"/>
  <c r="IN72" i="1"/>
  <c r="IM118" i="1"/>
  <c r="IM72" i="1"/>
  <c r="IM109" i="1"/>
  <c r="IM105" i="1"/>
  <c r="IQ109" i="1"/>
  <c r="IQ105" i="1"/>
  <c r="IN109" i="1"/>
  <c r="IN105" i="1"/>
  <c r="IN52" i="1"/>
  <c r="IN59" i="1" s="1"/>
  <c r="IN63" i="1"/>
  <c r="IM52" i="1"/>
  <c r="IM56" i="1" s="1"/>
  <c r="IM63" i="1"/>
  <c r="IQ52" i="1"/>
  <c r="IQ55" i="1" s="1"/>
  <c r="IQ63" i="1"/>
  <c r="IQ41" i="1"/>
  <c r="IQ43" i="1" s="1"/>
  <c r="IQ99" i="1"/>
  <c r="IN41" i="1"/>
  <c r="IN44" i="1" s="1"/>
  <c r="IN99" i="1"/>
  <c r="IM41" i="1"/>
  <c r="IM45" i="1" s="1"/>
  <c r="IM99"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2" i="1" l="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N121" i="1"/>
  <c r="IN119" i="1"/>
  <c r="IN120" i="1"/>
  <c r="IN122" i="1"/>
  <c r="IN123" i="1"/>
  <c r="IM120" i="1"/>
  <c r="IM119" i="1"/>
  <c r="IM123" i="1"/>
  <c r="IM122" i="1"/>
  <c r="IM121" i="1"/>
  <c r="IQ121" i="1"/>
  <c r="IQ120" i="1"/>
  <c r="IQ119" i="1"/>
  <c r="IQ122" i="1"/>
  <c r="IQ123" i="1"/>
  <c r="IQ113" i="1"/>
  <c r="IQ114" i="1"/>
  <c r="IQ112" i="1"/>
  <c r="IM112" i="1"/>
  <c r="IM113" i="1"/>
  <c r="IM114" i="1"/>
  <c r="IN112" i="1"/>
  <c r="IN113" i="1"/>
  <c r="IN114" i="1"/>
  <c r="IN56" i="1"/>
  <c r="IN55" i="1"/>
  <c r="IN54" i="1"/>
  <c r="IN53" i="1"/>
  <c r="IN58" i="1"/>
  <c r="IN57" i="1"/>
  <c r="IM54" i="1"/>
  <c r="IQ110" i="1"/>
  <c r="IQ111" i="1"/>
  <c r="IN111" i="1"/>
  <c r="IN110" i="1"/>
  <c r="IM110" i="1"/>
  <c r="IM11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00" i="1"/>
  <c r="IM101" i="1"/>
  <c r="IM46" i="1"/>
  <c r="IN45" i="1"/>
  <c r="IQ100" i="1"/>
  <c r="IQ101" i="1"/>
  <c r="IN101" i="1"/>
  <c r="IN100"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1" i="1" l="1"/>
  <c r="AM89" i="1"/>
  <c r="AM80" i="1"/>
  <c r="AM96" i="1"/>
  <c r="AM87" i="1"/>
  <c r="AM90" i="1"/>
  <c r="AM91" i="1"/>
  <c r="AM82" i="1"/>
  <c r="AM83" i="1"/>
  <c r="AM92" i="1"/>
  <c r="AM84" i="1"/>
  <c r="AM93" i="1"/>
  <c r="AM94" i="1"/>
  <c r="AM85" i="1"/>
  <c r="AM95" i="1"/>
  <c r="AM86" i="1"/>
  <c r="AM71" i="1"/>
  <c r="AM78" i="1"/>
  <c r="AM72" i="1"/>
  <c r="AM73" i="1"/>
  <c r="AM74" i="1"/>
  <c r="AM75" i="1"/>
  <c r="AM76" i="1"/>
  <c r="AM77" i="1"/>
  <c r="AM116" i="1"/>
  <c r="AM117" i="1"/>
  <c r="AM124" i="1"/>
  <c r="AM118" i="1"/>
  <c r="AM119" i="1"/>
  <c r="AM120" i="1"/>
  <c r="AM121" i="1"/>
  <c r="AM122" i="1"/>
  <c r="AM123" i="1"/>
  <c r="AM112" i="1"/>
  <c r="AM113" i="1"/>
  <c r="AM114" i="1"/>
  <c r="AM103" i="1"/>
  <c r="AM104" i="1"/>
  <c r="AM106" i="1"/>
  <c r="AM105" i="1"/>
  <c r="AM108" i="1"/>
  <c r="AM107" i="1"/>
  <c r="AM115" i="1"/>
  <c r="AM109" i="1"/>
  <c r="AM110" i="1"/>
  <c r="AM111" i="1"/>
  <c r="AM62" i="1"/>
  <c r="AM69" i="1"/>
  <c r="AM63" i="1"/>
  <c r="AM64" i="1"/>
  <c r="AM65" i="1"/>
  <c r="AM66" i="1"/>
  <c r="AM67" i="1"/>
  <c r="AM68" i="1"/>
  <c r="AM52" i="1"/>
  <c r="AM51" i="1"/>
  <c r="AM60" i="1"/>
  <c r="AM53" i="1"/>
  <c r="AM54" i="1"/>
  <c r="AM55" i="1"/>
  <c r="AM56" i="1"/>
  <c r="AM57" i="1"/>
  <c r="AM58" i="1"/>
  <c r="AM59" i="1"/>
  <c r="AM99" i="1"/>
  <c r="AM100" i="1"/>
  <c r="AM98" i="1"/>
  <c r="AM97" i="1"/>
  <c r="AM101"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02" i="1" l="1"/>
  <c r="AM131" i="1" l="1"/>
  <c r="AM125" i="1"/>
  <c r="AM126" i="1"/>
  <c r="AM127" i="1"/>
  <c r="AM130" i="1"/>
  <c r="AM128" i="1"/>
  <c r="AM12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9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99" authorId="2" shapeId="0" xr:uid="{0430340B-856E-44D4-B598-F55B0B7BD8C7}">
      <text>
        <r>
          <rPr>
            <b/>
            <sz val="9"/>
            <color indexed="81"/>
            <rFont val="Tahoma"/>
            <family val="2"/>
          </rPr>
          <t>John:</t>
        </r>
        <r>
          <rPr>
            <sz val="9"/>
            <color indexed="81"/>
            <rFont val="Tahoma"/>
            <family val="2"/>
          </rPr>
          <t xml:space="preserve">
Manually entered options</t>
        </r>
      </text>
    </comment>
    <comment ref="BC9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9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9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9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9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9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9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9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9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9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0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0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5" authorId="2" shapeId="0" xr:uid="{D5F12804-F6AD-46E4-8CAC-95D7F0376248}">
      <text>
        <r>
          <rPr>
            <b/>
            <sz val="9"/>
            <color indexed="81"/>
            <rFont val="Tahoma"/>
            <family val="2"/>
          </rPr>
          <t>John:</t>
        </r>
        <r>
          <rPr>
            <sz val="9"/>
            <color indexed="81"/>
            <rFont val="Tahoma"/>
            <family val="2"/>
          </rPr>
          <t xml:space="preserve">
Manually entered options</t>
        </r>
      </text>
    </comment>
    <comment ref="BC10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0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0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0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0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0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0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0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0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0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0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0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9" authorId="2" shapeId="0" xr:uid="{31EE723B-0ADA-424F-8986-3B762689D297}">
      <text>
        <r>
          <rPr>
            <b/>
            <sz val="9"/>
            <color indexed="81"/>
            <rFont val="Tahoma"/>
            <family val="2"/>
          </rPr>
          <t>John:</t>
        </r>
        <r>
          <rPr>
            <sz val="9"/>
            <color indexed="81"/>
            <rFont val="Tahoma"/>
            <family val="2"/>
          </rPr>
          <t xml:space="preserve">
Manually entered options</t>
        </r>
      </text>
    </comment>
    <comment ref="BC10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0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0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0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0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0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0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0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0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1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1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1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1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1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8" authorId="2" shapeId="0" xr:uid="{7147307A-C057-483B-A6D6-FC95E9095ACD}">
      <text>
        <r>
          <rPr>
            <b/>
            <sz val="9"/>
            <color indexed="81"/>
            <rFont val="Tahoma"/>
            <family val="2"/>
          </rPr>
          <t>John:</t>
        </r>
        <r>
          <rPr>
            <sz val="9"/>
            <color indexed="81"/>
            <rFont val="Tahoma"/>
            <family val="2"/>
          </rPr>
          <t xml:space="preserve">
Manually entered options</t>
        </r>
      </text>
    </comment>
    <comment ref="BC11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1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1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1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1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1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1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1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9"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19"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9"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19"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0"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23"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3"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<sst xmlns="http://schemas.openxmlformats.org/spreadsheetml/2006/main" count="10961" uniqueCount="1856">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</sst>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7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32"/>
  <sheetViews>
    <sheetView tabSelected="1" zoomScale="80" zoomScaleNormal="80" workbookViewId="0">
      <pane xSplit="38" ySplit="4" topLeftCell="BW59" activePane="bottomRight" state="frozen"/>
      <selection pane="topRight" activeCell="AM1" sqref="AM1"/>
      <selection pane="bottomLeft" activeCell="A5" sqref="A5"/>
      <selection pane="bottomRight" activeCell="E66" sqref="E63:E66"/>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COUNTIFS($C$4:$C$131,$A$3,$E$4:$E$131,TRUE)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("&amp;COUNT(A$5:A$131)-1&amp;")"</f>
        <v>Trial Number
(118)</v>
      </c>
      <c r="B4" s="101" t="s">
        <v>70</v>
      </c>
      <c r="C4" s="101" t="s">
        <v>66</v>
      </c>
      <c r="D4" s="101" t="s">
        <v>1382</v>
      </c>
      <c r="E4" s="101" t="str">
        <f ca="1">"Run Trials
("&amp;COUNTIFS(E$5:E$131,TRUE)&amp;")
("&amp;TEXT(COUNTIFS(E$5:E$131,TRUE)/(COUNTA($A$5:$A$131)-1),"0.0%)")</f>
        <v>Run Trials
(56)
(47.5%)</v>
      </c>
      <c r="F4" s="102" t="str">
        <f ca="1">"Full output
("&amp;TEXT(COUNTIFS($E$5:$E$131,TRUE,F$5:F$131,TRUE)/COUNTIFS($E$5:$E$131,TRUE),"0%)")</f>
        <v>Full output
(5%)</v>
      </c>
      <c r="G4" s="101" t="str">
        <f ca="1">"Report
("&amp;TEXT(COUNTIFS(G$5:G$131,TRUE)/(COUNTA(G$5:G$131)-1),"0.0%)")&amp;"
("&amp;TEXT(COUNTIFS(G$5:G$131,TRUE,$E$5:$E$131,TRUE)/COUNTIFS($E$5:$E$131,TRUE),"0%)")</f>
        <v>Report
(53.3%)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0"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0.343</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0.492</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0.504</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2231101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1</v>
      </c>
      <c r="LR52" s="5" t="b" cm="1">
        <f t="array" ref="LR52">INDEX(i.meatgrid,$Q52,LR$7)</f>
        <v>0</v>
      </c>
      <c r="LS52" s="5" t="str" cm="1">
        <f t="array" ref="LS52">INDEX(i.meatgrid,$Q52,LS$7)</f>
        <v>-</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1</v>
      </c>
      <c r="LY52" s="5" cm="1">
        <f t="array" ref="LY52">INDEX(i.meatgrid,$Q52,LY$7)</f>
        <v>1</v>
      </c>
      <c r="LZ52" s="5" cm="1">
        <f t="array" ref="LZ52">INDEX(i.meatgrid,$Q52,LZ$7)</f>
        <v>0</v>
      </c>
      <c r="MA52" s="5" cm="1">
        <f t="array" ref="MA52">INDEX(i.meatgrid,$Q52,MA$7)</f>
        <v>1</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2231101</v>
      </c>
      <c r="CG53" s="12" t="b">
        <v>0</v>
      </c>
      <c r="CH53" s="12" t="s">
        <v>34</v>
      </c>
      <c r="CI53" s="19" t="b">
        <f t="shared" ref="CI53:CM59" ca="1" si="470">OFFSET(CI$5,$B53,0)</f>
        <v>1</v>
      </c>
      <c r="CJ53" s="12">
        <f ca="1">VALUE($K53&amp;$M53&amp;$N53&amp;$Q53&amp;$S53&amp;"02")</f>
        <v>2231102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1</v>
      </c>
      <c r="LR53" s="5" t="b" cm="1">
        <f t="array" aca="1" ref="LR53" ca="1">INDEX(i.meatgrid,$Q53,LR$7)</f>
        <v>0</v>
      </c>
      <c r="LS53" s="5" t="str" cm="1">
        <f t="array" aca="1" ref="LS53" ca="1">INDEX(i.meatgrid,$Q53,LS$7)</f>
        <v>-</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1</v>
      </c>
      <c r="LY53" s="5" cm="1">
        <f t="array" aca="1" ref="LY53" ca="1">INDEX(i.meatgrid,$Q53,LY$7)</f>
        <v>1</v>
      </c>
      <c r="LZ53" s="5" cm="1">
        <f t="array" aca="1" ref="LZ53" ca="1">INDEX(i.meatgrid,$Q53,LZ$7)</f>
        <v>0</v>
      </c>
      <c r="MA53" s="5" cm="1">
        <f t="array" aca="1" ref="MA53" ca="1">INDEX(i.meatgrid,$Q53,MA$7)</f>
        <v>1</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all grids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2231102</v>
      </c>
      <c r="CG54" s="237" t="b">
        <f ca="1">OFFSET(CG54,-1,0)</f>
        <v>0</v>
      </c>
      <c r="CH54" s="12" t="s">
        <v>34</v>
      </c>
      <c r="CI54" s="19" t="b">
        <f t="shared" ca="1" si="470"/>
        <v>1</v>
      </c>
      <c r="CJ54" s="237">
        <f t="shared" ref="CJ54:CJ59" ca="1" si="482">OFFSET(CJ54,-1,0)+1</f>
        <v>2231103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1</v>
      </c>
      <c r="LR54" s="5" t="b" cm="1">
        <f t="array" aca="1" ref="LR54" ca="1">INDEX(i.meatgrid,$Q54,LR$7)</f>
        <v>0</v>
      </c>
      <c r="LS54" s="5" t="str" cm="1">
        <f t="array" aca="1" ref="LS54" ca="1">INDEX(i.meatgrid,$Q54,LS$7)</f>
        <v>-</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1</v>
      </c>
      <c r="LY54" s="5" cm="1">
        <f t="array" aca="1" ref="LY54" ca="1">INDEX(i.meatgrid,$Q54,LY$7)</f>
        <v>1</v>
      </c>
      <c r="LZ54" s="5" cm="1">
        <f t="array" aca="1" ref="LZ54" ca="1">INDEX(i.meatgrid,$Q54,LZ$7)</f>
        <v>0</v>
      </c>
      <c r="MA54" s="5" cm="1">
        <f t="array" aca="1" ref="MA54" ca="1">INDEX(i.meatgrid,$Q54,MA$7)</f>
        <v>1</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2231103</v>
      </c>
      <c r="CG55" s="237" t="b">
        <f ca="1">OFFSET(CG55,-1,0)</f>
        <v>0</v>
      </c>
      <c r="CH55" s="12" t="s">
        <v>34</v>
      </c>
      <c r="CI55" s="19" t="b">
        <f t="shared" ca="1" si="470"/>
        <v>1</v>
      </c>
      <c r="CJ55" s="237">
        <f t="shared" ca="1" si="482"/>
        <v>2231104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1</v>
      </c>
      <c r="LR55" s="5" t="b" cm="1">
        <f t="array" aca="1" ref="LR55" ca="1">INDEX(i.meatgrid,$Q55,LR$7)</f>
        <v>0</v>
      </c>
      <c r="LS55" s="5" t="str" cm="1">
        <f t="array" aca="1" ref="LS55" ca="1">INDEX(i.meatgrid,$Q55,LS$7)</f>
        <v>-</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1</v>
      </c>
      <c r="LY55" s="5" cm="1">
        <f t="array" aca="1" ref="LY55" ca="1">INDEX(i.meatgrid,$Q55,LY$7)</f>
        <v>1</v>
      </c>
      <c r="LZ55" s="5" cm="1">
        <f t="array" aca="1" ref="LZ55" ca="1">INDEX(i.meatgrid,$Q55,LZ$7)</f>
        <v>0</v>
      </c>
      <c r="MA55" s="5" cm="1">
        <f t="array" aca="1" ref="MA55" ca="1">INDEX(i.meatgrid,$Q55,MA$7)</f>
        <v>1</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2231104</v>
      </c>
      <c r="CG56" s="237" t="b">
        <f t="shared" ca="1" si="486"/>
        <v>0</v>
      </c>
      <c r="CH56" s="12" t="s">
        <v>34</v>
      </c>
      <c r="CI56" s="19" t="b">
        <f t="shared" ca="1" si="470"/>
        <v>1</v>
      </c>
      <c r="CJ56" s="237">
        <f t="shared" ca="1" si="482"/>
        <v>2231105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1</v>
      </c>
      <c r="LR56" s="5" t="b" cm="1">
        <f t="array" aca="1" ref="LR56" ca="1">INDEX(i.meatgrid,$Q56,LR$7)</f>
        <v>0</v>
      </c>
      <c r="LS56" s="5" t="str" cm="1">
        <f t="array" aca="1" ref="LS56" ca="1">INDEX(i.meatgrid,$Q56,LS$7)</f>
        <v>-</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1</v>
      </c>
      <c r="LY56" s="5" cm="1">
        <f t="array" aca="1" ref="LY56" ca="1">INDEX(i.meatgrid,$Q56,LY$7)</f>
        <v>1</v>
      </c>
      <c r="LZ56" s="5" cm="1">
        <f t="array" aca="1" ref="LZ56" ca="1">INDEX(i.meatgrid,$Q56,LZ$7)</f>
        <v>0</v>
      </c>
      <c r="MA56" s="5" cm="1">
        <f t="array" aca="1" ref="MA56" ca="1">INDEX(i.meatgrid,$Q56,MA$7)</f>
        <v>1</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2231105</v>
      </c>
      <c r="CG57" s="237" t="b">
        <f t="shared" ca="1" si="486"/>
        <v>0</v>
      </c>
      <c r="CH57" s="12" t="s">
        <v>34</v>
      </c>
      <c r="CI57" s="19" t="b">
        <f t="shared" ca="1" si="470"/>
        <v>1</v>
      </c>
      <c r="CJ57" s="237">
        <f t="shared" ca="1" si="482"/>
        <v>2231106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1</v>
      </c>
      <c r="LR57" s="5" t="b" cm="1">
        <f t="array" aca="1" ref="LR57" ca="1">INDEX(i.meatgrid,$Q57,LR$7)</f>
        <v>0</v>
      </c>
      <c r="LS57" s="5" t="str" cm="1">
        <f t="array" aca="1" ref="LS57" ca="1">INDEX(i.meatgrid,$Q57,LS$7)</f>
        <v>-</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1</v>
      </c>
      <c r="LY57" s="5" cm="1">
        <f t="array" aca="1" ref="LY57" ca="1">INDEX(i.meatgrid,$Q57,LY$7)</f>
        <v>1</v>
      </c>
      <c r="LZ57" s="5" cm="1">
        <f t="array" aca="1" ref="LZ57" ca="1">INDEX(i.meatgrid,$Q57,LZ$7)</f>
        <v>0</v>
      </c>
      <c r="MA57" s="5" cm="1">
        <f t="array" aca="1" ref="MA57" ca="1">INDEX(i.meatgrid,$Q57,MA$7)</f>
        <v>1</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2231106</v>
      </c>
      <c r="CG58" s="237" t="b">
        <f t="shared" ca="1" si="486"/>
        <v>0</v>
      </c>
      <c r="CH58" s="12" t="s">
        <v>34</v>
      </c>
      <c r="CI58" s="19" t="b">
        <f t="shared" ca="1" si="470"/>
        <v>1</v>
      </c>
      <c r="CJ58" s="237">
        <f t="shared" ca="1" si="482"/>
        <v>2231107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1</v>
      </c>
      <c r="LR58" s="5" t="b" cm="1">
        <f t="array" aca="1" ref="LR58" ca="1">INDEX(i.meatgrid,$Q58,LR$7)</f>
        <v>0</v>
      </c>
      <c r="LS58" s="5" t="str" cm="1">
        <f t="array" aca="1" ref="LS58" ca="1">INDEX(i.meatgrid,$Q58,LS$7)</f>
        <v>-</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1</v>
      </c>
      <c r="LY58" s="5" cm="1">
        <f t="array" aca="1" ref="LY58" ca="1">INDEX(i.meatgrid,$Q58,LY$7)</f>
        <v>1</v>
      </c>
      <c r="LZ58" s="5" cm="1">
        <f t="array" aca="1" ref="LZ58" ca="1">INDEX(i.meatgrid,$Q58,LZ$7)</f>
        <v>0</v>
      </c>
      <c r="MA58" s="5" cm="1">
        <f t="array" aca="1" ref="MA58" ca="1">INDEX(i.meatgrid,$Q58,MA$7)</f>
        <v>1</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2231107</v>
      </c>
      <c r="CG59" s="12" t="b">
        <v>1</v>
      </c>
      <c r="CH59" s="12">
        <v>0</v>
      </c>
      <c r="CI59" s="12" t="b">
        <v>0</v>
      </c>
      <c r="CJ59" s="237">
        <f t="shared" ca="1" si="482"/>
        <v>2231108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1</v>
      </c>
      <c r="LR59" s="5" t="b" cm="1">
        <f t="array" aca="1" ref="LR59" ca="1">INDEX(i.meatgrid,$Q59,LR$7)</f>
        <v>0</v>
      </c>
      <c r="LS59" s="5" t="str" cm="1">
        <f t="array" aca="1" ref="LS59" ca="1">INDEX(i.meatgrid,$Q59,LS$7)</f>
        <v>-</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1</v>
      </c>
      <c r="LY59" s="5" cm="1">
        <f t="array" aca="1" ref="LY59" ca="1">INDEX(i.meatgrid,$Q59,LY$7)</f>
        <v>1</v>
      </c>
      <c r="LZ59" s="5" cm="1">
        <f t="array" aca="1" ref="LZ59" ca="1">INDEX(i.meatgrid,$Q59,LZ$7)</f>
        <v>0</v>
      </c>
      <c r="MA59" s="5" cm="1">
        <f t="array" aca="1" ref="MA59" ca="1">INDEX(i.meatgrid,$Q59,MA$7)</f>
        <v>1</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0.812</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68" si="498">INDEX(i.Region_Desc,$K63,1)</f>
        <v>GSM</v>
      </c>
      <c r="E63" t="b">
        <v>1</v>
      </c>
      <c r="F63" t="b">
        <v>0</v>
      </c>
      <c r="G63" t="b">
        <f t="shared" ref="G63:G68" si="499">E63</f>
        <v>1</v>
      </c>
      <c r="H63" s="325">
        <v>1</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0">INDEX(i.FlkStrctr,$M63,AG$7)</f>
        <v>2</v>
      </c>
      <c r="AH63" s="5">
        <f t="shared" si="500"/>
        <v>0</v>
      </c>
      <c r="AI63" s="5">
        <f t="shared" ref="AI63:AI68" si="501">INDEX(i.StdELMan,($K63-1)*12+($M63-1)*3+$N63,AI$7)</f>
        <v>1</v>
      </c>
      <c r="AJ63">
        <f t="shared" ref="AJ63:AJ68" si="502">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03">INDEX(i.model_structure,$H63,AX$7)</f>
        <v>1</v>
      </c>
      <c r="AY63" s="5" t="str">
        <f t="shared" si="503"/>
        <v>-</v>
      </c>
      <c r="AZ63" s="5" t="str">
        <f t="shared" si="503"/>
        <v>-</v>
      </c>
      <c r="BA63" s="5" t="str">
        <f t="shared" si="503"/>
        <v>-</v>
      </c>
      <c r="BB63" s="5" t="b">
        <f t="shared" si="503"/>
        <v>0</v>
      </c>
      <c r="BC63" s="144">
        <f t="shared" si="503"/>
        <v>0.25</v>
      </c>
      <c r="BD63" s="19" t="b">
        <f t="shared" ref="BD63:BD68" ca="1" si="504">OFFSET(BD$5,$B63,0)</f>
        <v>1</v>
      </c>
      <c r="BE63" s="9"/>
      <c r="BF63" s="5" t="str">
        <f t="shared" ref="BF63:BF68" ca="1" si="505">IF($M63&lt;&gt;4,OFFSET(BF$5,$B63,0),1)</f>
        <v>-</v>
      </c>
      <c r="BG63" s="19" t="str">
        <f t="shared" ref="BG63:BI68" ca="1" si="506">OFFSET(BG$5,$B63,0)</f>
        <v>-</v>
      </c>
      <c r="BH63" s="19" t="str">
        <f t="shared" ca="1" si="506"/>
        <v>-</v>
      </c>
      <c r="BI63" s="19" t="str">
        <f t="shared" ca="1" si="506"/>
        <v>-</v>
      </c>
      <c r="BJ63" s="5" t="str">
        <f t="shared" ref="BJ63:BJ68" ca="1" si="507">IF($M63&lt;&gt;4,OFFSET(BJ$5,$B63,0),1)</f>
        <v>-</v>
      </c>
      <c r="BK63" s="19" t="str">
        <f t="shared" ref="BK63:BK68" ca="1" si="508">OFFSET(BK$5,$B63,0)</f>
        <v>-</v>
      </c>
      <c r="BL63" s="5" t="str">
        <f t="shared" ref="BL63:BL68" ca="1" si="509">IF($M63&lt;&gt;4,OFFSET(BL$5,$B63,0),1)</f>
        <v>-</v>
      </c>
      <c r="BM63" s="19" t="str">
        <f t="shared" ref="BM63:BO68" ca="1" si="510">OFFSET(BM$5,$B63,0)</f>
        <v>-</v>
      </c>
      <c r="BN63" s="19" t="str">
        <f t="shared" ca="1" si="510"/>
        <v>-</v>
      </c>
      <c r="BO63" s="19" t="str">
        <f t="shared" ca="1" si="510"/>
        <v>-</v>
      </c>
      <c r="BP63" s="5" t="str">
        <f t="shared" ref="BP63:BP68" ca="1" si="511">IF($M63&lt;&gt;4,OFFSET(BP$5,$B63,0),1)</f>
        <v>-</v>
      </c>
      <c r="BQ63" s="9"/>
      <c r="BR63" s="19" t="str">
        <f t="shared" ref="BR63:CA68" ca="1" si="512">OFFSET(BR$5,$B63,0)</f>
        <v>-</v>
      </c>
      <c r="BS63" s="19" t="str">
        <f t="shared" ca="1" si="512"/>
        <v>-</v>
      </c>
      <c r="BT63" s="19" t="str">
        <f t="shared" ca="1" si="512"/>
        <v>-</v>
      </c>
      <c r="BU63" s="19" t="str">
        <f t="shared" ca="1" si="512"/>
        <v>-</v>
      </c>
      <c r="BV63" s="19" t="str">
        <f t="shared" ca="1" si="512"/>
        <v>-</v>
      </c>
      <c r="BW63" s="19" t="str">
        <f t="shared" ca="1" si="512"/>
        <v>-</v>
      </c>
      <c r="BX63" s="19" t="str">
        <f t="shared" ca="1" si="512"/>
        <v>-</v>
      </c>
      <c r="BY63" s="19" t="str">
        <f t="shared" ca="1" si="512"/>
        <v>-</v>
      </c>
      <c r="BZ63" s="19" t="str">
        <f t="shared" ca="1" si="512"/>
        <v>-</v>
      </c>
      <c r="CA63" s="19" t="str">
        <f t="shared" ca="1" si="512"/>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3">OFFSET(CK$5,$B63,0)</f>
        <v>-</v>
      </c>
      <c r="CL63" s="19">
        <f t="shared" ca="1" si="513"/>
        <v>1</v>
      </c>
      <c r="CM63" s="19">
        <f t="shared" ca="1" si="513"/>
        <v>1</v>
      </c>
      <c r="CN63" s="9"/>
      <c r="CO63" s="444">
        <f t="shared" ref="CO63:CQ68" si="514">INDEX(i.UserPeriod0,$AI63,CO$7)</f>
        <v>652</v>
      </c>
      <c r="CP63" s="444">
        <f t="shared" si="514"/>
        <v>686</v>
      </c>
      <c r="CQ63" s="444">
        <f t="shared" si="514"/>
        <v>721</v>
      </c>
      <c r="CR63" s="152">
        <f t="shared" ref="CR63:CT68" si="515">7*INDEX(i.end_joining,1,CR$7+($AI63-1)*3)</f>
        <v>378</v>
      </c>
      <c r="CS63" s="152">
        <f t="shared" si="515"/>
        <v>413</v>
      </c>
      <c r="CT63" s="152">
        <f t="shared" si="515"/>
        <v>448</v>
      </c>
      <c r="CU63" s="19" t="str">
        <f t="shared" ref="CU63:DK68" ca="1" si="516">OFFSET(CU$5,$B63,0)</f>
        <v>-</v>
      </c>
      <c r="CV63" s="19" t="str">
        <f t="shared" ca="1" si="516"/>
        <v>-</v>
      </c>
      <c r="CW63" s="19" t="str">
        <f t="shared" ca="1" si="516"/>
        <v>-</v>
      </c>
      <c r="CX63" s="19" t="str">
        <f t="shared" ca="1" si="516"/>
        <v>-</v>
      </c>
      <c r="CY63" s="19" t="str">
        <f t="shared" ca="1" si="516"/>
        <v>-</v>
      </c>
      <c r="CZ63" s="19" t="b">
        <f t="shared" ca="1" si="516"/>
        <v>1</v>
      </c>
      <c r="DA63" s="19">
        <f t="shared" ca="1" si="516"/>
        <v>0</v>
      </c>
      <c r="DB63" s="19">
        <f t="shared" ca="1" si="516"/>
        <v>0</v>
      </c>
      <c r="DC63" s="19">
        <f t="shared" ca="1" si="516"/>
        <v>0</v>
      </c>
      <c r="DD63" s="19">
        <f t="shared" ca="1" si="516"/>
        <v>0</v>
      </c>
      <c r="DE63" s="19">
        <f t="shared" ca="1" si="516"/>
        <v>0</v>
      </c>
      <c r="DF63" s="19">
        <f t="shared" ca="1" si="516"/>
        <v>0</v>
      </c>
      <c r="DG63" s="19">
        <f t="shared" ca="1" si="516"/>
        <v>0</v>
      </c>
      <c r="DH63" s="19">
        <f t="shared" ca="1" si="516"/>
        <v>0</v>
      </c>
      <c r="DI63" s="19">
        <f t="shared" ca="1" si="516"/>
        <v>0</v>
      </c>
      <c r="DJ63" s="19">
        <f t="shared" ca="1" si="516"/>
        <v>0</v>
      </c>
      <c r="DK63" s="19">
        <f t="shared" ca="1" si="516"/>
        <v>0</v>
      </c>
      <c r="DL63" s="19">
        <f t="shared" ref="DL63:ES68" ca="1" si="517">OFFSET(DL$5,$B63,0)</f>
        <v>0</v>
      </c>
      <c r="DM63" s="19">
        <f t="shared" ca="1" si="517"/>
        <v>1</v>
      </c>
      <c r="DN63" s="19">
        <f t="shared" ca="1" si="517"/>
        <v>1</v>
      </c>
      <c r="DO63" s="19">
        <f t="shared" ca="1" si="517"/>
        <v>0</v>
      </c>
      <c r="DP63" s="19" t="str">
        <f t="shared" ca="1" si="517"/>
        <v>-</v>
      </c>
      <c r="DQ63" s="19" t="str">
        <f t="shared" ca="1" si="517"/>
        <v>-</v>
      </c>
      <c r="DR63" s="19" t="str">
        <f t="shared" ca="1" si="517"/>
        <v>-</v>
      </c>
      <c r="DS63" s="19" t="str">
        <f t="shared" ca="1" si="517"/>
        <v>-</v>
      </c>
      <c r="DT63" s="19" t="str">
        <f t="shared" ca="1" si="517"/>
        <v>-</v>
      </c>
      <c r="DU63" s="19">
        <f t="shared" ca="1" si="517"/>
        <v>0</v>
      </c>
      <c r="DV63" s="19" t="str">
        <f t="shared" ca="1" si="517"/>
        <v>-</v>
      </c>
      <c r="DW63" s="19" t="str">
        <f t="shared" ca="1" si="517"/>
        <v>-</v>
      </c>
      <c r="DX63" s="19" t="str">
        <f t="shared" ca="1" si="517"/>
        <v>-</v>
      </c>
      <c r="DY63" s="19" t="str">
        <f t="shared" ca="1" si="517"/>
        <v>-</v>
      </c>
      <c r="DZ63" s="19" t="str">
        <f t="shared" ca="1" si="517"/>
        <v>-</v>
      </c>
      <c r="EA63" s="19" t="str">
        <f t="shared" ca="1" si="517"/>
        <v>-</v>
      </c>
      <c r="EB63" s="19" t="str">
        <f t="shared" ca="1" si="517"/>
        <v>-</v>
      </c>
      <c r="EC63" s="19" t="str">
        <f t="shared" ca="1" si="517"/>
        <v>-</v>
      </c>
      <c r="ED63" s="19">
        <f t="shared" ca="1" si="517"/>
        <v>0</v>
      </c>
      <c r="EE63" s="19">
        <f t="shared" ca="1" si="517"/>
        <v>0</v>
      </c>
      <c r="EF63" s="19">
        <f t="shared" ca="1" si="517"/>
        <v>0</v>
      </c>
      <c r="EG63" s="19">
        <f t="shared" ca="1" si="517"/>
        <v>0</v>
      </c>
      <c r="EH63" s="19">
        <f t="shared" ca="1" si="517"/>
        <v>0</v>
      </c>
      <c r="EI63" s="19">
        <f t="shared" ca="1" si="517"/>
        <v>0</v>
      </c>
      <c r="EJ63" s="19">
        <f t="shared" ca="1" si="517"/>
        <v>0</v>
      </c>
      <c r="EK63" s="19">
        <f t="shared" ca="1" si="517"/>
        <v>0</v>
      </c>
      <c r="EL63" s="19">
        <f t="shared" ca="1" si="517"/>
        <v>0</v>
      </c>
      <c r="EM63" s="19">
        <f t="shared" ca="1" si="517"/>
        <v>0</v>
      </c>
      <c r="EN63" s="19">
        <f t="shared" ca="1" si="517"/>
        <v>0</v>
      </c>
      <c r="EO63" s="19">
        <f t="shared" ca="1" si="517"/>
        <v>0</v>
      </c>
      <c r="EP63" s="19">
        <f t="shared" ca="1" si="517"/>
        <v>0</v>
      </c>
      <c r="EQ63" s="19">
        <f t="shared" ca="1" si="517"/>
        <v>0</v>
      </c>
      <c r="ER63" s="19">
        <f t="shared" ca="1" si="517"/>
        <v>0</v>
      </c>
      <c r="ES63" s="19">
        <f t="shared" ca="1" si="517"/>
        <v>0</v>
      </c>
      <c r="ET63" s="19">
        <f t="shared" ref="ET63:FI67" ca="1" si="518">OFFSET(ET$5,$B63,0)</f>
        <v>0</v>
      </c>
      <c r="EU63" s="19">
        <f t="shared" ca="1" si="518"/>
        <v>0</v>
      </c>
      <c r="EV63" s="19">
        <f t="shared" ca="1" si="518"/>
        <v>0</v>
      </c>
      <c r="EW63" s="19">
        <f t="shared" ca="1" si="518"/>
        <v>0</v>
      </c>
      <c r="EX63" s="19">
        <f t="shared" ca="1" si="518"/>
        <v>0</v>
      </c>
      <c r="EY63" s="19">
        <f t="shared" ca="1" si="518"/>
        <v>0</v>
      </c>
      <c r="EZ63" s="19">
        <f t="shared" ca="1" si="518"/>
        <v>0</v>
      </c>
      <c r="FA63" s="19">
        <f t="shared" ca="1" si="518"/>
        <v>0</v>
      </c>
      <c r="FB63" s="19">
        <f t="shared" ca="1" si="518"/>
        <v>0</v>
      </c>
      <c r="FC63" s="19">
        <f t="shared" ca="1" si="518"/>
        <v>0</v>
      </c>
      <c r="FD63" s="19">
        <f t="shared" ca="1" si="518"/>
        <v>0</v>
      </c>
      <c r="FE63" s="19">
        <f t="shared" ca="1" si="518"/>
        <v>0</v>
      </c>
      <c r="FF63" s="19">
        <f t="shared" ca="1" si="518"/>
        <v>0</v>
      </c>
      <c r="FG63" s="19">
        <f t="shared" ca="1" si="518"/>
        <v>0</v>
      </c>
      <c r="FH63" s="19">
        <f t="shared" ca="1" si="518"/>
        <v>0</v>
      </c>
      <c r="FI63" s="19">
        <f t="shared" ca="1" si="518"/>
        <v>0</v>
      </c>
      <c r="FJ63" s="19">
        <f t="shared" ref="FJ63:HK66" ca="1" si="519">OFFSET(FJ$5,$B63,0)</f>
        <v>0</v>
      </c>
      <c r="FK63" s="19">
        <f t="shared" ca="1" si="519"/>
        <v>0</v>
      </c>
      <c r="FL63" s="19">
        <f t="shared" ca="1" si="519"/>
        <v>0</v>
      </c>
      <c r="FM63" s="19">
        <f t="shared" ca="1" si="519"/>
        <v>0</v>
      </c>
      <c r="FN63" s="19">
        <f t="shared" ca="1" si="519"/>
        <v>0</v>
      </c>
      <c r="FO63" s="19">
        <f t="shared" ca="1" si="519"/>
        <v>0</v>
      </c>
      <c r="FP63" s="19">
        <f t="shared" ca="1" si="519"/>
        <v>0</v>
      </c>
      <c r="FQ63" s="19">
        <f t="shared" ca="1" si="519"/>
        <v>0</v>
      </c>
      <c r="FR63" s="19">
        <f t="shared" ca="1" si="519"/>
        <v>0</v>
      </c>
      <c r="FS63" s="19">
        <f t="shared" ca="1" si="519"/>
        <v>0</v>
      </c>
      <c r="FT63" s="19">
        <f t="shared" ca="1" si="519"/>
        <v>0</v>
      </c>
      <c r="FU63" s="19">
        <f t="shared" ca="1" si="519"/>
        <v>0</v>
      </c>
      <c r="FV63" s="19">
        <f t="shared" ca="1" si="519"/>
        <v>0</v>
      </c>
      <c r="FW63" s="19">
        <f t="shared" ca="1" si="519"/>
        <v>0</v>
      </c>
      <c r="FX63" s="19">
        <f t="shared" ca="1" si="519"/>
        <v>0</v>
      </c>
      <c r="FY63" s="19">
        <f t="shared" ca="1" si="519"/>
        <v>0</v>
      </c>
      <c r="FZ63" s="19">
        <f t="shared" ca="1" si="519"/>
        <v>0</v>
      </c>
      <c r="GA63" s="19">
        <f t="shared" ca="1" si="519"/>
        <v>0</v>
      </c>
      <c r="GB63" s="19">
        <f t="shared" ca="1" si="519"/>
        <v>0</v>
      </c>
      <c r="GC63" s="19">
        <f t="shared" ca="1" si="519"/>
        <v>0</v>
      </c>
      <c r="GD63" s="19">
        <f t="shared" ca="1" si="519"/>
        <v>0</v>
      </c>
      <c r="GE63" s="19">
        <f t="shared" ca="1" si="519"/>
        <v>0</v>
      </c>
      <c r="GF63" s="19">
        <f t="shared" ca="1" si="519"/>
        <v>0</v>
      </c>
      <c r="GG63" s="19">
        <f t="shared" ca="1" si="519"/>
        <v>0</v>
      </c>
      <c r="GH63" s="19">
        <f t="shared" ca="1" si="519"/>
        <v>0</v>
      </c>
      <c r="GI63" s="19">
        <f t="shared" ca="1" si="519"/>
        <v>0</v>
      </c>
      <c r="GJ63" s="19">
        <f t="shared" ca="1" si="519"/>
        <v>0</v>
      </c>
      <c r="GK63" s="19">
        <f t="shared" ca="1" si="519"/>
        <v>0</v>
      </c>
      <c r="GL63" s="19">
        <f t="shared" ca="1" si="519"/>
        <v>0</v>
      </c>
      <c r="GM63" s="19">
        <f t="shared" ca="1" si="519"/>
        <v>0</v>
      </c>
      <c r="GN63" s="19">
        <f t="shared" ca="1" si="519"/>
        <v>0</v>
      </c>
      <c r="GO63" s="19">
        <f t="shared" ca="1" si="519"/>
        <v>0</v>
      </c>
      <c r="GP63" s="19">
        <f t="shared" ca="1" si="519"/>
        <v>0</v>
      </c>
      <c r="GQ63" s="19">
        <f t="shared" ca="1" si="519"/>
        <v>0</v>
      </c>
      <c r="GR63" s="19">
        <f t="shared" ca="1" si="519"/>
        <v>0</v>
      </c>
      <c r="GS63" s="19">
        <f t="shared" ca="1" si="519"/>
        <v>0</v>
      </c>
      <c r="GT63" s="19">
        <f t="shared" ca="1" si="519"/>
        <v>0</v>
      </c>
      <c r="GU63" s="19">
        <f t="shared" ca="1" si="519"/>
        <v>0</v>
      </c>
      <c r="GV63" s="19">
        <f t="shared" ca="1" si="519"/>
        <v>0</v>
      </c>
      <c r="GW63" s="19">
        <f t="shared" ca="1" si="519"/>
        <v>0</v>
      </c>
      <c r="GX63" s="19">
        <f t="shared" ca="1" si="519"/>
        <v>0</v>
      </c>
      <c r="GY63" s="19">
        <f t="shared" ca="1" si="519"/>
        <v>0</v>
      </c>
      <c r="GZ63" s="19">
        <f t="shared" ca="1" si="519"/>
        <v>0</v>
      </c>
      <c r="HA63" s="19">
        <f t="shared" ca="1" si="519"/>
        <v>0</v>
      </c>
      <c r="HB63" s="19">
        <f t="shared" ca="1" si="519"/>
        <v>0</v>
      </c>
      <c r="HC63" s="19">
        <f t="shared" ca="1" si="519"/>
        <v>0</v>
      </c>
      <c r="HD63" s="19">
        <f t="shared" ca="1" si="519"/>
        <v>0</v>
      </c>
      <c r="HE63" s="19">
        <f t="shared" ca="1" si="519"/>
        <v>0</v>
      </c>
      <c r="HF63" s="19">
        <f t="shared" ca="1" si="519"/>
        <v>0</v>
      </c>
      <c r="HG63" s="19">
        <f t="shared" ca="1" si="519"/>
        <v>0</v>
      </c>
      <c r="HH63" s="19">
        <f t="shared" ca="1" si="519"/>
        <v>0</v>
      </c>
      <c r="HI63" s="19">
        <f t="shared" ca="1" si="519"/>
        <v>0</v>
      </c>
      <c r="HJ63" s="19">
        <f t="shared" ca="1" si="519"/>
        <v>0</v>
      </c>
      <c r="HK63" s="19">
        <f t="shared" ca="1" si="519"/>
        <v>0</v>
      </c>
      <c r="HL63" s="19">
        <f t="shared" ref="HL63:ID65" ca="1" si="520">OFFSET(HL$5,$B63,0)</f>
        <v>0</v>
      </c>
      <c r="HM63" s="19">
        <f t="shared" ca="1" si="520"/>
        <v>0</v>
      </c>
      <c r="HN63" s="19">
        <f t="shared" ca="1" si="520"/>
        <v>0</v>
      </c>
      <c r="HO63" s="19">
        <f t="shared" ca="1" si="520"/>
        <v>0</v>
      </c>
      <c r="HP63" s="19">
        <f t="shared" ca="1" si="520"/>
        <v>0</v>
      </c>
      <c r="HQ63" s="19">
        <f t="shared" ca="1" si="520"/>
        <v>0</v>
      </c>
      <c r="HR63" s="19">
        <f t="shared" ca="1" si="520"/>
        <v>0</v>
      </c>
      <c r="HS63" s="19">
        <f t="shared" ca="1" si="520"/>
        <v>0</v>
      </c>
      <c r="HT63" s="19">
        <f t="shared" ca="1" si="520"/>
        <v>0</v>
      </c>
      <c r="HU63" s="19">
        <f t="shared" ca="1" si="520"/>
        <v>0</v>
      </c>
      <c r="HV63" s="19">
        <f t="shared" ca="1" si="520"/>
        <v>0</v>
      </c>
      <c r="HW63" s="19">
        <f t="shared" ca="1" si="520"/>
        <v>0</v>
      </c>
      <c r="HX63" s="19">
        <f t="shared" ca="1" si="520"/>
        <v>0</v>
      </c>
      <c r="HY63" s="19">
        <f t="shared" ca="1" si="520"/>
        <v>0</v>
      </c>
      <c r="HZ63" s="19">
        <f t="shared" ca="1" si="520"/>
        <v>0</v>
      </c>
      <c r="IA63" s="19">
        <f t="shared" ca="1" si="520"/>
        <v>0</v>
      </c>
      <c r="IB63" s="19">
        <f t="shared" ca="1" si="520"/>
        <v>0</v>
      </c>
      <c r="IC63" s="19">
        <f t="shared" ca="1" si="520"/>
        <v>0</v>
      </c>
      <c r="ID63" s="19">
        <f t="shared" ca="1" si="520"/>
        <v>0</v>
      </c>
      <c r="IE63" s="5">
        <f t="shared" ref="IE63:IE68" si="521">INDEX(i.TOL,$N63,IE$7)</f>
        <v>67</v>
      </c>
      <c r="IF63" s="9"/>
      <c r="IG63" s="5">
        <f t="shared" ref="IG63:IJ68" si="522">INDEX(i.FlkStrctr,$M63,IG$7)</f>
        <v>1</v>
      </c>
      <c r="IH63" s="5" t="b">
        <f t="shared" si="522"/>
        <v>0</v>
      </c>
      <c r="II63" s="19">
        <f t="shared" ref="II63:JI68" ca="1" si="523">OFFSET(II$5,$B63,0)</f>
        <v>0</v>
      </c>
      <c r="IJ63" s="5">
        <f t="shared" si="522"/>
        <v>55</v>
      </c>
      <c r="IK63" s="19">
        <f t="shared" ca="1" si="523"/>
        <v>1</v>
      </c>
      <c r="IL63" s="19">
        <f t="shared" ca="1" si="523"/>
        <v>0</v>
      </c>
      <c r="IM63" s="19">
        <f t="shared" ca="1" si="523"/>
        <v>0</v>
      </c>
      <c r="IN63" s="19">
        <f t="shared" ca="1" si="523"/>
        <v>0</v>
      </c>
      <c r="IO63" s="19">
        <f t="shared" ca="1" si="523"/>
        <v>0</v>
      </c>
      <c r="IP63" s="19">
        <f t="shared" ca="1" si="523"/>
        <v>0</v>
      </c>
      <c r="IQ63" s="19">
        <f t="shared" ca="1" si="523"/>
        <v>0</v>
      </c>
      <c r="IR63" s="19">
        <f t="shared" ca="1" si="523"/>
        <v>0</v>
      </c>
      <c r="IS63" s="19">
        <f t="shared" ca="1" si="523"/>
        <v>0</v>
      </c>
      <c r="IT63" s="19">
        <f t="shared" ca="1" si="523"/>
        <v>0</v>
      </c>
      <c r="IU63" s="19">
        <f t="shared" ca="1" si="523"/>
        <v>0</v>
      </c>
      <c r="IV63" s="19">
        <f t="shared" ca="1" si="523"/>
        <v>0</v>
      </c>
      <c r="IW63" s="19">
        <f t="shared" ca="1" si="523"/>
        <v>0</v>
      </c>
      <c r="IX63" s="19">
        <f t="shared" ca="1" si="523"/>
        <v>0</v>
      </c>
      <c r="IY63" s="19">
        <f t="shared" ca="1" si="523"/>
        <v>0</v>
      </c>
      <c r="IZ63" s="19">
        <f t="shared" ca="1" si="523"/>
        <v>0</v>
      </c>
      <c r="JA63" s="19">
        <f t="shared" ca="1" si="523"/>
        <v>0</v>
      </c>
      <c r="JB63" s="19">
        <f t="shared" ca="1" si="523"/>
        <v>0</v>
      </c>
      <c r="JC63" s="19">
        <f t="shared" ca="1" si="523"/>
        <v>0</v>
      </c>
      <c r="JD63" s="19">
        <f t="shared" ca="1" si="523"/>
        <v>0</v>
      </c>
      <c r="JE63" s="19">
        <f t="shared" ca="1" si="523"/>
        <v>0</v>
      </c>
      <c r="JF63" s="19">
        <f t="shared" ca="1" si="523"/>
        <v>0</v>
      </c>
      <c r="JG63" s="19">
        <f t="shared" ca="1" si="523"/>
        <v>1</v>
      </c>
      <c r="JH63" s="19">
        <f t="shared" ca="1" si="523"/>
        <v>0</v>
      </c>
      <c r="JI63" s="19">
        <f t="shared" ca="1" si="523"/>
        <v>1</v>
      </c>
      <c r="JJ63" s="9"/>
      <c r="JK63" s="5" t="b">
        <f t="shared" ref="JK63:JK68" ca="1" si="524">IF($L63&lt;&gt;0,INDEX(i.cropgraze_inc,$L63,JK$7),OFFSET(JK$5,$B63,0))</f>
        <v>0</v>
      </c>
      <c r="JL63" s="5" t="b">
        <f t="shared" ref="JL63:JN68" si="525">($N63=JL$11)</f>
        <v>0</v>
      </c>
      <c r="JM63" s="5" t="b">
        <f t="shared" si="525"/>
        <v>0</v>
      </c>
      <c r="JN63" s="5" t="b">
        <f t="shared" si="525"/>
        <v>1</v>
      </c>
      <c r="JO63" s="144">
        <f>$O63</f>
        <v>1</v>
      </c>
      <c r="JP63" s="144">
        <f t="shared" ref="JP63" si="526">$O63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68" si="527">IF($AI63=6,0,$KQ63)</f>
        <v>2</v>
      </c>
      <c r="KQ63" s="12">
        <v>2</v>
      </c>
      <c r="KR63" s="12" t="b">
        <v>0</v>
      </c>
      <c r="KS63" s="12" t="s">
        <v>34</v>
      </c>
      <c r="KT63" s="5" t="str">
        <f t="shared" ref="KT63:KW68" si="528">INDEX(i.FlkStrctr,$M63,KT$7)</f>
        <v>-</v>
      </c>
      <c r="KU63" s="5" t="str">
        <f t="shared" si="528"/>
        <v>-</v>
      </c>
      <c r="KV63" s="5" t="str">
        <f t="shared" si="528"/>
        <v>-</v>
      </c>
      <c r="KW63" s="5" t="str">
        <f t="shared" si="528"/>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29">OFFSET(LI$5,$B63,0)</f>
        <v>-</v>
      </c>
      <c r="LJ63" s="19" t="str">
        <f t="shared" ca="1" si="529"/>
        <v>-</v>
      </c>
      <c r="LK63" s="5">
        <f t="shared" ref="LK63:LK68" si="530">INDEX(i.conservation,$W63+1,$N63)</f>
        <v>1</v>
      </c>
      <c r="LL63" s="9"/>
      <c r="LM63" s="19">
        <f t="shared" ref="LM63:LP68" ca="1" si="531">OFFSET(LM$5,$B63,0)</f>
        <v>70</v>
      </c>
      <c r="LN63" s="19">
        <f t="shared" ca="1" si="531"/>
        <v>50</v>
      </c>
      <c r="LO63" s="19">
        <f t="shared" ca="1" si="531"/>
        <v>80</v>
      </c>
      <c r="LP63" s="19">
        <f t="shared" ca="1" si="531"/>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68" ca="1" si="532">OFFSET(LU$5,$B63,0)</f>
        <v>1</v>
      </c>
      <c r="LV63" s="5">
        <f t="shared" ref="LV63:LV68" si="533">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68" ca="1" si="534">OFFSET(ME$5,$B63,0)</f>
        <v>1</v>
      </c>
      <c r="MF63" s="9"/>
      <c r="MG63" s="19" t="b">
        <f t="shared" ref="MG63:MV68" ca="1" si="535">OFFSET(MG$5,$B63,0)</f>
        <v>0</v>
      </c>
      <c r="MH63" s="19" t="b">
        <f t="shared" ca="1" si="535"/>
        <v>0</v>
      </c>
      <c r="MI63" s="19">
        <f ca="1">OFFSET(MI$5,$B63,0)</f>
        <v>1</v>
      </c>
      <c r="MJ63" s="19">
        <f t="shared" ref="MJ63:OL67" ca="1" si="536">OFFSET(MJ$5,$B63,0)</f>
        <v>0.75</v>
      </c>
      <c r="MK63" s="19">
        <f t="shared" ca="1" si="536"/>
        <v>0.75</v>
      </c>
      <c r="ML63" s="19">
        <f t="shared" ca="1" si="536"/>
        <v>0.8</v>
      </c>
      <c r="MM63" s="19">
        <f t="shared" ca="1" si="536"/>
        <v>0.82499999999999996</v>
      </c>
      <c r="MN63" s="19">
        <f t="shared" ca="1" si="536"/>
        <v>0.875</v>
      </c>
      <c r="MO63" s="19">
        <f t="shared" ca="1" si="536"/>
        <v>0.9</v>
      </c>
      <c r="MP63" s="19">
        <f t="shared" ca="1" si="536"/>
        <v>1</v>
      </c>
      <c r="MQ63" s="19">
        <f t="shared" ca="1" si="536"/>
        <v>0.875</v>
      </c>
      <c r="MR63" s="19" t="b">
        <f t="shared" ca="1" si="536"/>
        <v>1</v>
      </c>
      <c r="MS63" s="19">
        <f t="shared" ca="1" si="536"/>
        <v>74.989999999999995</v>
      </c>
      <c r="MT63" s="19" t="str">
        <f t="shared" ca="1" si="536"/>
        <v>-</v>
      </c>
      <c r="MU63" s="19" t="str">
        <f t="shared" ca="1" si="536"/>
        <v>-</v>
      </c>
      <c r="MV63" s="19" t="str">
        <f t="shared" ca="1" si="536"/>
        <v>-</v>
      </c>
      <c r="MW63" s="19" t="str">
        <f t="shared" ca="1" si="536"/>
        <v>-</v>
      </c>
      <c r="MX63" s="19" t="str">
        <f t="shared" ca="1" si="536"/>
        <v>-</v>
      </c>
      <c r="MY63" s="19" t="str">
        <f t="shared" ca="1" si="536"/>
        <v>-</v>
      </c>
      <c r="MZ63" s="19" t="str">
        <f t="shared" ca="1" si="536"/>
        <v>-</v>
      </c>
      <c r="NA63" s="19">
        <f t="shared" ca="1" si="536"/>
        <v>36.99</v>
      </c>
      <c r="NB63" s="19">
        <f t="shared" ca="1" si="536"/>
        <v>36.99</v>
      </c>
      <c r="NC63" s="19" t="str">
        <f t="shared" ca="1" si="536"/>
        <v>-</v>
      </c>
      <c r="ND63" s="19" t="str">
        <f t="shared" ca="1" si="536"/>
        <v>-</v>
      </c>
      <c r="NE63" s="19" t="str">
        <f t="shared" ca="1" si="536"/>
        <v>-</v>
      </c>
      <c r="NF63" s="19" t="str">
        <f t="shared" ca="1" si="536"/>
        <v>-</v>
      </c>
      <c r="NG63" s="19" t="str">
        <f t="shared" ca="1" si="536"/>
        <v>-</v>
      </c>
      <c r="NH63" s="19">
        <f t="shared" ca="1" si="536"/>
        <v>49.99</v>
      </c>
      <c r="NI63" s="19">
        <f t="shared" ca="1" si="536"/>
        <v>49.99</v>
      </c>
      <c r="NJ63" s="19">
        <f t="shared" ca="1" si="536"/>
        <v>49.99</v>
      </c>
      <c r="NK63" s="19">
        <f t="shared" ca="1" si="536"/>
        <v>49.99</v>
      </c>
      <c r="NL63" s="19">
        <f t="shared" ca="1" si="536"/>
        <v>49.99</v>
      </c>
      <c r="NM63" s="19">
        <f t="shared" ca="1" si="536"/>
        <v>49.99</v>
      </c>
      <c r="NN63" s="19">
        <f t="shared" ca="1" si="536"/>
        <v>49.99</v>
      </c>
      <c r="NO63" s="19">
        <f t="shared" ca="1" si="536"/>
        <v>49.99</v>
      </c>
      <c r="NP63" s="19">
        <f t="shared" ca="1" si="536"/>
        <v>412.99</v>
      </c>
      <c r="NQ63" s="19">
        <f t="shared" ca="1" si="536"/>
        <v>412.99</v>
      </c>
      <c r="NR63" s="19" t="str">
        <f t="shared" ca="1" si="536"/>
        <v>-</v>
      </c>
      <c r="NS63" s="19" t="str">
        <f t="shared" ca="1" si="536"/>
        <v>-</v>
      </c>
      <c r="NT63" s="19" t="str">
        <f t="shared" ca="1" si="536"/>
        <v>-</v>
      </c>
      <c r="NU63" s="19" t="str">
        <f t="shared" ca="1" si="536"/>
        <v>-</v>
      </c>
      <c r="NV63" s="19" t="str">
        <f t="shared" ca="1" si="536"/>
        <v>-</v>
      </c>
      <c r="NW63" s="19">
        <f t="shared" ca="1" si="536"/>
        <v>6.8900000000000006</v>
      </c>
      <c r="NX63" s="19">
        <f t="shared" ca="1" si="536"/>
        <v>6.8900000000000006</v>
      </c>
      <c r="NY63" s="19">
        <f t="shared" ca="1" si="536"/>
        <v>6.8900000000000006</v>
      </c>
      <c r="NZ63" s="19">
        <f t="shared" ca="1" si="536"/>
        <v>6.8900000000000006</v>
      </c>
      <c r="OA63" s="19">
        <f t="shared" ca="1" si="536"/>
        <v>6.8900000000000006</v>
      </c>
      <c r="OB63" s="19">
        <f t="shared" ca="1" si="536"/>
        <v>6.8900000000000006</v>
      </c>
      <c r="OC63" s="19">
        <f t="shared" ca="1" si="536"/>
        <v>6.8900000000000006</v>
      </c>
      <c r="OD63" s="19">
        <f t="shared" ca="1" si="536"/>
        <v>6.8900000000000006</v>
      </c>
      <c r="OE63" s="19">
        <f t="shared" ca="1" si="536"/>
        <v>346.99</v>
      </c>
      <c r="OF63" s="19">
        <f t="shared" ca="1" si="536"/>
        <v>346.99</v>
      </c>
      <c r="OG63" s="19" t="str">
        <f t="shared" ca="1" si="536"/>
        <v>-</v>
      </c>
      <c r="OH63" s="19" t="str">
        <f t="shared" ca="1" si="536"/>
        <v>-</v>
      </c>
      <c r="OI63" s="19" t="str">
        <f t="shared" ca="1" si="536"/>
        <v>-</v>
      </c>
      <c r="OJ63" s="19" t="str">
        <f t="shared" ca="1" si="536"/>
        <v>-</v>
      </c>
      <c r="OK63" s="19" t="str">
        <f t="shared" ca="1" si="536"/>
        <v>-</v>
      </c>
      <c r="OL63" s="19">
        <f t="shared" ca="1" si="536"/>
        <v>0</v>
      </c>
      <c r="OM63" s="24">
        <v>0</v>
      </c>
    </row>
    <row r="64" spans="1:403" outlineLevel="2">
      <c r="A64" s="21">
        <f t="shared" si="156"/>
        <v>59</v>
      </c>
      <c r="B64" s="29">
        <f ca="1">OFFSET(B64,-1,-1)</f>
        <v>58</v>
      </c>
      <c r="C64">
        <v>203</v>
      </c>
      <c r="D64" s="144" t="str">
        <f t="shared" ca="1" si="498"/>
        <v>GSM</v>
      </c>
      <c r="E64" t="b">
        <v>1</v>
      </c>
      <c r="F64" t="b">
        <v>0</v>
      </c>
      <c r="G64" t="b">
        <f t="shared" si="499"/>
        <v>1</v>
      </c>
      <c r="H64" s="237">
        <f ca="1">OFFSET(H64,-1,0)</f>
        <v>1</v>
      </c>
      <c r="I64" s="237">
        <f t="shared" ref="I64:T68" ca="1" si="537">OFFSET(I64,-1,0)</f>
        <v>1</v>
      </c>
      <c r="J64" s="237" t="str">
        <f t="shared" ca="1" si="537"/>
        <v/>
      </c>
      <c r="K64" s="237">
        <f t="shared" ca="1" si="537"/>
        <v>2</v>
      </c>
      <c r="L64" s="237">
        <f t="shared" ca="1" si="537"/>
        <v>2</v>
      </c>
      <c r="M64" s="237">
        <f t="shared" ca="1" si="537"/>
        <v>2</v>
      </c>
      <c r="N64" s="237">
        <f t="shared" ca="1" si="537"/>
        <v>3</v>
      </c>
      <c r="O64" s="237">
        <f t="shared" ca="1" si="537"/>
        <v>1</v>
      </c>
      <c r="P64" s="237">
        <f t="shared" ca="1" si="537"/>
        <v>1</v>
      </c>
      <c r="Q64" s="237">
        <f t="shared" ca="1" si="537"/>
        <v>2</v>
      </c>
      <c r="R64" s="237">
        <f t="shared" ca="1" si="537"/>
        <v>1</v>
      </c>
      <c r="S64" s="237">
        <f t="shared" ca="1" si="537"/>
        <v>1</v>
      </c>
      <c r="T64" s="237">
        <f t="shared" ca="1" si="537"/>
        <v>1</v>
      </c>
      <c r="U64" s="275"/>
      <c r="V64" s="275"/>
      <c r="W64" s="237">
        <f t="shared" ref="W64:W68" ca="1" si="538">OFFSET(W64,-1,0)</f>
        <v>0</v>
      </c>
      <c r="X64" s="275"/>
      <c r="Y64" s="275">
        <f t="shared" ref="Y64:AE67" ca="1" si="539">OFFSET(Y64,-1,0)</f>
        <v>0</v>
      </c>
      <c r="Z64" s="275">
        <f t="shared" ca="1" si="539"/>
        <v>0</v>
      </c>
      <c r="AA64" s="275">
        <f t="shared" ca="1" si="539"/>
        <v>0</v>
      </c>
      <c r="AB64" s="275">
        <f t="shared" ca="1" si="539"/>
        <v>0</v>
      </c>
      <c r="AC64" s="275">
        <f t="shared" ca="1" si="539"/>
        <v>0</v>
      </c>
      <c r="AD64" s="275">
        <f t="shared" ca="1" si="539"/>
        <v>0</v>
      </c>
      <c r="AE64" s="275">
        <f t="shared" ca="1" si="539"/>
        <v>0</v>
      </c>
      <c r="AF64" s="144">
        <f ca="1">INDEX(CHOOSE($N64,DataAutumn!i.AdultDrys,DataWinter!i.AdultDrys,DataSpring!i.AdultDrys),1,$M64)</f>
        <v>3</v>
      </c>
      <c r="AG64" s="5">
        <f t="shared" ca="1" si="500"/>
        <v>2</v>
      </c>
      <c r="AH64" s="5">
        <f t="shared" ca="1" si="500"/>
        <v>0</v>
      </c>
      <c r="AI64" s="5">
        <f t="shared" ca="1" si="501"/>
        <v>1</v>
      </c>
      <c r="AJ64">
        <f t="shared" ca="1" si="502"/>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3"/>
        <v>1</v>
      </c>
      <c r="AY64" s="5" t="str">
        <f t="shared" ca="1" si="503"/>
        <v>-</v>
      </c>
      <c r="AZ64" s="5" t="str">
        <f t="shared" ca="1" si="503"/>
        <v>-</v>
      </c>
      <c r="BA64" s="5" t="str">
        <f t="shared" ca="1" si="503"/>
        <v>-</v>
      </c>
      <c r="BB64" s="5" t="b">
        <f t="shared" ca="1" si="503"/>
        <v>0</v>
      </c>
      <c r="BC64" s="144">
        <f t="shared" ca="1" si="503"/>
        <v>0.25</v>
      </c>
      <c r="BD64" s="19" t="b">
        <f t="shared" ca="1" si="504"/>
        <v>1</v>
      </c>
      <c r="BE64" s="9"/>
      <c r="BF64" s="5" t="str">
        <f t="shared" ca="1" si="505"/>
        <v>-</v>
      </c>
      <c r="BG64" s="19" t="str">
        <f t="shared" ca="1" si="506"/>
        <v>-</v>
      </c>
      <c r="BH64" s="19" t="str">
        <f t="shared" ca="1" si="506"/>
        <v>-</v>
      </c>
      <c r="BI64" s="19" t="str">
        <f t="shared" ca="1" si="506"/>
        <v>-</v>
      </c>
      <c r="BJ64" s="5" t="str">
        <f t="shared" ca="1" si="507"/>
        <v>-</v>
      </c>
      <c r="BK64" s="19" t="str">
        <f t="shared" ca="1" si="508"/>
        <v>-</v>
      </c>
      <c r="BL64" s="5" t="str">
        <f t="shared" ca="1" si="509"/>
        <v>-</v>
      </c>
      <c r="BM64" s="19" t="str">
        <f t="shared" ca="1" si="510"/>
        <v>-</v>
      </c>
      <c r="BN64" s="19" t="str">
        <f t="shared" ca="1" si="510"/>
        <v>-</v>
      </c>
      <c r="BO64" s="19" t="str">
        <f t="shared" ca="1" si="510"/>
        <v>-</v>
      </c>
      <c r="BP64" s="5" t="str">
        <f t="shared" ca="1" si="511"/>
        <v>-</v>
      </c>
      <c r="BQ64" s="9"/>
      <c r="BR64" s="19" t="str">
        <f t="shared" ca="1" si="512"/>
        <v>-</v>
      </c>
      <c r="BS64" s="19" t="str">
        <f t="shared" ca="1" si="512"/>
        <v>-</v>
      </c>
      <c r="BT64" s="19" t="str">
        <f t="shared" ca="1" si="512"/>
        <v>-</v>
      </c>
      <c r="BU64" s="19" t="str">
        <f t="shared" ca="1" si="512"/>
        <v>-</v>
      </c>
      <c r="BV64" s="19" t="str">
        <f t="shared" ca="1" si="512"/>
        <v>-</v>
      </c>
      <c r="BW64" s="19" t="str">
        <f t="shared" ca="1" si="512"/>
        <v>-</v>
      </c>
      <c r="BX64" s="19" t="str">
        <f t="shared" ca="1" si="512"/>
        <v>-</v>
      </c>
      <c r="BY64" s="19" t="str">
        <f t="shared" ca="1" si="512"/>
        <v>-</v>
      </c>
      <c r="BZ64" s="19" t="str">
        <f t="shared" ca="1" si="512"/>
        <v>-</v>
      </c>
      <c r="CA64" s="19" t="str">
        <f t="shared" ca="1" si="512"/>
        <v>-</v>
      </c>
      <c r="CB64" s="9"/>
      <c r="CC64" s="12" t="b">
        <v>1</v>
      </c>
      <c r="CD64" s="12" t="b">
        <v>0</v>
      </c>
      <c r="CE64" s="12" t="b">
        <v>1</v>
      </c>
      <c r="CF64" s="12">
        <f ca="1">VALUE($K64&amp;$M64&amp;$N64&amp;$Q64&amp;$S64&amp;"01")</f>
        <v>2232101</v>
      </c>
      <c r="CG64" s="12" t="b">
        <v>0</v>
      </c>
      <c r="CH64" s="12" t="s">
        <v>34</v>
      </c>
      <c r="CI64" s="19" t="b">
        <f t="shared" ref="CI64:CM68" ca="1" si="540">OFFSET(CI$5,$B64,0)</f>
        <v>1</v>
      </c>
      <c r="CJ64" s="12">
        <f ca="1">VALUE($K64&amp;$M64&amp;$N64&amp;$Q64&amp;$S64&amp;"02")</f>
        <v>2232102</v>
      </c>
      <c r="CK64" s="19" t="str">
        <f t="shared" ca="1" si="540"/>
        <v>-</v>
      </c>
      <c r="CL64" s="19">
        <f t="shared" ca="1" si="540"/>
        <v>1</v>
      </c>
      <c r="CM64" s="19">
        <f t="shared" ca="1" si="540"/>
        <v>1</v>
      </c>
      <c r="CN64" s="9"/>
      <c r="CO64" s="444">
        <f t="shared" ca="1" si="514"/>
        <v>652</v>
      </c>
      <c r="CP64" s="444">
        <f t="shared" ca="1" si="514"/>
        <v>686</v>
      </c>
      <c r="CQ64" s="444">
        <f t="shared" ca="1" si="514"/>
        <v>721</v>
      </c>
      <c r="CR64" s="152">
        <f t="shared" ca="1" si="515"/>
        <v>378</v>
      </c>
      <c r="CS64" s="152">
        <f t="shared" ca="1" si="515"/>
        <v>413</v>
      </c>
      <c r="CT64" s="152">
        <f t="shared" ca="1" si="515"/>
        <v>448</v>
      </c>
      <c r="CU64" s="19" t="str">
        <f t="shared" ca="1" si="516"/>
        <v>-</v>
      </c>
      <c r="CV64" s="12" t="b">
        <v>0</v>
      </c>
      <c r="CW64" s="12" t="b">
        <v>0</v>
      </c>
      <c r="CX64" s="12" t="b">
        <v>0</v>
      </c>
      <c r="CY64" s="12" t="b">
        <v>0</v>
      </c>
      <c r="CZ64" s="19" t="b">
        <f t="shared" ca="1" si="516"/>
        <v>1</v>
      </c>
      <c r="DA64" s="19">
        <f t="shared" ca="1" si="516"/>
        <v>0</v>
      </c>
      <c r="DB64" s="19">
        <f t="shared" ca="1" si="516"/>
        <v>0</v>
      </c>
      <c r="DC64" s="19">
        <f t="shared" ca="1" si="516"/>
        <v>0</v>
      </c>
      <c r="DD64" s="19">
        <f t="shared" ca="1" si="516"/>
        <v>0</v>
      </c>
      <c r="DE64" s="19">
        <f t="shared" ca="1" si="516"/>
        <v>0</v>
      </c>
      <c r="DF64" s="19">
        <f t="shared" ca="1" si="516"/>
        <v>0</v>
      </c>
      <c r="DG64" s="19">
        <f t="shared" ca="1" si="516"/>
        <v>0</v>
      </c>
      <c r="DH64" s="19">
        <f t="shared" ca="1" si="516"/>
        <v>0</v>
      </c>
      <c r="DI64" s="19">
        <f t="shared" ca="1" si="516"/>
        <v>0</v>
      </c>
      <c r="DJ64" s="19">
        <f t="shared" ca="1" si="516"/>
        <v>0</v>
      </c>
      <c r="DK64" s="19">
        <f t="shared" ca="1" si="516"/>
        <v>0</v>
      </c>
      <c r="DL64" s="19">
        <f t="shared" ca="1" si="517"/>
        <v>0</v>
      </c>
      <c r="DM64" s="12">
        <v>3</v>
      </c>
      <c r="DN64" s="12">
        <v>3</v>
      </c>
      <c r="DO64" s="12">
        <v>0</v>
      </c>
      <c r="DP64" s="12">
        <v>2</v>
      </c>
      <c r="DQ64" s="12">
        <v>-2</v>
      </c>
      <c r="DR64" s="19" t="str">
        <f t="shared" ca="1" si="517"/>
        <v>-</v>
      </c>
      <c r="DS64" s="19" t="str">
        <f t="shared" ca="1" si="517"/>
        <v>-</v>
      </c>
      <c r="DT64" s="19" t="str">
        <f t="shared" ca="1" si="517"/>
        <v>-</v>
      </c>
      <c r="DU64" s="251">
        <f t="shared" ref="DU64:DU67" si="541">DO64</f>
        <v>0</v>
      </c>
      <c r="DV64" s="251">
        <f>DP64</f>
        <v>2</v>
      </c>
      <c r="DW64" s="251">
        <f t="shared" ref="DW64:DW67" si="542">DQ64</f>
        <v>-2</v>
      </c>
      <c r="DX64" s="19" t="str">
        <f t="shared" ca="1" si="517"/>
        <v>-</v>
      </c>
      <c r="DY64" s="19" t="str">
        <f t="shared" ca="1" si="517"/>
        <v>-</v>
      </c>
      <c r="DZ64" s="19" t="str">
        <f t="shared" ca="1" si="517"/>
        <v>-</v>
      </c>
      <c r="EA64" s="19" t="str">
        <f t="shared" ca="1" si="517"/>
        <v>-</v>
      </c>
      <c r="EB64" s="19" t="str">
        <f t="shared" ca="1" si="517"/>
        <v>-</v>
      </c>
      <c r="EC64" s="19" t="str">
        <f t="shared" ca="1" si="517"/>
        <v>-</v>
      </c>
      <c r="ED64" s="19">
        <f t="shared" ca="1" si="517"/>
        <v>0</v>
      </c>
      <c r="EE64" s="19">
        <f t="shared" ca="1" si="517"/>
        <v>0</v>
      </c>
      <c r="EF64" s="19">
        <f t="shared" ca="1" si="517"/>
        <v>0</v>
      </c>
      <c r="EG64" s="19">
        <f t="shared" ca="1" si="517"/>
        <v>0</v>
      </c>
      <c r="EH64" s="19">
        <f t="shared" ca="1" si="517"/>
        <v>0</v>
      </c>
      <c r="EI64" s="19">
        <f t="shared" ca="1" si="517"/>
        <v>0</v>
      </c>
      <c r="EJ64" s="19">
        <f t="shared" ca="1" si="517"/>
        <v>0</v>
      </c>
      <c r="EK64" s="19">
        <f t="shared" ca="1" si="517"/>
        <v>0</v>
      </c>
      <c r="EL64" s="19">
        <f t="shared" ca="1" si="517"/>
        <v>0</v>
      </c>
      <c r="EM64" s="19">
        <f t="shared" ca="1" si="517"/>
        <v>0</v>
      </c>
      <c r="EN64" s="19">
        <f t="shared" ca="1" si="517"/>
        <v>0</v>
      </c>
      <c r="EO64" s="19">
        <f t="shared" ca="1" si="517"/>
        <v>0</v>
      </c>
      <c r="EP64" s="19">
        <f t="shared" ca="1" si="517"/>
        <v>0</v>
      </c>
      <c r="EQ64" s="19">
        <f t="shared" ca="1" si="517"/>
        <v>0</v>
      </c>
      <c r="ER64" s="19">
        <f t="shared" ca="1" si="517"/>
        <v>0</v>
      </c>
      <c r="ES64" s="19">
        <f t="shared" ca="1" si="517"/>
        <v>0</v>
      </c>
      <c r="ET64" s="19">
        <f t="shared" ca="1" si="518"/>
        <v>0</v>
      </c>
      <c r="EU64" s="19">
        <f t="shared" ca="1" si="518"/>
        <v>0</v>
      </c>
      <c r="EV64" s="19">
        <f t="shared" ca="1" si="518"/>
        <v>0</v>
      </c>
      <c r="EW64" s="19">
        <f t="shared" ca="1" si="518"/>
        <v>0</v>
      </c>
      <c r="EX64" s="19">
        <f t="shared" ca="1" si="518"/>
        <v>0</v>
      </c>
      <c r="EY64" s="19">
        <f t="shared" ca="1" si="518"/>
        <v>0</v>
      </c>
      <c r="EZ64" s="19">
        <f t="shared" ca="1" si="518"/>
        <v>0</v>
      </c>
      <c r="FA64" s="19">
        <f t="shared" ca="1" si="518"/>
        <v>0</v>
      </c>
      <c r="FB64" s="19">
        <f t="shared" ca="1" si="518"/>
        <v>0</v>
      </c>
      <c r="FC64" s="19">
        <f t="shared" ca="1" si="518"/>
        <v>0</v>
      </c>
      <c r="FD64" s="19">
        <f t="shared" ca="1" si="518"/>
        <v>0</v>
      </c>
      <c r="FE64" s="19">
        <f t="shared" ca="1" si="518"/>
        <v>0</v>
      </c>
      <c r="FF64" s="19">
        <f t="shared" ca="1" si="518"/>
        <v>0</v>
      </c>
      <c r="FG64" s="19">
        <f t="shared" ca="1" si="518"/>
        <v>0</v>
      </c>
      <c r="FH64" s="19">
        <f t="shared" ca="1" si="518"/>
        <v>0</v>
      </c>
      <c r="FI64" s="19">
        <f t="shared" ca="1" si="518"/>
        <v>0</v>
      </c>
      <c r="FJ64" s="19">
        <f t="shared" ca="1" si="519"/>
        <v>0</v>
      </c>
      <c r="FK64" s="19">
        <f t="shared" ca="1" si="519"/>
        <v>0</v>
      </c>
      <c r="FL64" s="19">
        <f t="shared" ca="1" si="519"/>
        <v>0</v>
      </c>
      <c r="FM64" s="19">
        <f t="shared" ca="1" si="519"/>
        <v>0</v>
      </c>
      <c r="FN64" s="19">
        <f t="shared" ca="1" si="519"/>
        <v>0</v>
      </c>
      <c r="FO64" s="19">
        <f t="shared" ca="1" si="519"/>
        <v>0</v>
      </c>
      <c r="FP64" s="19">
        <f t="shared" ca="1" si="519"/>
        <v>0</v>
      </c>
      <c r="FQ64" s="19">
        <f t="shared" ca="1" si="519"/>
        <v>0</v>
      </c>
      <c r="FR64" s="19">
        <f t="shared" ca="1" si="519"/>
        <v>0</v>
      </c>
      <c r="FS64" s="19">
        <f t="shared" ca="1" si="519"/>
        <v>0</v>
      </c>
      <c r="FT64" s="19">
        <f t="shared" ca="1" si="519"/>
        <v>0</v>
      </c>
      <c r="FU64" s="19">
        <f t="shared" ca="1" si="519"/>
        <v>0</v>
      </c>
      <c r="FV64" s="19">
        <f t="shared" ca="1" si="519"/>
        <v>0</v>
      </c>
      <c r="FW64" s="19">
        <f t="shared" ca="1" si="519"/>
        <v>0</v>
      </c>
      <c r="FX64" s="19">
        <f t="shared" ca="1" si="519"/>
        <v>0</v>
      </c>
      <c r="FY64" s="19">
        <f t="shared" ca="1" si="519"/>
        <v>0</v>
      </c>
      <c r="FZ64" s="19">
        <f t="shared" ca="1" si="519"/>
        <v>0</v>
      </c>
      <c r="GA64" s="19">
        <f t="shared" ca="1" si="519"/>
        <v>0</v>
      </c>
      <c r="GB64" s="19">
        <f t="shared" ca="1" si="519"/>
        <v>0</v>
      </c>
      <c r="GC64" s="19">
        <f t="shared" ca="1" si="519"/>
        <v>0</v>
      </c>
      <c r="GD64" s="19">
        <f t="shared" ca="1" si="519"/>
        <v>0</v>
      </c>
      <c r="GE64" s="19">
        <f t="shared" ca="1" si="519"/>
        <v>0</v>
      </c>
      <c r="GF64" s="19">
        <f t="shared" ca="1" si="519"/>
        <v>0</v>
      </c>
      <c r="GG64" s="19">
        <f t="shared" ca="1" si="519"/>
        <v>0</v>
      </c>
      <c r="GH64" s="19">
        <f t="shared" ca="1" si="519"/>
        <v>0</v>
      </c>
      <c r="GI64" s="19">
        <f t="shared" ca="1" si="519"/>
        <v>0</v>
      </c>
      <c r="GJ64" s="19">
        <f t="shared" ca="1" si="519"/>
        <v>0</v>
      </c>
      <c r="GK64" s="19">
        <f t="shared" ca="1" si="519"/>
        <v>0</v>
      </c>
      <c r="GL64" s="19">
        <f t="shared" ca="1" si="519"/>
        <v>0</v>
      </c>
      <c r="GM64" s="19">
        <f t="shared" ca="1" si="519"/>
        <v>0</v>
      </c>
      <c r="GN64" s="19">
        <f t="shared" ca="1" si="519"/>
        <v>0</v>
      </c>
      <c r="GO64" s="19">
        <f t="shared" ca="1" si="519"/>
        <v>0</v>
      </c>
      <c r="GP64" s="19">
        <f t="shared" ca="1" si="519"/>
        <v>0</v>
      </c>
      <c r="GQ64" s="19">
        <f t="shared" ca="1" si="519"/>
        <v>0</v>
      </c>
      <c r="GR64" s="19">
        <f t="shared" ca="1" si="519"/>
        <v>0</v>
      </c>
      <c r="GS64" s="19">
        <f t="shared" ca="1" si="519"/>
        <v>0</v>
      </c>
      <c r="GT64" s="19">
        <f t="shared" ca="1" si="519"/>
        <v>0</v>
      </c>
      <c r="GU64" s="19">
        <f t="shared" ca="1" si="519"/>
        <v>0</v>
      </c>
      <c r="GV64" s="19">
        <f t="shared" ca="1" si="519"/>
        <v>0</v>
      </c>
      <c r="GW64" s="19">
        <f t="shared" ca="1" si="519"/>
        <v>0</v>
      </c>
      <c r="GX64" s="19">
        <f t="shared" ca="1" si="519"/>
        <v>0</v>
      </c>
      <c r="GY64" s="19">
        <f t="shared" ca="1" si="519"/>
        <v>0</v>
      </c>
      <c r="GZ64" s="19">
        <f t="shared" ca="1" si="519"/>
        <v>0</v>
      </c>
      <c r="HA64" s="19">
        <f t="shared" ca="1" si="519"/>
        <v>0</v>
      </c>
      <c r="HB64" s="19">
        <f t="shared" ca="1" si="519"/>
        <v>0</v>
      </c>
      <c r="HC64" s="19">
        <f t="shared" ca="1" si="519"/>
        <v>0</v>
      </c>
      <c r="HD64" s="19">
        <f t="shared" ca="1" si="519"/>
        <v>0</v>
      </c>
      <c r="HE64" s="19">
        <f t="shared" ca="1" si="519"/>
        <v>0</v>
      </c>
      <c r="HF64" s="19">
        <f t="shared" ca="1" si="519"/>
        <v>0</v>
      </c>
      <c r="HG64" s="19">
        <f t="shared" ca="1" si="519"/>
        <v>0</v>
      </c>
      <c r="HH64" s="19">
        <f t="shared" ca="1" si="519"/>
        <v>0</v>
      </c>
      <c r="HI64" s="19">
        <f t="shared" ca="1" si="519"/>
        <v>0</v>
      </c>
      <c r="HJ64" s="19">
        <f t="shared" ca="1" si="519"/>
        <v>0</v>
      </c>
      <c r="HK64" s="19">
        <f t="shared" ca="1" si="519"/>
        <v>0</v>
      </c>
      <c r="HL64" s="19">
        <f t="shared" ca="1" si="520"/>
        <v>0</v>
      </c>
      <c r="HM64" s="19">
        <f t="shared" ca="1" si="520"/>
        <v>0</v>
      </c>
      <c r="HN64" s="19">
        <f t="shared" ca="1" si="520"/>
        <v>0</v>
      </c>
      <c r="HO64" s="19">
        <f t="shared" ca="1" si="520"/>
        <v>0</v>
      </c>
      <c r="HP64" s="19">
        <f t="shared" ca="1" si="520"/>
        <v>0</v>
      </c>
      <c r="HQ64" s="19">
        <f t="shared" ca="1" si="520"/>
        <v>0</v>
      </c>
      <c r="HR64" s="19">
        <f t="shared" ca="1" si="520"/>
        <v>0</v>
      </c>
      <c r="HS64" s="19">
        <f t="shared" ca="1" si="520"/>
        <v>0</v>
      </c>
      <c r="HT64" s="19">
        <f t="shared" ca="1" si="520"/>
        <v>0</v>
      </c>
      <c r="HU64" s="19">
        <f t="shared" ca="1" si="520"/>
        <v>0</v>
      </c>
      <c r="HV64" s="19">
        <f t="shared" ca="1" si="520"/>
        <v>0</v>
      </c>
      <c r="HW64" s="19">
        <f t="shared" ca="1" si="520"/>
        <v>0</v>
      </c>
      <c r="HX64" s="19">
        <f t="shared" ca="1" si="520"/>
        <v>0</v>
      </c>
      <c r="HY64" s="19">
        <f t="shared" ca="1" si="520"/>
        <v>0</v>
      </c>
      <c r="HZ64" s="19">
        <f t="shared" ca="1" si="520"/>
        <v>0</v>
      </c>
      <c r="IA64" s="19">
        <f t="shared" ca="1" si="520"/>
        <v>0</v>
      </c>
      <c r="IB64" s="19">
        <f t="shared" ca="1" si="520"/>
        <v>0</v>
      </c>
      <c r="IC64" s="19">
        <f t="shared" ca="1" si="520"/>
        <v>0</v>
      </c>
      <c r="ID64" s="19">
        <f t="shared" ca="1" si="520"/>
        <v>0</v>
      </c>
      <c r="IE64" s="5">
        <f t="shared" ca="1" si="521"/>
        <v>67</v>
      </c>
      <c r="IF64" s="9"/>
      <c r="IG64" s="5">
        <f t="shared" ca="1" si="522"/>
        <v>1</v>
      </c>
      <c r="IH64" s="5" t="b">
        <f t="shared" ca="1" si="522"/>
        <v>0</v>
      </c>
      <c r="II64" s="19">
        <f t="shared" ca="1" si="523"/>
        <v>0</v>
      </c>
      <c r="IJ64" s="5">
        <f t="shared" ca="1" si="522"/>
        <v>55</v>
      </c>
      <c r="IK64" s="19">
        <f t="shared" ca="1" si="523"/>
        <v>1</v>
      </c>
      <c r="IL64" s="19">
        <f t="shared" ca="1" si="523"/>
        <v>0</v>
      </c>
      <c r="IM64" s="19">
        <f t="shared" ca="1" si="523"/>
        <v>0</v>
      </c>
      <c r="IN64" s="19">
        <f t="shared" ca="1" si="523"/>
        <v>0</v>
      </c>
      <c r="IO64" s="19">
        <f t="shared" ca="1" si="523"/>
        <v>0</v>
      </c>
      <c r="IP64" s="19">
        <f t="shared" ca="1" si="523"/>
        <v>0</v>
      </c>
      <c r="IQ64" s="19">
        <f t="shared" ca="1" si="523"/>
        <v>0</v>
      </c>
      <c r="IR64" s="19">
        <f t="shared" ca="1" si="523"/>
        <v>0</v>
      </c>
      <c r="IS64" s="19">
        <f t="shared" ca="1" si="523"/>
        <v>0</v>
      </c>
      <c r="IT64" s="19">
        <f t="shared" ca="1" si="523"/>
        <v>0</v>
      </c>
      <c r="IU64" s="19">
        <f t="shared" ca="1" si="523"/>
        <v>0</v>
      </c>
      <c r="IV64" s="19">
        <f t="shared" ca="1" si="523"/>
        <v>0</v>
      </c>
      <c r="IW64" s="19">
        <f t="shared" ca="1" si="523"/>
        <v>0</v>
      </c>
      <c r="IX64" s="19">
        <f t="shared" ca="1" si="523"/>
        <v>0</v>
      </c>
      <c r="IY64" s="19">
        <f t="shared" ca="1" si="523"/>
        <v>0</v>
      </c>
      <c r="IZ64" s="19">
        <f t="shared" ca="1" si="523"/>
        <v>0</v>
      </c>
      <c r="JA64" s="19">
        <f t="shared" ca="1" si="523"/>
        <v>0</v>
      </c>
      <c r="JB64" s="19">
        <f t="shared" ca="1" si="523"/>
        <v>0</v>
      </c>
      <c r="JC64" s="19">
        <f t="shared" ca="1" si="523"/>
        <v>0</v>
      </c>
      <c r="JD64" s="19">
        <f t="shared" ca="1" si="523"/>
        <v>0</v>
      </c>
      <c r="JE64" s="19">
        <f t="shared" ca="1" si="523"/>
        <v>0</v>
      </c>
      <c r="JF64" s="19">
        <f t="shared" ca="1" si="523"/>
        <v>0</v>
      </c>
      <c r="JG64" s="19">
        <f t="shared" ca="1" si="523"/>
        <v>1</v>
      </c>
      <c r="JH64" s="19">
        <f t="shared" ca="1" si="523"/>
        <v>0</v>
      </c>
      <c r="JI64" s="19">
        <f t="shared" ca="1" si="523"/>
        <v>1</v>
      </c>
      <c r="JJ64" s="9"/>
      <c r="JK64" s="5" t="b">
        <f t="shared" ca="1" si="524"/>
        <v>0</v>
      </c>
      <c r="JL64" s="5" t="b">
        <f t="shared" ca="1" si="525"/>
        <v>0</v>
      </c>
      <c r="JM64" s="5" t="b">
        <f t="shared" ca="1" si="525"/>
        <v>0</v>
      </c>
      <c r="JN64" s="5" t="b">
        <f t="shared" ca="1" si="525"/>
        <v>1</v>
      </c>
      <c r="JO64" s="144">
        <f t="shared" ref="JO64:JP68" ca="1" si="543">$O64</f>
        <v>1</v>
      </c>
      <c r="JP64" s="144">
        <f t="shared" ca="1" si="543"/>
        <v>1</v>
      </c>
      <c r="JQ64" s="19" t="str">
        <f t="shared" ref="JQ64:JW68" ca="1" si="544">OFFSET(JQ$5,$B64,0)</f>
        <v>-</v>
      </c>
      <c r="JR64" s="19" t="str">
        <f t="shared" ca="1" si="544"/>
        <v>-</v>
      </c>
      <c r="JS64" s="19" t="str">
        <f t="shared" ca="1" si="544"/>
        <v>-</v>
      </c>
      <c r="JT64" s="19" t="str">
        <f t="shared" ca="1" si="544"/>
        <v>-</v>
      </c>
      <c r="JU64" s="19">
        <f t="shared" ca="1" si="544"/>
        <v>1</v>
      </c>
      <c r="JV64" s="19">
        <f t="shared" ca="1" si="544"/>
        <v>0.66</v>
      </c>
      <c r="JW64" s="19" t="str">
        <f t="shared" ca="1" si="544"/>
        <v>-</v>
      </c>
      <c r="JX64" s="5" t="b" cm="1">
        <f t="array" aca="1" ref="JX64" ca="1">IF(OR(JY64:KF64&lt;&gt;"-"),TRUE,"-")</f>
        <v>1</v>
      </c>
      <c r="JY64" s="237">
        <f ca="1">OFFSET(JY64,-1,0)</f>
        <v>2</v>
      </c>
      <c r="JZ64" s="237">
        <f t="shared" ref="JZ64:KF64" ca="1" si="545">OFFSET(JZ64,-1,0)</f>
        <v>2</v>
      </c>
      <c r="KA64" s="237">
        <f t="shared" ca="1" si="545"/>
        <v>2</v>
      </c>
      <c r="KB64" s="237">
        <f t="shared" ca="1" si="545"/>
        <v>2</v>
      </c>
      <c r="KC64" s="237">
        <f t="shared" ca="1" si="545"/>
        <v>2</v>
      </c>
      <c r="KD64" s="237">
        <f t="shared" ca="1" si="545"/>
        <v>2</v>
      </c>
      <c r="KE64" s="237">
        <f t="shared" ca="1" si="545"/>
        <v>2</v>
      </c>
      <c r="KF64" s="237">
        <f t="shared" ca="1" si="545"/>
        <v>2</v>
      </c>
      <c r="KG64" s="5" t="str">
        <f t="array" aca="1" ref="KG64" ca="1">IF(OR(KH64:KN64&lt;&gt;"-"),TRUE,"-")</f>
        <v>-</v>
      </c>
      <c r="KH64" s="19" t="str">
        <f t="shared" ref="KH64:KS68" ca="1" si="546">OFFSET(KH$5,$B64,0)</f>
        <v>-</v>
      </c>
      <c r="KI64" s="19" t="str">
        <f t="shared" ca="1" si="546"/>
        <v>-</v>
      </c>
      <c r="KJ64" s="19" t="str">
        <f t="shared" ca="1" si="546"/>
        <v>-</v>
      </c>
      <c r="KK64" s="19" t="str">
        <f t="shared" ca="1" si="546"/>
        <v>-</v>
      </c>
      <c r="KL64" s="19" t="str">
        <f t="shared" ca="1" si="546"/>
        <v>-</v>
      </c>
      <c r="KM64" s="19" t="str">
        <f t="shared" ca="1" si="546"/>
        <v>-</v>
      </c>
      <c r="KN64" s="19" t="str">
        <f t="shared" ca="1" si="546"/>
        <v>-</v>
      </c>
      <c r="KO64" s="19" t="b">
        <f t="shared" ca="1" si="546"/>
        <v>0</v>
      </c>
      <c r="KP64" s="144">
        <f t="shared" ca="1" si="527"/>
        <v>2</v>
      </c>
      <c r="KQ64" s="19">
        <f t="shared" ca="1" si="546"/>
        <v>2</v>
      </c>
      <c r="KR64" s="19" t="b">
        <f t="shared" ca="1" si="546"/>
        <v>0</v>
      </c>
      <c r="KS64" s="19" t="str">
        <f t="shared" ca="1" si="546"/>
        <v>-</v>
      </c>
      <c r="KT64" s="5" t="str">
        <f t="shared" ca="1" si="528"/>
        <v>-</v>
      </c>
      <c r="KU64" s="5" t="str">
        <f t="shared" ca="1" si="528"/>
        <v>-</v>
      </c>
      <c r="KV64" s="5" t="str">
        <f t="shared" ca="1" si="528"/>
        <v>-</v>
      </c>
      <c r="KW64" s="5" t="str">
        <f t="shared" ca="1" si="528"/>
        <v>-</v>
      </c>
      <c r="KX64" s="19" t="b">
        <f t="shared" ref="KX64:LM68" ca="1" si="547">OFFSET(KX$5,$B64,0)</f>
        <v>0</v>
      </c>
      <c r="KY64" s="19" t="str">
        <f t="shared" ca="1" si="547"/>
        <v>-</v>
      </c>
      <c r="KZ64" s="19" t="str">
        <f ca="1">OFFSET(KZ$5,$B64,0)</f>
        <v>-</v>
      </c>
      <c r="LA64" s="19" t="b">
        <f ca="1">OFFSET(LA$5,$B64,0)</f>
        <v>1</v>
      </c>
      <c r="LB64" s="19">
        <f t="shared" ca="1" si="547"/>
        <v>0.75</v>
      </c>
      <c r="LC64" s="19">
        <f t="shared" ca="1" si="547"/>
        <v>0.75</v>
      </c>
      <c r="LD64" s="19">
        <f t="shared" ca="1" si="547"/>
        <v>0.99</v>
      </c>
      <c r="LE64" s="19">
        <f t="shared" ca="1" si="547"/>
        <v>0.5</v>
      </c>
      <c r="LF64" s="19">
        <f t="shared" ca="1" si="547"/>
        <v>0</v>
      </c>
      <c r="LG64" s="19">
        <f t="shared" ca="1" si="547"/>
        <v>0</v>
      </c>
      <c r="LH64" s="19" t="str">
        <f t="shared" ca="1" si="547"/>
        <v>-</v>
      </c>
      <c r="LI64" s="19" t="str">
        <f t="shared" ca="1" si="547"/>
        <v>-</v>
      </c>
      <c r="LJ64" s="19" t="str">
        <f t="shared" ca="1" si="547"/>
        <v>-</v>
      </c>
      <c r="LK64" s="5">
        <f t="shared" ca="1" si="530"/>
        <v>1</v>
      </c>
      <c r="LL64" s="9"/>
      <c r="LM64" s="19">
        <f t="shared" ca="1" si="547"/>
        <v>70</v>
      </c>
      <c r="LN64" s="19">
        <f t="shared" ca="1" si="531"/>
        <v>50</v>
      </c>
      <c r="LO64" s="19">
        <f t="shared" ca="1" si="531"/>
        <v>80</v>
      </c>
      <c r="LP64" s="19">
        <f t="shared" ca="1" si="531"/>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2"/>
        <v>1</v>
      </c>
      <c r="LV64" s="5">
        <f t="shared" ca="1" si="533"/>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4"/>
        <v>1</v>
      </c>
      <c r="MF64" s="9"/>
      <c r="MG64" s="19" t="b">
        <f t="shared" ca="1" si="535"/>
        <v>0</v>
      </c>
      <c r="MH64" s="19" t="b">
        <f t="shared" ca="1" si="535"/>
        <v>0</v>
      </c>
      <c r="MI64" s="19">
        <f t="shared" ca="1" si="535"/>
        <v>1</v>
      </c>
      <c r="MJ64" s="19">
        <f t="shared" ca="1" si="535"/>
        <v>0.75</v>
      </c>
      <c r="MK64" s="19">
        <f t="shared" ca="1" si="535"/>
        <v>0.75</v>
      </c>
      <c r="ML64" s="19">
        <f t="shared" ca="1" si="535"/>
        <v>0.8</v>
      </c>
      <c r="MM64" s="19">
        <f t="shared" ca="1" si="535"/>
        <v>0.82499999999999996</v>
      </c>
      <c r="MN64" s="19">
        <f t="shared" ca="1" si="535"/>
        <v>0.875</v>
      </c>
      <c r="MO64" s="19">
        <f t="shared" ca="1" si="535"/>
        <v>0.9</v>
      </c>
      <c r="MP64" s="19">
        <f t="shared" ca="1" si="535"/>
        <v>1</v>
      </c>
      <c r="MQ64" s="19">
        <f t="shared" ca="1" si="535"/>
        <v>0.875</v>
      </c>
      <c r="MR64" s="19" t="b">
        <f t="shared" ca="1" si="535"/>
        <v>1</v>
      </c>
      <c r="MS64" s="19">
        <f t="shared" ca="1" si="536"/>
        <v>74.989999999999995</v>
      </c>
      <c r="MT64" s="19" t="str">
        <f t="shared" ca="1" si="536"/>
        <v>-</v>
      </c>
      <c r="MU64" s="19" t="str">
        <f t="shared" ca="1" si="536"/>
        <v>-</v>
      </c>
      <c r="MV64" s="19" t="str">
        <f t="shared" ca="1" si="536"/>
        <v>-</v>
      </c>
      <c r="MW64" s="19" t="str">
        <f t="shared" ca="1" si="536"/>
        <v>-</v>
      </c>
      <c r="MX64" s="19" t="str">
        <f t="shared" ca="1" si="536"/>
        <v>-</v>
      </c>
      <c r="MY64" s="19" t="str">
        <f t="shared" ca="1" si="536"/>
        <v>-</v>
      </c>
      <c r="MZ64" s="19" t="str">
        <f t="shared" ca="1" si="536"/>
        <v>-</v>
      </c>
      <c r="NA64" s="19">
        <f t="shared" ca="1" si="536"/>
        <v>36.99</v>
      </c>
      <c r="NB64" s="19">
        <f t="shared" ca="1" si="536"/>
        <v>36.99</v>
      </c>
      <c r="NC64" s="19" t="str">
        <f t="shared" ca="1" si="536"/>
        <v>-</v>
      </c>
      <c r="ND64" s="19" t="str">
        <f t="shared" ca="1" si="536"/>
        <v>-</v>
      </c>
      <c r="NE64" s="19" t="str">
        <f t="shared" ca="1" si="536"/>
        <v>-</v>
      </c>
      <c r="NF64" s="19" t="str">
        <f t="shared" ca="1" si="536"/>
        <v>-</v>
      </c>
      <c r="NG64" s="19" t="str">
        <f t="shared" ca="1" si="536"/>
        <v>-</v>
      </c>
      <c r="NH64" s="19">
        <f t="shared" ca="1" si="536"/>
        <v>49.99</v>
      </c>
      <c r="NI64" s="19">
        <f t="shared" ca="1" si="536"/>
        <v>49.99</v>
      </c>
      <c r="NJ64" s="19">
        <f t="shared" ca="1" si="536"/>
        <v>49.99</v>
      </c>
      <c r="NK64" s="19">
        <f t="shared" ca="1" si="536"/>
        <v>49.99</v>
      </c>
      <c r="NL64" s="19">
        <f t="shared" ca="1" si="536"/>
        <v>49.99</v>
      </c>
      <c r="NM64" s="19">
        <f t="shared" ca="1" si="536"/>
        <v>49.99</v>
      </c>
      <c r="NN64" s="19">
        <f t="shared" ca="1" si="536"/>
        <v>49.99</v>
      </c>
      <c r="NO64" s="19">
        <f t="shared" ca="1" si="536"/>
        <v>49.99</v>
      </c>
      <c r="NP64" s="19">
        <f t="shared" ca="1" si="536"/>
        <v>412.99</v>
      </c>
      <c r="NQ64" s="19">
        <f t="shared" ca="1" si="536"/>
        <v>412.99</v>
      </c>
      <c r="NR64" s="19" t="str">
        <f t="shared" ca="1" si="536"/>
        <v>-</v>
      </c>
      <c r="NS64" s="19" t="str">
        <f t="shared" ca="1" si="536"/>
        <v>-</v>
      </c>
      <c r="NT64" s="19" t="str">
        <f t="shared" ca="1" si="536"/>
        <v>-</v>
      </c>
      <c r="NU64" s="19" t="str">
        <f t="shared" ca="1" si="536"/>
        <v>-</v>
      </c>
      <c r="NV64" s="19" t="str">
        <f t="shared" ca="1" si="536"/>
        <v>-</v>
      </c>
      <c r="NW64" s="19">
        <f t="shared" ca="1" si="536"/>
        <v>6.8900000000000006</v>
      </c>
      <c r="NX64" s="19">
        <f t="shared" ca="1" si="536"/>
        <v>6.8900000000000006</v>
      </c>
      <c r="NY64" s="19">
        <f t="shared" ca="1" si="536"/>
        <v>6.8900000000000006</v>
      </c>
      <c r="NZ64" s="19">
        <f t="shared" ca="1" si="536"/>
        <v>6.8900000000000006</v>
      </c>
      <c r="OA64" s="19">
        <f t="shared" ca="1" si="536"/>
        <v>6.8900000000000006</v>
      </c>
      <c r="OB64" s="19">
        <f t="shared" ca="1" si="536"/>
        <v>6.8900000000000006</v>
      </c>
      <c r="OC64" s="19">
        <f t="shared" ca="1" si="536"/>
        <v>6.8900000000000006</v>
      </c>
      <c r="OD64" s="19">
        <f t="shared" ca="1" si="536"/>
        <v>6.8900000000000006</v>
      </c>
      <c r="OE64" s="19">
        <f t="shared" ca="1" si="536"/>
        <v>346.99</v>
      </c>
      <c r="OF64" s="19">
        <f t="shared" ca="1" si="536"/>
        <v>346.99</v>
      </c>
      <c r="OG64" s="19" t="str">
        <f t="shared" ca="1" si="536"/>
        <v>-</v>
      </c>
      <c r="OH64" s="19" t="str">
        <f t="shared" ca="1" si="536"/>
        <v>-</v>
      </c>
      <c r="OI64" s="19" t="str">
        <f t="shared" ca="1" si="536"/>
        <v>-</v>
      </c>
      <c r="OJ64" s="19" t="str">
        <f t="shared" ca="1" si="536"/>
        <v>-</v>
      </c>
      <c r="OK64" s="19" t="str">
        <f t="shared" ca="1" si="536"/>
        <v>-</v>
      </c>
      <c r="OL64" s="19">
        <f t="shared" ca="1" si="536"/>
        <v>0</v>
      </c>
      <c r="OM64" s="24">
        <v>0</v>
      </c>
    </row>
    <row r="65" spans="1:403" outlineLevel="2">
      <c r="A65" s="21">
        <f t="shared" si="156"/>
        <v>60</v>
      </c>
      <c r="B65" s="222">
        <f t="shared" ref="B65:B68" ca="1" si="548">OFFSET(B65,-1,0)</f>
        <v>58</v>
      </c>
      <c r="C65">
        <v>203</v>
      </c>
      <c r="D65" s="144" t="str">
        <f t="shared" ca="1" si="498"/>
        <v>GSM</v>
      </c>
      <c r="E65" t="b">
        <v>1</v>
      </c>
      <c r="F65" t="b">
        <v>0</v>
      </c>
      <c r="G65" t="b">
        <f t="shared" si="499"/>
        <v>1</v>
      </c>
      <c r="H65" s="237">
        <f t="shared" ref="H65:T68" ca="1" si="549">OFFSET(H65,-1,0)</f>
        <v>1</v>
      </c>
      <c r="I65" s="237">
        <f t="shared" ca="1" si="549"/>
        <v>1</v>
      </c>
      <c r="J65" s="237" t="str">
        <f t="shared" ca="1" si="549"/>
        <v/>
      </c>
      <c r="K65" s="237">
        <f t="shared" ca="1" si="549"/>
        <v>2</v>
      </c>
      <c r="L65" s="237">
        <f t="shared" ca="1" si="537"/>
        <v>2</v>
      </c>
      <c r="M65" s="237">
        <f t="shared" ca="1" si="537"/>
        <v>2</v>
      </c>
      <c r="N65" s="237">
        <f t="shared" ca="1" si="537"/>
        <v>3</v>
      </c>
      <c r="O65" s="237">
        <f t="shared" ca="1" si="537"/>
        <v>1</v>
      </c>
      <c r="P65" s="237">
        <f t="shared" ca="1" si="537"/>
        <v>1</v>
      </c>
      <c r="Q65" s="237">
        <f t="shared" ca="1" si="537"/>
        <v>2</v>
      </c>
      <c r="R65" s="237">
        <f t="shared" ca="1" si="537"/>
        <v>1</v>
      </c>
      <c r="S65" s="237">
        <f t="shared" ca="1" si="537"/>
        <v>1</v>
      </c>
      <c r="T65" s="237">
        <f t="shared" ca="1" si="537"/>
        <v>1</v>
      </c>
      <c r="U65" s="275"/>
      <c r="V65" s="275"/>
      <c r="W65" s="237">
        <f t="shared" ca="1" si="538"/>
        <v>0</v>
      </c>
      <c r="X65" s="275"/>
      <c r="Y65" s="275">
        <f t="shared" ca="1" si="539"/>
        <v>0</v>
      </c>
      <c r="Z65" s="275">
        <f t="shared" ca="1" si="539"/>
        <v>0</v>
      </c>
      <c r="AA65" s="275">
        <f t="shared" ca="1" si="539"/>
        <v>0</v>
      </c>
      <c r="AB65" s="275">
        <f t="shared" ca="1" si="539"/>
        <v>0</v>
      </c>
      <c r="AC65" s="275">
        <f t="shared" ca="1" si="539"/>
        <v>0</v>
      </c>
      <c r="AD65" s="275">
        <f t="shared" ca="1" si="539"/>
        <v>0</v>
      </c>
      <c r="AE65" s="275">
        <f t="shared" ca="1" si="539"/>
        <v>0</v>
      </c>
      <c r="AF65" s="144">
        <f ca="1">INDEX(CHOOSE($N65,DataAutumn!i.AdultDrys,DataWinter!i.AdultDrys,DataSpring!i.AdultDrys),1,$M65)</f>
        <v>3</v>
      </c>
      <c r="AG65" s="5">
        <f t="shared" ca="1" si="500"/>
        <v>2</v>
      </c>
      <c r="AH65" s="5">
        <f t="shared" ca="1" si="500"/>
        <v>0</v>
      </c>
      <c r="AI65" s="5">
        <f t="shared" ca="1" si="501"/>
        <v>1</v>
      </c>
      <c r="AJ65">
        <f t="shared" ca="1" si="502"/>
        <v>2</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0">OFFSET(AO65,-1,0)</f>
        <v>-</v>
      </c>
      <c r="AP65" s="237" t="str">
        <f t="shared" ca="1" si="550"/>
        <v>-</v>
      </c>
      <c r="AQ65" s="237" t="str">
        <f t="shared" ca="1" si="550"/>
        <v>-</v>
      </c>
      <c r="AR65" s="237" t="str">
        <f t="shared" ca="1" si="550"/>
        <v>-</v>
      </c>
      <c r="AS65" s="237" t="str">
        <f t="shared" ca="1" si="550"/>
        <v>-</v>
      </c>
      <c r="AT65" s="237" t="str">
        <f t="shared" ca="1" si="550"/>
        <v>-</v>
      </c>
      <c r="AU65" s="237" t="str">
        <f t="shared" ca="1" si="550"/>
        <v>-</v>
      </c>
      <c r="AV65" s="237" t="str">
        <f t="shared" ca="1" si="550"/>
        <v>-</v>
      </c>
      <c r="AW65" s="9"/>
      <c r="AX65" s="5" t="b">
        <f t="shared" ca="1" si="503"/>
        <v>1</v>
      </c>
      <c r="AY65" s="5" t="str">
        <f t="shared" ca="1" si="503"/>
        <v>-</v>
      </c>
      <c r="AZ65" s="5" t="str">
        <f t="shared" ca="1" si="503"/>
        <v>-</v>
      </c>
      <c r="BA65" s="5" t="str">
        <f t="shared" ca="1" si="503"/>
        <v>-</v>
      </c>
      <c r="BB65" s="5" t="b">
        <f t="shared" ca="1" si="503"/>
        <v>0</v>
      </c>
      <c r="BC65" s="144">
        <f t="shared" ca="1" si="503"/>
        <v>0.25</v>
      </c>
      <c r="BD65" s="19" t="b">
        <f t="shared" ca="1" si="504"/>
        <v>1</v>
      </c>
      <c r="BE65" s="9"/>
      <c r="BF65" s="5" t="str">
        <f t="shared" ca="1" si="505"/>
        <v>-</v>
      </c>
      <c r="BG65" s="19" t="str">
        <f t="shared" ca="1" si="506"/>
        <v>-</v>
      </c>
      <c r="BH65" s="19" t="str">
        <f t="shared" ca="1" si="506"/>
        <v>-</v>
      </c>
      <c r="BI65" s="19" t="str">
        <f t="shared" ca="1" si="506"/>
        <v>-</v>
      </c>
      <c r="BJ65" s="5" t="str">
        <f t="shared" ca="1" si="507"/>
        <v>-</v>
      </c>
      <c r="BK65" s="19" t="str">
        <f t="shared" ca="1" si="508"/>
        <v>-</v>
      </c>
      <c r="BL65" s="5" t="str">
        <f t="shared" ca="1" si="509"/>
        <v>-</v>
      </c>
      <c r="BM65" s="19" t="str">
        <f t="shared" ca="1" si="510"/>
        <v>-</v>
      </c>
      <c r="BN65" s="19" t="str">
        <f t="shared" ca="1" si="510"/>
        <v>-</v>
      </c>
      <c r="BO65" s="19" t="str">
        <f t="shared" ca="1" si="510"/>
        <v>-</v>
      </c>
      <c r="BP65" s="5" t="str">
        <f t="shared" ca="1" si="511"/>
        <v>-</v>
      </c>
      <c r="BQ65" s="9"/>
      <c r="BR65" s="19" t="str">
        <f t="shared" ca="1" si="512"/>
        <v>-</v>
      </c>
      <c r="BS65" s="19" t="str">
        <f t="shared" ca="1" si="512"/>
        <v>-</v>
      </c>
      <c r="BT65" s="19" t="str">
        <f t="shared" ca="1" si="512"/>
        <v>-</v>
      </c>
      <c r="BU65" s="19" t="str">
        <f t="shared" ca="1" si="512"/>
        <v>-</v>
      </c>
      <c r="BV65" s="19" t="str">
        <f t="shared" ca="1" si="512"/>
        <v>-</v>
      </c>
      <c r="BW65" s="19" t="str">
        <f t="shared" ca="1" si="512"/>
        <v>-</v>
      </c>
      <c r="BX65" s="19" t="str">
        <f t="shared" ca="1" si="512"/>
        <v>-</v>
      </c>
      <c r="BY65" s="19" t="str">
        <f t="shared" ca="1" si="512"/>
        <v>-</v>
      </c>
      <c r="BZ65" s="19" t="str">
        <f t="shared" ca="1" si="512"/>
        <v>-</v>
      </c>
      <c r="CA65" s="19" t="str">
        <f t="shared" ca="1" si="512"/>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40"/>
        <v>1</v>
      </c>
      <c r="CJ65" s="237">
        <f t="shared" ref="CJ65:CJ68" ca="1" si="551">OFFSET(CJ65,-1,0)+1</f>
        <v>2232103</v>
      </c>
      <c r="CK65" s="19" t="str">
        <f t="shared" ca="1" si="540"/>
        <v>-</v>
      </c>
      <c r="CL65" s="19">
        <f t="shared" ca="1" si="540"/>
        <v>1</v>
      </c>
      <c r="CM65" s="19">
        <f t="shared" ca="1" si="540"/>
        <v>1</v>
      </c>
      <c r="CN65" s="9"/>
      <c r="CO65" s="444">
        <f t="shared" ca="1" si="514"/>
        <v>652</v>
      </c>
      <c r="CP65" s="444">
        <f t="shared" ca="1" si="514"/>
        <v>686</v>
      </c>
      <c r="CQ65" s="444">
        <f t="shared" ca="1" si="514"/>
        <v>721</v>
      </c>
      <c r="CR65" s="152">
        <f t="shared" ca="1" si="515"/>
        <v>378</v>
      </c>
      <c r="CS65" s="152">
        <f t="shared" ca="1" si="515"/>
        <v>413</v>
      </c>
      <c r="CT65" s="152">
        <f t="shared" ca="1" si="515"/>
        <v>448</v>
      </c>
      <c r="CU65" s="19" t="str">
        <f t="shared" ca="1" si="516"/>
        <v>-</v>
      </c>
      <c r="CV65" s="12" t="b">
        <v>0</v>
      </c>
      <c r="CW65" s="12" t="b">
        <v>0</v>
      </c>
      <c r="CX65" s="12" t="b">
        <v>0</v>
      </c>
      <c r="CY65" s="12" t="b">
        <v>0</v>
      </c>
      <c r="CZ65" s="19" t="b">
        <f t="shared" ca="1" si="516"/>
        <v>1</v>
      </c>
      <c r="DA65" s="19">
        <f t="shared" ca="1" si="516"/>
        <v>0</v>
      </c>
      <c r="DB65" s="19">
        <f t="shared" ca="1" si="516"/>
        <v>0</v>
      </c>
      <c r="DC65" s="19">
        <f t="shared" ca="1" si="516"/>
        <v>0</v>
      </c>
      <c r="DD65" s="19">
        <f t="shared" ca="1" si="516"/>
        <v>0</v>
      </c>
      <c r="DE65" s="19">
        <f t="shared" ca="1" si="516"/>
        <v>0</v>
      </c>
      <c r="DF65" s="19">
        <f t="shared" ca="1" si="516"/>
        <v>0</v>
      </c>
      <c r="DG65" s="19">
        <f t="shared" ca="1" si="516"/>
        <v>0</v>
      </c>
      <c r="DH65" s="19">
        <f t="shared" ca="1" si="516"/>
        <v>0</v>
      </c>
      <c r="DI65" s="19">
        <f t="shared" ca="1" si="516"/>
        <v>0</v>
      </c>
      <c r="DJ65" s="19">
        <f t="shared" ca="1" si="516"/>
        <v>0</v>
      </c>
      <c r="DK65" s="19">
        <f t="shared" ca="1" si="516"/>
        <v>0</v>
      </c>
      <c r="DL65" s="19">
        <f t="shared" ca="1" si="517"/>
        <v>0</v>
      </c>
      <c r="DM65" s="12">
        <v>3</v>
      </c>
      <c r="DN65" s="12">
        <v>3</v>
      </c>
      <c r="DO65" s="19">
        <f t="shared" ref="DO65:DR68" ca="1" si="552">OFFSET(DO$5,$B65,0)</f>
        <v>0</v>
      </c>
      <c r="DP65" s="12">
        <v>2</v>
      </c>
      <c r="DQ65" s="12">
        <v>-2</v>
      </c>
      <c r="DR65" s="19" t="str">
        <f t="shared" ca="1" si="517"/>
        <v>-</v>
      </c>
      <c r="DS65" s="19" t="str">
        <f t="shared" ca="1" si="517"/>
        <v>-</v>
      </c>
      <c r="DT65" s="19" t="str">
        <f t="shared" ca="1" si="517"/>
        <v>-</v>
      </c>
      <c r="DU65" s="251">
        <f t="shared" ca="1" si="541"/>
        <v>0</v>
      </c>
      <c r="DV65" s="251">
        <f t="shared" ref="DV65:DV67" si="553">DP65</f>
        <v>2</v>
      </c>
      <c r="DW65" s="251">
        <f t="shared" si="542"/>
        <v>-2</v>
      </c>
      <c r="DX65" s="19" t="str">
        <f t="shared" ca="1" si="517"/>
        <v>-</v>
      </c>
      <c r="DY65" s="19" t="str">
        <f t="shared" ca="1" si="517"/>
        <v>-</v>
      </c>
      <c r="DZ65" s="19" t="str">
        <f t="shared" ca="1" si="517"/>
        <v>-</v>
      </c>
      <c r="EA65" s="19" t="str">
        <f t="shared" ca="1" si="517"/>
        <v>-</v>
      </c>
      <c r="EB65" s="19" t="str">
        <f t="shared" ca="1" si="517"/>
        <v>-</v>
      </c>
      <c r="EC65" s="19" t="str">
        <f t="shared" ca="1" si="517"/>
        <v>-</v>
      </c>
      <c r="ED65" s="19">
        <f t="shared" ca="1" si="517"/>
        <v>0</v>
      </c>
      <c r="EE65" s="19">
        <f t="shared" ca="1" si="517"/>
        <v>0</v>
      </c>
      <c r="EF65" s="19">
        <f t="shared" ca="1" si="517"/>
        <v>0</v>
      </c>
      <c r="EG65" s="19">
        <f t="shared" ca="1" si="517"/>
        <v>0</v>
      </c>
      <c r="EH65" s="19">
        <f t="shared" ca="1" si="517"/>
        <v>0</v>
      </c>
      <c r="EI65" s="19">
        <f t="shared" ca="1" si="517"/>
        <v>0</v>
      </c>
      <c r="EJ65" s="19">
        <f t="shared" ca="1" si="517"/>
        <v>0</v>
      </c>
      <c r="EK65" s="19">
        <f t="shared" ca="1" si="517"/>
        <v>0</v>
      </c>
      <c r="EL65" s="19">
        <f t="shared" ca="1" si="517"/>
        <v>0</v>
      </c>
      <c r="EM65" s="19">
        <f t="shared" ca="1" si="517"/>
        <v>0</v>
      </c>
      <c r="EN65" s="19">
        <f t="shared" ca="1" si="517"/>
        <v>0</v>
      </c>
      <c r="EO65" s="19">
        <f t="shared" ca="1" si="517"/>
        <v>0</v>
      </c>
      <c r="EP65" s="19">
        <f t="shared" ca="1" si="517"/>
        <v>0</v>
      </c>
      <c r="EQ65" s="19">
        <f t="shared" ca="1" si="517"/>
        <v>0</v>
      </c>
      <c r="ER65" s="19">
        <f t="shared" ca="1" si="517"/>
        <v>0</v>
      </c>
      <c r="ES65" s="19">
        <f t="shared" ca="1" si="517"/>
        <v>0</v>
      </c>
      <c r="ET65" s="19">
        <f t="shared" ca="1" si="518"/>
        <v>0</v>
      </c>
      <c r="EU65" s="19">
        <f t="shared" ca="1" si="518"/>
        <v>0</v>
      </c>
      <c r="EV65" s="19">
        <f t="shared" ca="1" si="518"/>
        <v>0</v>
      </c>
      <c r="EW65" s="19">
        <f t="shared" ca="1" si="518"/>
        <v>0</v>
      </c>
      <c r="EX65" s="19">
        <f t="shared" ca="1" si="518"/>
        <v>0</v>
      </c>
      <c r="EY65" s="19">
        <f t="shared" ca="1" si="518"/>
        <v>0</v>
      </c>
      <c r="EZ65" s="19">
        <f t="shared" ca="1" si="518"/>
        <v>0</v>
      </c>
      <c r="FA65" s="19">
        <f t="shared" ca="1" si="518"/>
        <v>0</v>
      </c>
      <c r="FB65" s="19">
        <f t="shared" ca="1" si="518"/>
        <v>0</v>
      </c>
      <c r="FC65" s="19">
        <f t="shared" ca="1" si="518"/>
        <v>0</v>
      </c>
      <c r="FD65" s="19">
        <f t="shared" ca="1" si="518"/>
        <v>0</v>
      </c>
      <c r="FE65" s="19">
        <f t="shared" ca="1" si="518"/>
        <v>0</v>
      </c>
      <c r="FF65" s="19">
        <f t="shared" ca="1" si="518"/>
        <v>0</v>
      </c>
      <c r="FG65" s="19">
        <f t="shared" ca="1" si="518"/>
        <v>0</v>
      </c>
      <c r="FH65" s="19">
        <f t="shared" ca="1" si="518"/>
        <v>0</v>
      </c>
      <c r="FI65" s="19">
        <f t="shared" ca="1" si="518"/>
        <v>0</v>
      </c>
      <c r="FJ65" s="19">
        <f t="shared" ca="1" si="519"/>
        <v>0</v>
      </c>
      <c r="FK65" s="19">
        <f t="shared" ca="1" si="519"/>
        <v>0</v>
      </c>
      <c r="FL65" s="19">
        <f t="shared" ca="1" si="519"/>
        <v>0</v>
      </c>
      <c r="FM65" s="19">
        <f t="shared" ca="1" si="519"/>
        <v>0</v>
      </c>
      <c r="FN65" s="19">
        <f t="shared" ca="1" si="519"/>
        <v>0</v>
      </c>
      <c r="FO65" s="19">
        <f t="shared" ca="1" si="519"/>
        <v>0</v>
      </c>
      <c r="FP65" s="19">
        <f t="shared" ca="1" si="519"/>
        <v>0</v>
      </c>
      <c r="FQ65" s="19">
        <f t="shared" ca="1" si="519"/>
        <v>0</v>
      </c>
      <c r="FR65" s="19">
        <f t="shared" ca="1" si="519"/>
        <v>0</v>
      </c>
      <c r="FS65" s="19">
        <f t="shared" ca="1" si="519"/>
        <v>0</v>
      </c>
      <c r="FT65" s="19">
        <f t="shared" ca="1" si="519"/>
        <v>0</v>
      </c>
      <c r="FU65" s="19">
        <f t="shared" ca="1" si="519"/>
        <v>0</v>
      </c>
      <c r="FV65" s="19">
        <f t="shared" ca="1" si="519"/>
        <v>0</v>
      </c>
      <c r="FW65" s="19">
        <f t="shared" ca="1" si="519"/>
        <v>0</v>
      </c>
      <c r="FX65" s="19">
        <f t="shared" ca="1" si="519"/>
        <v>0</v>
      </c>
      <c r="FY65" s="19">
        <f t="shared" ca="1" si="519"/>
        <v>0</v>
      </c>
      <c r="FZ65" s="19">
        <f t="shared" ca="1" si="519"/>
        <v>0</v>
      </c>
      <c r="GA65" s="19">
        <f t="shared" ca="1" si="519"/>
        <v>0</v>
      </c>
      <c r="GB65" s="19">
        <f t="shared" ca="1" si="519"/>
        <v>0</v>
      </c>
      <c r="GC65" s="19">
        <f t="shared" ca="1" si="519"/>
        <v>0</v>
      </c>
      <c r="GD65" s="19">
        <f t="shared" ca="1" si="519"/>
        <v>0</v>
      </c>
      <c r="GE65" s="19">
        <f t="shared" ca="1" si="519"/>
        <v>0</v>
      </c>
      <c r="GF65" s="19">
        <f t="shared" ca="1" si="519"/>
        <v>0</v>
      </c>
      <c r="GG65" s="19">
        <f t="shared" ca="1" si="519"/>
        <v>0</v>
      </c>
      <c r="GH65" s="19">
        <f t="shared" ca="1" si="519"/>
        <v>0</v>
      </c>
      <c r="GI65" s="19">
        <f t="shared" ca="1" si="519"/>
        <v>0</v>
      </c>
      <c r="GJ65" s="19">
        <f t="shared" ca="1" si="519"/>
        <v>0</v>
      </c>
      <c r="GK65" s="19">
        <f t="shared" ca="1" si="519"/>
        <v>0</v>
      </c>
      <c r="GL65" s="19">
        <f t="shared" ca="1" si="519"/>
        <v>0</v>
      </c>
      <c r="GM65" s="19">
        <f t="shared" ca="1" si="519"/>
        <v>0</v>
      </c>
      <c r="GN65" s="19">
        <f t="shared" ca="1" si="519"/>
        <v>0</v>
      </c>
      <c r="GO65" s="19">
        <f t="shared" ca="1" si="519"/>
        <v>0</v>
      </c>
      <c r="GP65" s="19">
        <f t="shared" ca="1" si="519"/>
        <v>0</v>
      </c>
      <c r="GQ65" s="19">
        <f t="shared" ca="1" si="519"/>
        <v>0</v>
      </c>
      <c r="GR65" s="19">
        <f t="shared" ca="1" si="519"/>
        <v>0</v>
      </c>
      <c r="GS65" s="19">
        <f t="shared" ca="1" si="519"/>
        <v>0</v>
      </c>
      <c r="GT65" s="19">
        <f t="shared" ca="1" si="519"/>
        <v>0</v>
      </c>
      <c r="GU65" s="19">
        <f t="shared" ca="1" si="519"/>
        <v>0</v>
      </c>
      <c r="GV65" s="19">
        <f t="shared" ca="1" si="519"/>
        <v>0</v>
      </c>
      <c r="GW65" s="19">
        <f t="shared" ca="1" si="519"/>
        <v>0</v>
      </c>
      <c r="GX65" s="19">
        <f t="shared" ca="1" si="519"/>
        <v>0</v>
      </c>
      <c r="GY65" s="19">
        <f t="shared" ca="1" si="519"/>
        <v>0</v>
      </c>
      <c r="GZ65" s="19">
        <f t="shared" ca="1" si="519"/>
        <v>0</v>
      </c>
      <c r="HA65" s="19">
        <f t="shared" ca="1" si="519"/>
        <v>0</v>
      </c>
      <c r="HB65" s="19">
        <f t="shared" ca="1" si="519"/>
        <v>0</v>
      </c>
      <c r="HC65" s="19">
        <f t="shared" ca="1" si="519"/>
        <v>0</v>
      </c>
      <c r="HD65" s="19">
        <f t="shared" ca="1" si="519"/>
        <v>0</v>
      </c>
      <c r="HE65" s="19">
        <f t="shared" ca="1" si="519"/>
        <v>0</v>
      </c>
      <c r="HF65" s="19">
        <f t="shared" ca="1" si="519"/>
        <v>0</v>
      </c>
      <c r="HG65" s="19">
        <f t="shared" ca="1" si="519"/>
        <v>0</v>
      </c>
      <c r="HH65" s="19">
        <f t="shared" ca="1" si="519"/>
        <v>0</v>
      </c>
      <c r="HI65" s="19">
        <f t="shared" ca="1" si="519"/>
        <v>0</v>
      </c>
      <c r="HJ65" s="19">
        <f t="shared" ca="1" si="519"/>
        <v>0</v>
      </c>
      <c r="HK65" s="19">
        <f t="shared" ca="1" si="519"/>
        <v>0</v>
      </c>
      <c r="HL65" s="19">
        <f t="shared" ca="1" si="520"/>
        <v>0</v>
      </c>
      <c r="HM65" s="19">
        <f t="shared" ca="1" si="520"/>
        <v>0</v>
      </c>
      <c r="HN65" s="19">
        <f t="shared" ca="1" si="520"/>
        <v>0</v>
      </c>
      <c r="HO65" s="19">
        <f t="shared" ca="1" si="520"/>
        <v>0</v>
      </c>
      <c r="HP65" s="19">
        <f t="shared" ca="1" si="520"/>
        <v>0</v>
      </c>
      <c r="HQ65" s="19">
        <f t="shared" ca="1" si="520"/>
        <v>0</v>
      </c>
      <c r="HR65" s="19">
        <f t="shared" ca="1" si="520"/>
        <v>0</v>
      </c>
      <c r="HS65" s="19">
        <f t="shared" ca="1" si="520"/>
        <v>0</v>
      </c>
      <c r="HT65" s="19">
        <f t="shared" ca="1" si="520"/>
        <v>0</v>
      </c>
      <c r="HU65" s="19">
        <f t="shared" ca="1" si="520"/>
        <v>0</v>
      </c>
      <c r="HV65" s="19">
        <f t="shared" ca="1" si="520"/>
        <v>0</v>
      </c>
      <c r="HW65" s="19">
        <f t="shared" ca="1" si="520"/>
        <v>0</v>
      </c>
      <c r="HX65" s="19">
        <f t="shared" ca="1" si="520"/>
        <v>0</v>
      </c>
      <c r="HY65" s="19">
        <f t="shared" ca="1" si="520"/>
        <v>0</v>
      </c>
      <c r="HZ65" s="19">
        <f t="shared" ca="1" si="520"/>
        <v>0</v>
      </c>
      <c r="IA65" s="19">
        <f t="shared" ca="1" si="520"/>
        <v>0</v>
      </c>
      <c r="IB65" s="19">
        <f t="shared" ca="1" si="520"/>
        <v>0</v>
      </c>
      <c r="IC65" s="19">
        <f t="shared" ca="1" si="520"/>
        <v>0</v>
      </c>
      <c r="ID65" s="19">
        <f t="shared" ca="1" si="520"/>
        <v>0</v>
      </c>
      <c r="IE65" s="5">
        <f t="shared" ca="1" si="521"/>
        <v>67</v>
      </c>
      <c r="IF65" s="9"/>
      <c r="IG65" s="5">
        <f t="shared" ca="1" si="522"/>
        <v>1</v>
      </c>
      <c r="IH65" s="5" t="b">
        <f t="shared" ca="1" si="522"/>
        <v>0</v>
      </c>
      <c r="II65" s="19">
        <f t="shared" ca="1" si="523"/>
        <v>0</v>
      </c>
      <c r="IJ65" s="5">
        <f t="shared" ca="1" si="522"/>
        <v>55</v>
      </c>
      <c r="IK65" s="19">
        <f t="shared" ca="1" si="523"/>
        <v>1</v>
      </c>
      <c r="IL65" s="19">
        <f t="shared" ca="1" si="523"/>
        <v>0</v>
      </c>
      <c r="IM65" s="19">
        <f t="shared" ca="1" si="523"/>
        <v>0</v>
      </c>
      <c r="IN65" s="19">
        <f t="shared" ca="1" si="523"/>
        <v>0</v>
      </c>
      <c r="IO65" s="19">
        <f t="shared" ca="1" si="523"/>
        <v>0</v>
      </c>
      <c r="IP65" s="19">
        <f t="shared" ca="1" si="523"/>
        <v>0</v>
      </c>
      <c r="IQ65" s="19">
        <f t="shared" ca="1" si="523"/>
        <v>0</v>
      </c>
      <c r="IR65" s="19">
        <f t="shared" ca="1" si="523"/>
        <v>0</v>
      </c>
      <c r="IS65" s="19">
        <f t="shared" ca="1" si="523"/>
        <v>0</v>
      </c>
      <c r="IT65" s="19">
        <f t="shared" ca="1" si="523"/>
        <v>0</v>
      </c>
      <c r="IU65" s="19">
        <f t="shared" ca="1" si="523"/>
        <v>0</v>
      </c>
      <c r="IV65" s="19">
        <f t="shared" ca="1" si="523"/>
        <v>0</v>
      </c>
      <c r="IW65" s="19">
        <f t="shared" ca="1" si="523"/>
        <v>0</v>
      </c>
      <c r="IX65" s="19">
        <f t="shared" ca="1" si="523"/>
        <v>0</v>
      </c>
      <c r="IY65" s="19">
        <f t="shared" ca="1" si="523"/>
        <v>0</v>
      </c>
      <c r="IZ65" s="19">
        <f t="shared" ca="1" si="523"/>
        <v>0</v>
      </c>
      <c r="JA65" s="19">
        <f t="shared" ca="1" si="523"/>
        <v>0</v>
      </c>
      <c r="JB65" s="19">
        <f t="shared" ca="1" si="523"/>
        <v>0</v>
      </c>
      <c r="JC65" s="19">
        <f t="shared" ca="1" si="523"/>
        <v>0</v>
      </c>
      <c r="JD65" s="19">
        <f t="shared" ca="1" si="523"/>
        <v>0</v>
      </c>
      <c r="JE65" s="19">
        <f t="shared" ca="1" si="523"/>
        <v>0</v>
      </c>
      <c r="JF65" s="19">
        <f t="shared" ca="1" si="523"/>
        <v>0</v>
      </c>
      <c r="JG65" s="19">
        <f t="shared" ca="1" si="523"/>
        <v>1</v>
      </c>
      <c r="JH65" s="19">
        <f t="shared" ca="1" si="523"/>
        <v>0</v>
      </c>
      <c r="JI65" s="19">
        <f t="shared" ca="1" si="523"/>
        <v>1</v>
      </c>
      <c r="JJ65" s="9"/>
      <c r="JK65" s="5" t="b">
        <f t="shared" ca="1" si="524"/>
        <v>0</v>
      </c>
      <c r="JL65" s="5" t="b">
        <f t="shared" ca="1" si="525"/>
        <v>0</v>
      </c>
      <c r="JM65" s="5" t="b">
        <f t="shared" ca="1" si="525"/>
        <v>0</v>
      </c>
      <c r="JN65" s="5" t="b">
        <f t="shared" ca="1" si="525"/>
        <v>1</v>
      </c>
      <c r="JO65" s="144">
        <f t="shared" ca="1" si="543"/>
        <v>1</v>
      </c>
      <c r="JP65" s="144">
        <f t="shared" ca="1" si="543"/>
        <v>1</v>
      </c>
      <c r="JQ65" s="19" t="str">
        <f t="shared" ca="1" si="544"/>
        <v>-</v>
      </c>
      <c r="JR65" s="19" t="str">
        <f t="shared" ca="1" si="544"/>
        <v>-</v>
      </c>
      <c r="JS65" s="19" t="str">
        <f t="shared" ca="1" si="544"/>
        <v>-</v>
      </c>
      <c r="JT65" s="19" t="str">
        <f t="shared" ca="1" si="544"/>
        <v>-</v>
      </c>
      <c r="JU65" s="19">
        <f t="shared" ca="1" si="544"/>
        <v>1</v>
      </c>
      <c r="JV65" s="19">
        <f t="shared" ca="1" si="544"/>
        <v>0.66</v>
      </c>
      <c r="JW65" s="19" t="str">
        <f t="shared" ca="1" si="544"/>
        <v>-</v>
      </c>
      <c r="JX65" s="5" t="b" cm="1">
        <f t="array" aca="1" ref="JX65" ca="1">IF(OR(JY65:KF65&lt;&gt;"-"),TRUE,"-")</f>
        <v>1</v>
      </c>
      <c r="JY65" s="237">
        <f t="shared" ref="JY65:KF68" ca="1" si="554">OFFSET(JY65,-1,0)</f>
        <v>2</v>
      </c>
      <c r="JZ65" s="237">
        <f t="shared" ca="1" si="554"/>
        <v>2</v>
      </c>
      <c r="KA65" s="237">
        <f t="shared" ca="1" si="554"/>
        <v>2</v>
      </c>
      <c r="KB65" s="237">
        <f t="shared" ca="1" si="554"/>
        <v>2</v>
      </c>
      <c r="KC65" s="237">
        <f t="shared" ca="1" si="554"/>
        <v>2</v>
      </c>
      <c r="KD65" s="237">
        <f t="shared" ca="1" si="554"/>
        <v>2</v>
      </c>
      <c r="KE65" s="237">
        <f t="shared" ca="1" si="554"/>
        <v>2</v>
      </c>
      <c r="KF65" s="237">
        <f t="shared" ca="1" si="554"/>
        <v>2</v>
      </c>
      <c r="KG65" s="5" t="str">
        <f t="array" aca="1" ref="KG65" ca="1">IF(OR(KH65:KN65&lt;&gt;"-"),TRUE,"-")</f>
        <v>-</v>
      </c>
      <c r="KH65" s="19" t="str">
        <f t="shared" ca="1" si="546"/>
        <v>-</v>
      </c>
      <c r="KI65" s="19" t="str">
        <f t="shared" ca="1" si="546"/>
        <v>-</v>
      </c>
      <c r="KJ65" s="19" t="str">
        <f t="shared" ca="1" si="546"/>
        <v>-</v>
      </c>
      <c r="KK65" s="19" t="str">
        <f t="shared" ca="1" si="546"/>
        <v>-</v>
      </c>
      <c r="KL65" s="19" t="str">
        <f t="shared" ca="1" si="546"/>
        <v>-</v>
      </c>
      <c r="KM65" s="19" t="str">
        <f t="shared" ca="1" si="546"/>
        <v>-</v>
      </c>
      <c r="KN65" s="19" t="str">
        <f t="shared" ca="1" si="546"/>
        <v>-</v>
      </c>
      <c r="KO65" s="19" t="b">
        <f t="shared" ca="1" si="546"/>
        <v>0</v>
      </c>
      <c r="KP65" s="144">
        <f t="shared" ca="1" si="527"/>
        <v>2</v>
      </c>
      <c r="KQ65" s="19">
        <f t="shared" ca="1" si="546"/>
        <v>2</v>
      </c>
      <c r="KR65" s="19" t="b">
        <f t="shared" ca="1" si="546"/>
        <v>0</v>
      </c>
      <c r="KS65" s="19" t="str">
        <f t="shared" ca="1" si="546"/>
        <v>-</v>
      </c>
      <c r="KT65" s="5" t="str">
        <f t="shared" ca="1" si="528"/>
        <v>-</v>
      </c>
      <c r="KU65" s="5" t="str">
        <f t="shared" ca="1" si="528"/>
        <v>-</v>
      </c>
      <c r="KV65" s="5" t="str">
        <f t="shared" ca="1" si="528"/>
        <v>-</v>
      </c>
      <c r="KW65" s="5" t="str">
        <f t="shared" ca="1" si="528"/>
        <v>-</v>
      </c>
      <c r="KX65" s="19" t="b">
        <f t="shared" ca="1" si="547"/>
        <v>0</v>
      </c>
      <c r="KY65" s="19" t="str">
        <f t="shared" ca="1" si="547"/>
        <v>-</v>
      </c>
      <c r="KZ65" s="19" t="str">
        <f ca="1">OFFSET(KZ$5,$B65,0)</f>
        <v>-</v>
      </c>
      <c r="LA65" s="19" t="b">
        <f ca="1">OFFSET(LA$5,$B65,0)</f>
        <v>1</v>
      </c>
      <c r="LB65" s="19">
        <f t="shared" ca="1" si="547"/>
        <v>0.75</v>
      </c>
      <c r="LC65" s="19">
        <f t="shared" ca="1" si="547"/>
        <v>0.75</v>
      </c>
      <c r="LD65" s="19">
        <f t="shared" ca="1" si="547"/>
        <v>0.99</v>
      </c>
      <c r="LE65" s="19">
        <f t="shared" ca="1" si="547"/>
        <v>0.5</v>
      </c>
      <c r="LF65" s="19">
        <f t="shared" ca="1" si="547"/>
        <v>0</v>
      </c>
      <c r="LG65" s="19">
        <f t="shared" ca="1" si="547"/>
        <v>0</v>
      </c>
      <c r="LH65" s="19" t="str">
        <f t="shared" ca="1" si="547"/>
        <v>-</v>
      </c>
      <c r="LI65" s="19" t="str">
        <f t="shared" ca="1" si="547"/>
        <v>-</v>
      </c>
      <c r="LJ65" s="19" t="str">
        <f t="shared" ca="1" si="547"/>
        <v>-</v>
      </c>
      <c r="LK65" s="5">
        <f t="shared" ca="1" si="530"/>
        <v>1</v>
      </c>
      <c r="LL65" s="9"/>
      <c r="LM65" s="19">
        <f t="shared" ca="1" si="547"/>
        <v>70</v>
      </c>
      <c r="LN65" s="19">
        <f t="shared" ca="1" si="531"/>
        <v>50</v>
      </c>
      <c r="LO65" s="19">
        <f t="shared" ca="1" si="531"/>
        <v>80</v>
      </c>
      <c r="LP65" s="19">
        <f t="shared" ca="1" si="531"/>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2"/>
        <v>1</v>
      </c>
      <c r="LV65" s="5">
        <f t="shared" ca="1" si="533"/>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4"/>
        <v>1</v>
      </c>
      <c r="MF65" s="9"/>
      <c r="MG65" s="19" t="b">
        <f t="shared" ca="1" si="535"/>
        <v>0</v>
      </c>
      <c r="MH65" s="19" t="b">
        <f t="shared" ca="1" si="535"/>
        <v>0</v>
      </c>
      <c r="MI65" s="19">
        <f t="shared" ca="1" si="535"/>
        <v>1</v>
      </c>
      <c r="MJ65" s="19">
        <f t="shared" ca="1" si="535"/>
        <v>0.75</v>
      </c>
      <c r="MK65" s="19">
        <f t="shared" ca="1" si="535"/>
        <v>0.75</v>
      </c>
      <c r="ML65" s="19">
        <f t="shared" ca="1" si="535"/>
        <v>0.8</v>
      </c>
      <c r="MM65" s="19">
        <f t="shared" ca="1" si="535"/>
        <v>0.82499999999999996</v>
      </c>
      <c r="MN65" s="19">
        <f t="shared" ca="1" si="535"/>
        <v>0.875</v>
      </c>
      <c r="MO65" s="19">
        <f t="shared" ca="1" si="535"/>
        <v>0.9</v>
      </c>
      <c r="MP65" s="19">
        <f t="shared" ca="1" si="535"/>
        <v>1</v>
      </c>
      <c r="MQ65" s="19">
        <f t="shared" ca="1" si="535"/>
        <v>0.875</v>
      </c>
      <c r="MR65" s="19" t="b">
        <f t="shared" ca="1" si="535"/>
        <v>1</v>
      </c>
      <c r="MS65" s="19">
        <f t="shared" ca="1" si="535"/>
        <v>74.989999999999995</v>
      </c>
      <c r="MT65" s="19" t="str">
        <f t="shared" ca="1" si="535"/>
        <v>-</v>
      </c>
      <c r="MU65" s="19" t="str">
        <f t="shared" ca="1" si="535"/>
        <v>-</v>
      </c>
      <c r="MV65" s="19" t="str">
        <f t="shared" ca="1" si="535"/>
        <v>-</v>
      </c>
      <c r="MW65" s="19" t="str">
        <f t="shared" ca="1" si="536"/>
        <v>-</v>
      </c>
      <c r="MX65" s="19" t="str">
        <f t="shared" ca="1" si="536"/>
        <v>-</v>
      </c>
      <c r="MY65" s="19" t="str">
        <f t="shared" ca="1" si="536"/>
        <v>-</v>
      </c>
      <c r="MZ65" s="19" t="str">
        <f t="shared" ca="1" si="536"/>
        <v>-</v>
      </c>
      <c r="NA65" s="19">
        <f t="shared" ca="1" si="536"/>
        <v>36.99</v>
      </c>
      <c r="NB65" s="19">
        <f t="shared" ca="1" si="536"/>
        <v>36.99</v>
      </c>
      <c r="NC65" s="19" t="str">
        <f t="shared" ca="1" si="536"/>
        <v>-</v>
      </c>
      <c r="ND65" s="19" t="str">
        <f t="shared" ca="1" si="536"/>
        <v>-</v>
      </c>
      <c r="NE65" s="19" t="str">
        <f t="shared" ca="1" si="536"/>
        <v>-</v>
      </c>
      <c r="NF65" s="19" t="str">
        <f t="shared" ca="1" si="536"/>
        <v>-</v>
      </c>
      <c r="NG65" s="19" t="str">
        <f t="shared" ca="1" si="536"/>
        <v>-</v>
      </c>
      <c r="NH65" s="19">
        <f t="shared" ca="1" si="536"/>
        <v>49.99</v>
      </c>
      <c r="NI65" s="19">
        <f t="shared" ca="1" si="536"/>
        <v>49.99</v>
      </c>
      <c r="NJ65" s="19">
        <f t="shared" ca="1" si="536"/>
        <v>49.99</v>
      </c>
      <c r="NK65" s="19">
        <f t="shared" ca="1" si="536"/>
        <v>49.99</v>
      </c>
      <c r="NL65" s="19">
        <f t="shared" ca="1" si="536"/>
        <v>49.99</v>
      </c>
      <c r="NM65" s="19">
        <f t="shared" ca="1" si="536"/>
        <v>49.99</v>
      </c>
      <c r="NN65" s="19">
        <f t="shared" ca="1" si="536"/>
        <v>49.99</v>
      </c>
      <c r="NO65" s="19">
        <f t="shared" ca="1" si="536"/>
        <v>49.99</v>
      </c>
      <c r="NP65" s="19">
        <f t="shared" ca="1" si="536"/>
        <v>412.99</v>
      </c>
      <c r="NQ65" s="19">
        <f t="shared" ca="1" si="536"/>
        <v>412.99</v>
      </c>
      <c r="NR65" s="19" t="str">
        <f t="shared" ca="1" si="536"/>
        <v>-</v>
      </c>
      <c r="NS65" s="19" t="str">
        <f t="shared" ca="1" si="536"/>
        <v>-</v>
      </c>
      <c r="NT65" s="19" t="str">
        <f t="shared" ca="1" si="536"/>
        <v>-</v>
      </c>
      <c r="NU65" s="19" t="str">
        <f t="shared" ca="1" si="536"/>
        <v>-</v>
      </c>
      <c r="NV65" s="19" t="str">
        <f t="shared" ca="1" si="536"/>
        <v>-</v>
      </c>
      <c r="NW65" s="19">
        <f t="shared" ca="1" si="536"/>
        <v>6.8900000000000006</v>
      </c>
      <c r="NX65" s="19">
        <f t="shared" ca="1" si="536"/>
        <v>6.8900000000000006</v>
      </c>
      <c r="NY65" s="19">
        <f t="shared" ca="1" si="536"/>
        <v>6.8900000000000006</v>
      </c>
      <c r="NZ65" s="19">
        <f t="shared" ca="1" si="536"/>
        <v>6.8900000000000006</v>
      </c>
      <c r="OA65" s="19">
        <f t="shared" ca="1" si="536"/>
        <v>6.8900000000000006</v>
      </c>
      <c r="OB65" s="19">
        <f t="shared" ca="1" si="536"/>
        <v>6.8900000000000006</v>
      </c>
      <c r="OC65" s="19">
        <f t="shared" ca="1" si="536"/>
        <v>6.8900000000000006</v>
      </c>
      <c r="OD65" s="19">
        <f t="shared" ca="1" si="536"/>
        <v>6.8900000000000006</v>
      </c>
      <c r="OE65" s="19">
        <f t="shared" ca="1" si="536"/>
        <v>346.99</v>
      </c>
      <c r="OF65" s="19">
        <f t="shared" ca="1" si="536"/>
        <v>346.99</v>
      </c>
      <c r="OG65" s="19" t="str">
        <f t="shared" ca="1" si="536"/>
        <v>-</v>
      </c>
      <c r="OH65" s="19" t="str">
        <f t="shared" ca="1" si="536"/>
        <v>-</v>
      </c>
      <c r="OI65" s="19" t="str">
        <f t="shared" ca="1" si="536"/>
        <v>-</v>
      </c>
      <c r="OJ65" s="19" t="str">
        <f t="shared" ca="1" si="536"/>
        <v>-</v>
      </c>
      <c r="OK65" s="19" t="str">
        <f t="shared" ca="1" si="536"/>
        <v>-</v>
      </c>
      <c r="OL65" s="19">
        <f t="shared" ca="1" si="536"/>
        <v>0</v>
      </c>
      <c r="OM65" s="24">
        <v>0</v>
      </c>
    </row>
    <row r="66" spans="1:403" outlineLevel="2">
      <c r="A66" s="21">
        <f t="shared" si="156"/>
        <v>61</v>
      </c>
      <c r="B66" s="222">
        <f t="shared" ca="1" si="548"/>
        <v>58</v>
      </c>
      <c r="C66">
        <v>203</v>
      </c>
      <c r="D66" s="144" t="str">
        <f t="shared" ca="1" si="498"/>
        <v>GSM</v>
      </c>
      <c r="E66" t="b">
        <v>1</v>
      </c>
      <c r="F66" t="b">
        <v>0</v>
      </c>
      <c r="G66" t="b">
        <f t="shared" si="499"/>
        <v>1</v>
      </c>
      <c r="H66" s="237">
        <f t="shared" ca="1" si="549"/>
        <v>1</v>
      </c>
      <c r="I66" s="237">
        <f t="shared" ca="1" si="549"/>
        <v>1</v>
      </c>
      <c r="J66" s="237" t="str">
        <f t="shared" ca="1" si="549"/>
        <v/>
      </c>
      <c r="K66" s="237">
        <f t="shared" ca="1" si="549"/>
        <v>2</v>
      </c>
      <c r="L66" s="237">
        <f t="shared" ca="1" si="537"/>
        <v>2</v>
      </c>
      <c r="M66" s="237">
        <f t="shared" ca="1" si="537"/>
        <v>2</v>
      </c>
      <c r="N66" s="237">
        <f t="shared" ca="1" si="537"/>
        <v>3</v>
      </c>
      <c r="O66" s="237">
        <f t="shared" ca="1" si="537"/>
        <v>1</v>
      </c>
      <c r="P66" s="237">
        <f t="shared" ca="1" si="537"/>
        <v>1</v>
      </c>
      <c r="Q66" s="237">
        <f t="shared" ca="1" si="537"/>
        <v>2</v>
      </c>
      <c r="R66" s="237">
        <f t="shared" ca="1" si="537"/>
        <v>1</v>
      </c>
      <c r="S66" s="237">
        <f t="shared" ca="1" si="537"/>
        <v>1</v>
      </c>
      <c r="T66" s="237">
        <f t="shared" ca="1" si="537"/>
        <v>1</v>
      </c>
      <c r="U66" s="275"/>
      <c r="V66" s="275"/>
      <c r="W66" s="237">
        <f t="shared" ca="1" si="538"/>
        <v>0</v>
      </c>
      <c r="X66" s="275"/>
      <c r="Y66" s="275">
        <f t="shared" ca="1" si="539"/>
        <v>0</v>
      </c>
      <c r="Z66" s="275">
        <f t="shared" ca="1" si="539"/>
        <v>0</v>
      </c>
      <c r="AA66" s="275">
        <f t="shared" ca="1" si="539"/>
        <v>0</v>
      </c>
      <c r="AB66" s="275">
        <f t="shared" ca="1" si="539"/>
        <v>0</v>
      </c>
      <c r="AC66" s="275">
        <f t="shared" ca="1" si="539"/>
        <v>0</v>
      </c>
      <c r="AD66" s="275">
        <f t="shared" ca="1" si="539"/>
        <v>0</v>
      </c>
      <c r="AE66" s="275">
        <f t="shared" ca="1" si="539"/>
        <v>0</v>
      </c>
      <c r="AF66" s="144">
        <f ca="1">INDEX(CHOOSE($N66,DataAutumn!i.AdultDrys,DataWinter!i.AdultDrys,DataSpring!i.AdultDrys),1,$M66)</f>
        <v>3</v>
      </c>
      <c r="AG66" s="5">
        <f t="shared" ca="1" si="500"/>
        <v>2</v>
      </c>
      <c r="AH66" s="5">
        <f t="shared" ca="1" si="500"/>
        <v>0</v>
      </c>
      <c r="AI66" s="5">
        <f t="shared" ca="1" si="501"/>
        <v>1</v>
      </c>
      <c r="AJ66">
        <f t="shared" ca="1" si="502"/>
        <v>3</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0"/>
        <v>-</v>
      </c>
      <c r="AP66" s="237" t="str">
        <f t="shared" ca="1" si="550"/>
        <v>-</v>
      </c>
      <c r="AQ66" s="237" t="str">
        <f t="shared" ca="1" si="550"/>
        <v>-</v>
      </c>
      <c r="AR66" s="237" t="str">
        <f t="shared" ca="1" si="550"/>
        <v>-</v>
      </c>
      <c r="AS66" s="237" t="str">
        <f t="shared" ca="1" si="550"/>
        <v>-</v>
      </c>
      <c r="AT66" s="237" t="str">
        <f t="shared" ca="1" si="550"/>
        <v>-</v>
      </c>
      <c r="AU66" s="237" t="str">
        <f t="shared" ca="1" si="550"/>
        <v>-</v>
      </c>
      <c r="AV66" s="237" t="str">
        <f t="shared" ca="1" si="550"/>
        <v>-</v>
      </c>
      <c r="AW66" s="9"/>
      <c r="AX66" s="5" t="b">
        <f t="shared" ca="1" si="503"/>
        <v>1</v>
      </c>
      <c r="AY66" s="5" t="str">
        <f t="shared" ca="1" si="503"/>
        <v>-</v>
      </c>
      <c r="AZ66" s="5" t="str">
        <f t="shared" ca="1" si="503"/>
        <v>-</v>
      </c>
      <c r="BA66" s="5" t="str">
        <f t="shared" ca="1" si="503"/>
        <v>-</v>
      </c>
      <c r="BB66" s="5" t="b">
        <f t="shared" ca="1" si="503"/>
        <v>0</v>
      </c>
      <c r="BC66" s="144">
        <f t="shared" ca="1" si="503"/>
        <v>0.25</v>
      </c>
      <c r="BD66" s="19" t="b">
        <f t="shared" ca="1" si="504"/>
        <v>1</v>
      </c>
      <c r="BE66" s="9"/>
      <c r="BF66" s="5" t="str">
        <f t="shared" ca="1" si="505"/>
        <v>-</v>
      </c>
      <c r="BG66" s="19" t="str">
        <f t="shared" ca="1" si="506"/>
        <v>-</v>
      </c>
      <c r="BH66" s="19" t="str">
        <f t="shared" ca="1" si="506"/>
        <v>-</v>
      </c>
      <c r="BI66" s="19" t="str">
        <f t="shared" ca="1" si="506"/>
        <v>-</v>
      </c>
      <c r="BJ66" s="5" t="str">
        <f t="shared" ca="1" si="507"/>
        <v>-</v>
      </c>
      <c r="BK66" s="19" t="str">
        <f t="shared" ca="1" si="508"/>
        <v>-</v>
      </c>
      <c r="BL66" s="5" t="str">
        <f t="shared" ca="1" si="509"/>
        <v>-</v>
      </c>
      <c r="BM66" s="19" t="str">
        <f t="shared" ca="1" si="510"/>
        <v>-</v>
      </c>
      <c r="BN66" s="19" t="str">
        <f t="shared" ca="1" si="510"/>
        <v>-</v>
      </c>
      <c r="BO66" s="19" t="str">
        <f t="shared" ca="1" si="510"/>
        <v>-</v>
      </c>
      <c r="BP66" s="5" t="str">
        <f t="shared" ca="1" si="511"/>
        <v>-</v>
      </c>
      <c r="BQ66" s="9"/>
      <c r="BR66" s="19" t="str">
        <f t="shared" ca="1" si="512"/>
        <v>-</v>
      </c>
      <c r="BS66" s="19" t="str">
        <f t="shared" ca="1" si="512"/>
        <v>-</v>
      </c>
      <c r="BT66" s="19" t="str">
        <f t="shared" ca="1" si="512"/>
        <v>-</v>
      </c>
      <c r="BU66" s="19" t="str">
        <f t="shared" ca="1" si="512"/>
        <v>-</v>
      </c>
      <c r="BV66" s="19" t="str">
        <f t="shared" ca="1" si="512"/>
        <v>-</v>
      </c>
      <c r="BW66" s="19" t="str">
        <f t="shared" ca="1" si="512"/>
        <v>-</v>
      </c>
      <c r="BX66" s="19" t="str">
        <f t="shared" ca="1" si="512"/>
        <v>-</v>
      </c>
      <c r="BY66" s="19" t="str">
        <f t="shared" ca="1" si="512"/>
        <v>-</v>
      </c>
      <c r="BZ66" s="19" t="str">
        <f t="shared" ca="1" si="512"/>
        <v>-</v>
      </c>
      <c r="CA66" s="19" t="str">
        <f t="shared" ca="1" si="512"/>
        <v>-</v>
      </c>
      <c r="CB66" s="9"/>
      <c r="CC66" s="237" t="b">
        <f t="shared" ref="CC66:CG68" ca="1" si="555">OFFSET(CC66,-1,0)</f>
        <v>1</v>
      </c>
      <c r="CD66" s="12" t="b">
        <v>0</v>
      </c>
      <c r="CE66" s="237" t="b">
        <f t="shared" ca="1" si="555"/>
        <v>1</v>
      </c>
      <c r="CF66" s="251">
        <f t="shared" ref="CF65:CF68" ca="1" si="556">IF(OFFSET($E66,-1,0),OFFSET($CJ66,-1,0),OFFSET(CF66,-1,0))</f>
        <v>2232103</v>
      </c>
      <c r="CG66" s="237" t="b">
        <f t="shared" ca="1" si="555"/>
        <v>0</v>
      </c>
      <c r="CH66" s="12" t="s">
        <v>34</v>
      </c>
      <c r="CI66" s="19" t="b">
        <f t="shared" ca="1" si="540"/>
        <v>1</v>
      </c>
      <c r="CJ66" s="237">
        <f t="shared" ca="1" si="551"/>
        <v>2232104</v>
      </c>
      <c r="CK66" s="19" t="str">
        <f t="shared" ca="1" si="540"/>
        <v>-</v>
      </c>
      <c r="CL66" s="19">
        <f t="shared" ca="1" si="540"/>
        <v>1</v>
      </c>
      <c r="CM66" s="19">
        <f t="shared" ca="1" si="540"/>
        <v>1</v>
      </c>
      <c r="CN66" s="9"/>
      <c r="CO66" s="444">
        <f t="shared" ca="1" si="514"/>
        <v>652</v>
      </c>
      <c r="CP66" s="444">
        <f t="shared" ca="1" si="514"/>
        <v>686</v>
      </c>
      <c r="CQ66" s="444">
        <f t="shared" ca="1" si="514"/>
        <v>721</v>
      </c>
      <c r="CR66" s="152">
        <f t="shared" ca="1" si="515"/>
        <v>378</v>
      </c>
      <c r="CS66" s="152">
        <f t="shared" ca="1" si="515"/>
        <v>413</v>
      </c>
      <c r="CT66" s="152">
        <f t="shared" ca="1" si="515"/>
        <v>448</v>
      </c>
      <c r="CU66" s="19" t="str">
        <f t="shared" ca="1" si="516"/>
        <v>-</v>
      </c>
      <c r="CV66" s="12" t="b">
        <v>0</v>
      </c>
      <c r="CW66" s="12" t="b">
        <v>0</v>
      </c>
      <c r="CX66" s="12" t="b">
        <v>0</v>
      </c>
      <c r="CY66" s="12" t="b">
        <v>0</v>
      </c>
      <c r="CZ66" s="19" t="b">
        <f t="shared" ca="1" si="516"/>
        <v>1</v>
      </c>
      <c r="DA66" s="19">
        <f t="shared" ca="1" si="516"/>
        <v>0</v>
      </c>
      <c r="DB66" s="19">
        <f t="shared" ca="1" si="516"/>
        <v>0</v>
      </c>
      <c r="DC66" s="19">
        <f t="shared" ca="1" si="516"/>
        <v>0</v>
      </c>
      <c r="DD66" s="19">
        <f t="shared" ca="1" si="516"/>
        <v>0</v>
      </c>
      <c r="DE66" s="19">
        <f t="shared" ca="1" si="516"/>
        <v>0</v>
      </c>
      <c r="DF66" s="19">
        <f t="shared" ca="1" si="516"/>
        <v>0</v>
      </c>
      <c r="DG66" s="19">
        <f t="shared" ca="1" si="516"/>
        <v>0</v>
      </c>
      <c r="DH66" s="19">
        <f t="shared" ca="1" si="516"/>
        <v>0</v>
      </c>
      <c r="DI66" s="19">
        <f t="shared" ca="1" si="516"/>
        <v>0</v>
      </c>
      <c r="DJ66" s="19">
        <f t="shared" ca="1" si="516"/>
        <v>0</v>
      </c>
      <c r="DK66" s="19">
        <f t="shared" ca="1" si="516"/>
        <v>0</v>
      </c>
      <c r="DL66" s="19">
        <f t="shared" ca="1" si="517"/>
        <v>0</v>
      </c>
      <c r="DM66" s="12">
        <v>3</v>
      </c>
      <c r="DN66" s="12">
        <v>3</v>
      </c>
      <c r="DO66" s="19">
        <f t="shared" ca="1" si="552"/>
        <v>0</v>
      </c>
      <c r="DP66" s="12">
        <v>1</v>
      </c>
      <c r="DQ66" s="12">
        <v>-1</v>
      </c>
      <c r="DR66" s="19" t="str">
        <f t="shared" ca="1" si="517"/>
        <v>-</v>
      </c>
      <c r="DS66" s="19" t="str">
        <f t="shared" ca="1" si="517"/>
        <v>-</v>
      </c>
      <c r="DT66" s="19" t="str">
        <f t="shared" ca="1" si="517"/>
        <v>-</v>
      </c>
      <c r="DU66" s="251">
        <f t="shared" ca="1" si="541"/>
        <v>0</v>
      </c>
      <c r="DV66" s="251">
        <f t="shared" si="553"/>
        <v>1</v>
      </c>
      <c r="DW66" s="251">
        <f t="shared" si="542"/>
        <v>-1</v>
      </c>
      <c r="DX66" s="19" t="str">
        <f t="shared" ca="1" si="517"/>
        <v>-</v>
      </c>
      <c r="DY66" s="19" t="str">
        <f t="shared" ca="1" si="517"/>
        <v>-</v>
      </c>
      <c r="DZ66" s="19" t="str">
        <f t="shared" ca="1" si="517"/>
        <v>-</v>
      </c>
      <c r="EA66" s="19" t="str">
        <f t="shared" ca="1" si="517"/>
        <v>-</v>
      </c>
      <c r="EB66" s="19" t="str">
        <f t="shared" ca="1" si="517"/>
        <v>-</v>
      </c>
      <c r="EC66" s="19" t="str">
        <f t="shared" ca="1" si="517"/>
        <v>-</v>
      </c>
      <c r="ED66" s="19">
        <f t="shared" ca="1" si="517"/>
        <v>0</v>
      </c>
      <c r="EE66" s="19">
        <f t="shared" ca="1" si="517"/>
        <v>0</v>
      </c>
      <c r="EF66" s="19">
        <f t="shared" ca="1" si="517"/>
        <v>0</v>
      </c>
      <c r="EG66" s="19">
        <f t="shared" ca="1" si="517"/>
        <v>0</v>
      </c>
      <c r="EH66" s="19">
        <f t="shared" ca="1" si="517"/>
        <v>0</v>
      </c>
      <c r="EI66" s="19">
        <f t="shared" ca="1" si="517"/>
        <v>0</v>
      </c>
      <c r="EJ66" s="19">
        <f t="shared" ca="1" si="517"/>
        <v>0</v>
      </c>
      <c r="EK66" s="19">
        <f t="shared" ca="1" si="517"/>
        <v>0</v>
      </c>
      <c r="EL66" s="19">
        <f t="shared" ca="1" si="517"/>
        <v>0</v>
      </c>
      <c r="EM66" s="19">
        <f t="shared" ca="1" si="517"/>
        <v>0</v>
      </c>
      <c r="EN66" s="19">
        <f t="shared" ca="1" si="517"/>
        <v>0</v>
      </c>
      <c r="EO66" s="19">
        <f t="shared" ca="1" si="517"/>
        <v>0</v>
      </c>
      <c r="EP66" s="19">
        <f t="shared" ca="1" si="517"/>
        <v>0</v>
      </c>
      <c r="EQ66" s="19">
        <f t="shared" ca="1" si="517"/>
        <v>0</v>
      </c>
      <c r="ER66" s="19">
        <f t="shared" ca="1" si="517"/>
        <v>0</v>
      </c>
      <c r="ES66" s="19">
        <f t="shared" ca="1" si="517"/>
        <v>0</v>
      </c>
      <c r="ET66" s="19">
        <f t="shared" ca="1" si="518"/>
        <v>0</v>
      </c>
      <c r="EU66" s="19">
        <f t="shared" ca="1" si="518"/>
        <v>0</v>
      </c>
      <c r="EV66" s="19">
        <f t="shared" ca="1" si="518"/>
        <v>0</v>
      </c>
      <c r="EW66" s="19">
        <f t="shared" ca="1" si="518"/>
        <v>0</v>
      </c>
      <c r="EX66" s="19">
        <f t="shared" ca="1" si="518"/>
        <v>0</v>
      </c>
      <c r="EY66" s="19">
        <f t="shared" ca="1" si="518"/>
        <v>0</v>
      </c>
      <c r="EZ66" s="19">
        <f t="shared" ca="1" si="518"/>
        <v>0</v>
      </c>
      <c r="FA66" s="19">
        <f t="shared" ca="1" si="518"/>
        <v>0</v>
      </c>
      <c r="FB66" s="19">
        <f t="shared" ca="1" si="518"/>
        <v>0</v>
      </c>
      <c r="FC66" s="19">
        <f t="shared" ca="1" si="518"/>
        <v>0</v>
      </c>
      <c r="FD66" s="19">
        <f t="shared" ca="1" si="518"/>
        <v>0</v>
      </c>
      <c r="FE66" s="19">
        <f t="shared" ca="1" si="518"/>
        <v>0</v>
      </c>
      <c r="FF66" s="19">
        <f t="shared" ca="1" si="518"/>
        <v>0</v>
      </c>
      <c r="FG66" s="19">
        <f t="shared" ca="1" si="518"/>
        <v>0</v>
      </c>
      <c r="FH66" s="19">
        <f t="shared" ca="1" si="518"/>
        <v>0</v>
      </c>
      <c r="FI66" s="19">
        <f t="shared" ca="1" si="518"/>
        <v>0</v>
      </c>
      <c r="FJ66" s="19">
        <f t="shared" ca="1" si="519"/>
        <v>0</v>
      </c>
      <c r="FK66" s="19">
        <f t="shared" ca="1" si="519"/>
        <v>0</v>
      </c>
      <c r="FL66" s="19">
        <f t="shared" ca="1" si="519"/>
        <v>0</v>
      </c>
      <c r="FM66" s="19">
        <f t="shared" ca="1" si="519"/>
        <v>0</v>
      </c>
      <c r="FN66" s="19">
        <f t="shared" ca="1" si="519"/>
        <v>0</v>
      </c>
      <c r="FO66" s="19">
        <f t="shared" ca="1" si="519"/>
        <v>0</v>
      </c>
      <c r="FP66" s="19">
        <f t="shared" ca="1" si="519"/>
        <v>0</v>
      </c>
      <c r="FQ66" s="19">
        <f t="shared" ca="1" si="519"/>
        <v>0</v>
      </c>
      <c r="FR66" s="19">
        <f t="shared" ca="1" si="519"/>
        <v>0</v>
      </c>
      <c r="FS66" s="19">
        <f t="shared" ca="1" si="519"/>
        <v>0</v>
      </c>
      <c r="FT66" s="19">
        <f t="shared" ca="1" si="519"/>
        <v>0</v>
      </c>
      <c r="FU66" s="19">
        <f t="shared" ca="1" si="519"/>
        <v>0</v>
      </c>
      <c r="FV66" s="19">
        <f t="shared" ca="1" si="519"/>
        <v>0</v>
      </c>
      <c r="FW66" s="19">
        <f t="shared" ca="1" si="519"/>
        <v>0</v>
      </c>
      <c r="FX66" s="19">
        <f t="shared" ca="1" si="519"/>
        <v>0</v>
      </c>
      <c r="FY66" s="19">
        <f t="shared" ca="1" si="519"/>
        <v>0</v>
      </c>
      <c r="FZ66" s="19">
        <f t="shared" ca="1" si="519"/>
        <v>0</v>
      </c>
      <c r="GA66" s="19">
        <f t="shared" ca="1" si="519"/>
        <v>0</v>
      </c>
      <c r="GB66" s="19">
        <f t="shared" ca="1" si="519"/>
        <v>0</v>
      </c>
      <c r="GC66" s="19">
        <f t="shared" ca="1" si="519"/>
        <v>0</v>
      </c>
      <c r="GD66" s="19">
        <f t="shared" ca="1" si="519"/>
        <v>0</v>
      </c>
      <c r="GE66" s="19">
        <f t="shared" ca="1" si="519"/>
        <v>0</v>
      </c>
      <c r="GF66" s="19">
        <f t="shared" ca="1" si="519"/>
        <v>0</v>
      </c>
      <c r="GG66" s="19">
        <f t="shared" ca="1" si="519"/>
        <v>0</v>
      </c>
      <c r="GH66" s="19">
        <f t="shared" ca="1" si="519"/>
        <v>0</v>
      </c>
      <c r="GI66" s="19">
        <f t="shared" ca="1" si="519"/>
        <v>0</v>
      </c>
      <c r="GJ66" s="19">
        <f t="shared" ca="1" si="519"/>
        <v>0</v>
      </c>
      <c r="GK66" s="19">
        <f t="shared" ca="1" si="519"/>
        <v>0</v>
      </c>
      <c r="GL66" s="19">
        <f t="shared" ca="1" si="519"/>
        <v>0</v>
      </c>
      <c r="GM66" s="19">
        <f t="shared" ca="1" si="519"/>
        <v>0</v>
      </c>
      <c r="GN66" s="19">
        <f t="shared" ca="1" si="519"/>
        <v>0</v>
      </c>
      <c r="GO66" s="19">
        <f t="shared" ca="1" si="519"/>
        <v>0</v>
      </c>
      <c r="GP66" s="19">
        <f t="shared" ca="1" si="519"/>
        <v>0</v>
      </c>
      <c r="GQ66" s="19">
        <f t="shared" ca="1" si="519"/>
        <v>0</v>
      </c>
      <c r="GR66" s="19">
        <f t="shared" ca="1" si="519"/>
        <v>0</v>
      </c>
      <c r="GS66" s="19">
        <f t="shared" ca="1" si="519"/>
        <v>0</v>
      </c>
      <c r="GT66" s="19">
        <f t="shared" ca="1" si="519"/>
        <v>0</v>
      </c>
      <c r="GU66" s="19">
        <f t="shared" ca="1" si="519"/>
        <v>0</v>
      </c>
      <c r="GV66" s="19">
        <f t="shared" ca="1" si="519"/>
        <v>0</v>
      </c>
      <c r="GW66" s="19">
        <f t="shared" ref="GW66:ID67" ca="1" si="557">OFFSET(GW$5,$B66,0)</f>
        <v>0</v>
      </c>
      <c r="GX66" s="19">
        <f t="shared" ca="1" si="557"/>
        <v>0</v>
      </c>
      <c r="GY66" s="19">
        <f t="shared" ca="1" si="557"/>
        <v>0</v>
      </c>
      <c r="GZ66" s="19">
        <f t="shared" ca="1" si="557"/>
        <v>0</v>
      </c>
      <c r="HA66" s="19">
        <f t="shared" ca="1" si="557"/>
        <v>0</v>
      </c>
      <c r="HB66" s="19">
        <f t="shared" ca="1" si="557"/>
        <v>0</v>
      </c>
      <c r="HC66" s="19">
        <f t="shared" ca="1" si="557"/>
        <v>0</v>
      </c>
      <c r="HD66" s="19">
        <f t="shared" ca="1" si="557"/>
        <v>0</v>
      </c>
      <c r="HE66" s="19">
        <f t="shared" ca="1" si="557"/>
        <v>0</v>
      </c>
      <c r="HF66" s="19">
        <f t="shared" ca="1" si="557"/>
        <v>0</v>
      </c>
      <c r="HG66" s="19">
        <f t="shared" ca="1" si="557"/>
        <v>0</v>
      </c>
      <c r="HH66" s="19">
        <f t="shared" ca="1" si="557"/>
        <v>0</v>
      </c>
      <c r="HI66" s="19">
        <f t="shared" ca="1" si="557"/>
        <v>0</v>
      </c>
      <c r="HJ66" s="19">
        <f t="shared" ca="1" si="557"/>
        <v>0</v>
      </c>
      <c r="HK66" s="19">
        <f t="shared" ca="1" si="557"/>
        <v>0</v>
      </c>
      <c r="HL66" s="19">
        <f t="shared" ca="1" si="557"/>
        <v>0</v>
      </c>
      <c r="HM66" s="19">
        <f t="shared" ca="1" si="557"/>
        <v>0</v>
      </c>
      <c r="HN66" s="19">
        <f t="shared" ca="1" si="557"/>
        <v>0</v>
      </c>
      <c r="HO66" s="19">
        <f t="shared" ca="1" si="557"/>
        <v>0</v>
      </c>
      <c r="HP66" s="19">
        <f t="shared" ca="1" si="557"/>
        <v>0</v>
      </c>
      <c r="HQ66" s="19">
        <f t="shared" ca="1" si="557"/>
        <v>0</v>
      </c>
      <c r="HR66" s="19">
        <f t="shared" ca="1" si="557"/>
        <v>0</v>
      </c>
      <c r="HS66" s="19">
        <f t="shared" ca="1" si="557"/>
        <v>0</v>
      </c>
      <c r="HT66" s="19">
        <f t="shared" ca="1" si="557"/>
        <v>0</v>
      </c>
      <c r="HU66" s="19">
        <f t="shared" ca="1" si="557"/>
        <v>0</v>
      </c>
      <c r="HV66" s="19">
        <f t="shared" ca="1" si="557"/>
        <v>0</v>
      </c>
      <c r="HW66" s="19">
        <f t="shared" ca="1" si="557"/>
        <v>0</v>
      </c>
      <c r="HX66" s="19">
        <f t="shared" ca="1" si="557"/>
        <v>0</v>
      </c>
      <c r="HY66" s="19">
        <f t="shared" ca="1" si="557"/>
        <v>0</v>
      </c>
      <c r="HZ66" s="19">
        <f t="shared" ca="1" si="557"/>
        <v>0</v>
      </c>
      <c r="IA66" s="19">
        <f t="shared" ca="1" si="557"/>
        <v>0</v>
      </c>
      <c r="IB66" s="19">
        <f t="shared" ca="1" si="557"/>
        <v>0</v>
      </c>
      <c r="IC66" s="19">
        <f t="shared" ca="1" si="557"/>
        <v>0</v>
      </c>
      <c r="ID66" s="19">
        <f t="shared" ca="1" si="557"/>
        <v>0</v>
      </c>
      <c r="IE66" s="5">
        <f t="shared" ca="1" si="521"/>
        <v>67</v>
      </c>
      <c r="IF66" s="9"/>
      <c r="IG66" s="5">
        <f t="shared" ca="1" si="522"/>
        <v>1</v>
      </c>
      <c r="IH66" s="5" t="b">
        <f t="shared" ca="1" si="522"/>
        <v>0</v>
      </c>
      <c r="II66" s="19">
        <f t="shared" ca="1" si="523"/>
        <v>0</v>
      </c>
      <c r="IJ66" s="5">
        <f t="shared" ca="1" si="522"/>
        <v>55</v>
      </c>
      <c r="IK66" s="19">
        <f t="shared" ca="1" si="523"/>
        <v>1</v>
      </c>
      <c r="IL66" s="19">
        <f t="shared" ca="1" si="523"/>
        <v>0</v>
      </c>
      <c r="IM66" s="19">
        <f t="shared" ca="1" si="523"/>
        <v>0</v>
      </c>
      <c r="IN66" s="19">
        <f t="shared" ca="1" si="523"/>
        <v>0</v>
      </c>
      <c r="IO66" s="19">
        <f t="shared" ca="1" si="523"/>
        <v>0</v>
      </c>
      <c r="IP66" s="19">
        <f t="shared" ca="1" si="523"/>
        <v>0</v>
      </c>
      <c r="IQ66" s="19">
        <f t="shared" ca="1" si="523"/>
        <v>0</v>
      </c>
      <c r="IR66" s="19">
        <f t="shared" ca="1" si="523"/>
        <v>0</v>
      </c>
      <c r="IS66" s="19">
        <f t="shared" ca="1" si="523"/>
        <v>0</v>
      </c>
      <c r="IT66" s="19">
        <f t="shared" ca="1" si="523"/>
        <v>0</v>
      </c>
      <c r="IU66" s="19">
        <f t="shared" ca="1" si="523"/>
        <v>0</v>
      </c>
      <c r="IV66" s="19">
        <f t="shared" ca="1" si="523"/>
        <v>0</v>
      </c>
      <c r="IW66" s="19">
        <f t="shared" ca="1" si="523"/>
        <v>0</v>
      </c>
      <c r="IX66" s="19">
        <f t="shared" ca="1" si="523"/>
        <v>0</v>
      </c>
      <c r="IY66" s="19">
        <f t="shared" ca="1" si="523"/>
        <v>0</v>
      </c>
      <c r="IZ66" s="19">
        <f t="shared" ca="1" si="523"/>
        <v>0</v>
      </c>
      <c r="JA66" s="19">
        <f t="shared" ca="1" si="523"/>
        <v>0</v>
      </c>
      <c r="JB66" s="19">
        <f t="shared" ca="1" si="523"/>
        <v>0</v>
      </c>
      <c r="JC66" s="19">
        <f t="shared" ca="1" si="523"/>
        <v>0</v>
      </c>
      <c r="JD66" s="19">
        <f t="shared" ca="1" si="523"/>
        <v>0</v>
      </c>
      <c r="JE66" s="19">
        <f t="shared" ca="1" si="523"/>
        <v>0</v>
      </c>
      <c r="JF66" s="19">
        <f t="shared" ca="1" si="523"/>
        <v>0</v>
      </c>
      <c r="JG66" s="19">
        <f t="shared" ca="1" si="523"/>
        <v>1</v>
      </c>
      <c r="JH66" s="19">
        <f t="shared" ca="1" si="523"/>
        <v>0</v>
      </c>
      <c r="JI66" s="19">
        <f t="shared" ca="1" si="523"/>
        <v>1</v>
      </c>
      <c r="JJ66" s="9"/>
      <c r="JK66" s="5" t="b">
        <f t="shared" ca="1" si="524"/>
        <v>0</v>
      </c>
      <c r="JL66" s="5" t="b">
        <f t="shared" ca="1" si="525"/>
        <v>0</v>
      </c>
      <c r="JM66" s="5" t="b">
        <f t="shared" ca="1" si="525"/>
        <v>0</v>
      </c>
      <c r="JN66" s="5" t="b">
        <f t="shared" ca="1" si="525"/>
        <v>1</v>
      </c>
      <c r="JO66" s="144">
        <f t="shared" ca="1" si="543"/>
        <v>1</v>
      </c>
      <c r="JP66" s="144">
        <f t="shared" ca="1" si="543"/>
        <v>1</v>
      </c>
      <c r="JQ66" s="19" t="str">
        <f t="shared" ca="1" si="544"/>
        <v>-</v>
      </c>
      <c r="JR66" s="19" t="str">
        <f t="shared" ca="1" si="544"/>
        <v>-</v>
      </c>
      <c r="JS66" s="19" t="str">
        <f t="shared" ca="1" si="544"/>
        <v>-</v>
      </c>
      <c r="JT66" s="19" t="str">
        <f t="shared" ca="1" si="544"/>
        <v>-</v>
      </c>
      <c r="JU66" s="19">
        <f t="shared" ca="1" si="544"/>
        <v>1</v>
      </c>
      <c r="JV66" s="19">
        <f t="shared" ca="1" si="544"/>
        <v>0.66</v>
      </c>
      <c r="JW66" s="19" t="str">
        <f t="shared" ca="1" si="544"/>
        <v>-</v>
      </c>
      <c r="JX66" s="5" t="b" cm="1">
        <f t="array" aca="1" ref="JX66" ca="1">IF(OR(JY66:KF66&lt;&gt;"-"),TRUE,"-")</f>
        <v>1</v>
      </c>
      <c r="JY66" s="237">
        <f t="shared" ca="1" si="554"/>
        <v>2</v>
      </c>
      <c r="JZ66" s="237">
        <f t="shared" ca="1" si="554"/>
        <v>2</v>
      </c>
      <c r="KA66" s="237">
        <f t="shared" ca="1" si="554"/>
        <v>2</v>
      </c>
      <c r="KB66" s="237">
        <f t="shared" ca="1" si="554"/>
        <v>2</v>
      </c>
      <c r="KC66" s="237">
        <f t="shared" ca="1" si="554"/>
        <v>2</v>
      </c>
      <c r="KD66" s="237">
        <f t="shared" ca="1" si="554"/>
        <v>2</v>
      </c>
      <c r="KE66" s="237">
        <f t="shared" ca="1" si="554"/>
        <v>2</v>
      </c>
      <c r="KF66" s="237">
        <f t="shared" ca="1" si="554"/>
        <v>2</v>
      </c>
      <c r="KG66" s="5" t="str">
        <f t="array" aca="1" ref="KG66" ca="1">IF(OR(KH66:KN66&lt;&gt;"-"),TRUE,"-")</f>
        <v>-</v>
      </c>
      <c r="KH66" s="19" t="str">
        <f t="shared" ca="1" si="546"/>
        <v>-</v>
      </c>
      <c r="KI66" s="19" t="str">
        <f t="shared" ca="1" si="546"/>
        <v>-</v>
      </c>
      <c r="KJ66" s="19" t="str">
        <f t="shared" ca="1" si="546"/>
        <v>-</v>
      </c>
      <c r="KK66" s="19" t="str">
        <f t="shared" ca="1" si="546"/>
        <v>-</v>
      </c>
      <c r="KL66" s="19" t="str">
        <f t="shared" ca="1" si="546"/>
        <v>-</v>
      </c>
      <c r="KM66" s="19" t="str">
        <f t="shared" ca="1" si="546"/>
        <v>-</v>
      </c>
      <c r="KN66" s="19" t="str">
        <f t="shared" ca="1" si="546"/>
        <v>-</v>
      </c>
      <c r="KO66" s="19" t="b">
        <f t="shared" ca="1" si="546"/>
        <v>0</v>
      </c>
      <c r="KP66" s="144">
        <f t="shared" ca="1" si="527"/>
        <v>2</v>
      </c>
      <c r="KQ66" s="19">
        <f t="shared" ca="1" si="546"/>
        <v>2</v>
      </c>
      <c r="KR66" s="19" t="b">
        <f t="shared" ca="1" si="546"/>
        <v>0</v>
      </c>
      <c r="KS66" s="19" t="str">
        <f t="shared" ca="1" si="546"/>
        <v>-</v>
      </c>
      <c r="KT66" s="5" t="str">
        <f t="shared" ca="1" si="528"/>
        <v>-</v>
      </c>
      <c r="KU66" s="5" t="str">
        <f t="shared" ca="1" si="528"/>
        <v>-</v>
      </c>
      <c r="KV66" s="5" t="str">
        <f t="shared" ca="1" si="528"/>
        <v>-</v>
      </c>
      <c r="KW66" s="5" t="str">
        <f t="shared" ca="1" si="528"/>
        <v>-</v>
      </c>
      <c r="KX66" s="19" t="b">
        <f t="shared" ca="1" si="547"/>
        <v>0</v>
      </c>
      <c r="KY66" s="19" t="str">
        <f t="shared" ca="1" si="547"/>
        <v>-</v>
      </c>
      <c r="KZ66" s="19" t="str">
        <f t="shared" ca="1" si="547"/>
        <v>-</v>
      </c>
      <c r="LA66" s="19" t="b">
        <f t="shared" ca="1" si="547"/>
        <v>1</v>
      </c>
      <c r="LB66" s="19">
        <f t="shared" ca="1" si="547"/>
        <v>0.75</v>
      </c>
      <c r="LC66" s="19">
        <f t="shared" ca="1" si="547"/>
        <v>0.75</v>
      </c>
      <c r="LD66" s="19">
        <f t="shared" ca="1" si="547"/>
        <v>0.99</v>
      </c>
      <c r="LE66" s="19">
        <f t="shared" ca="1" si="547"/>
        <v>0.5</v>
      </c>
      <c r="LF66" s="19">
        <f t="shared" ca="1" si="547"/>
        <v>0</v>
      </c>
      <c r="LG66" s="19">
        <f t="shared" ca="1" si="547"/>
        <v>0</v>
      </c>
      <c r="LH66" s="19" t="str">
        <f t="shared" ca="1" si="547"/>
        <v>-</v>
      </c>
      <c r="LI66" s="19" t="str">
        <f t="shared" ca="1" si="547"/>
        <v>-</v>
      </c>
      <c r="LJ66" s="19" t="str">
        <f t="shared" ca="1" si="547"/>
        <v>-</v>
      </c>
      <c r="LK66" s="5">
        <f t="shared" ca="1" si="530"/>
        <v>1</v>
      </c>
      <c r="LL66" s="9"/>
      <c r="LM66" s="19">
        <f t="shared" ca="1" si="547"/>
        <v>70</v>
      </c>
      <c r="LN66" s="19">
        <f t="shared" ca="1" si="531"/>
        <v>50</v>
      </c>
      <c r="LO66" s="19">
        <f t="shared" ca="1" si="531"/>
        <v>80</v>
      </c>
      <c r="LP66" s="19">
        <f t="shared" ca="1" si="531"/>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2"/>
        <v>1</v>
      </c>
      <c r="LV66" s="5">
        <f t="shared" ca="1" si="533"/>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4"/>
        <v>1</v>
      </c>
      <c r="MF66" s="9"/>
      <c r="MG66" s="19" t="b">
        <f t="shared" ca="1" si="535"/>
        <v>0</v>
      </c>
      <c r="MH66" s="19" t="b">
        <f t="shared" ca="1" si="535"/>
        <v>0</v>
      </c>
      <c r="MI66" s="19">
        <f t="shared" ca="1" si="535"/>
        <v>1</v>
      </c>
      <c r="MJ66" s="19">
        <f t="shared" ca="1" si="535"/>
        <v>0.75</v>
      </c>
      <c r="MK66" s="19">
        <f t="shared" ca="1" si="535"/>
        <v>0.75</v>
      </c>
      <c r="ML66" s="19">
        <f t="shared" ca="1" si="535"/>
        <v>0.8</v>
      </c>
      <c r="MM66" s="19">
        <f t="shared" ca="1" si="535"/>
        <v>0.82499999999999996</v>
      </c>
      <c r="MN66" s="19">
        <f t="shared" ca="1" si="535"/>
        <v>0.875</v>
      </c>
      <c r="MO66" s="19">
        <f t="shared" ca="1" si="535"/>
        <v>0.9</v>
      </c>
      <c r="MP66" s="19">
        <f t="shared" ca="1" si="535"/>
        <v>1</v>
      </c>
      <c r="MQ66" s="19">
        <f t="shared" ca="1" si="535"/>
        <v>0.875</v>
      </c>
      <c r="MR66" s="19" t="b">
        <f t="shared" ca="1" si="535"/>
        <v>1</v>
      </c>
      <c r="MS66" s="19">
        <f t="shared" ca="1" si="535"/>
        <v>74.989999999999995</v>
      </c>
      <c r="MT66" s="19" t="str">
        <f t="shared" ca="1" si="535"/>
        <v>-</v>
      </c>
      <c r="MU66" s="19" t="str">
        <f t="shared" ca="1" si="535"/>
        <v>-</v>
      </c>
      <c r="MV66" s="19" t="str">
        <f t="shared" ca="1" si="535"/>
        <v>-</v>
      </c>
      <c r="MW66" s="19" t="str">
        <f t="shared" ca="1" si="536"/>
        <v>-</v>
      </c>
      <c r="MX66" s="19" t="str">
        <f t="shared" ca="1" si="536"/>
        <v>-</v>
      </c>
      <c r="MY66" s="19" t="str">
        <f t="shared" ca="1" si="536"/>
        <v>-</v>
      </c>
      <c r="MZ66" s="19" t="str">
        <f t="shared" ca="1" si="536"/>
        <v>-</v>
      </c>
      <c r="NA66" s="19">
        <f t="shared" ca="1" si="536"/>
        <v>36.99</v>
      </c>
      <c r="NB66" s="19">
        <f t="shared" ca="1" si="536"/>
        <v>36.99</v>
      </c>
      <c r="NC66" s="19" t="str">
        <f t="shared" ca="1" si="536"/>
        <v>-</v>
      </c>
      <c r="ND66" s="19" t="str">
        <f t="shared" ca="1" si="536"/>
        <v>-</v>
      </c>
      <c r="NE66" s="19" t="str">
        <f t="shared" ca="1" si="536"/>
        <v>-</v>
      </c>
      <c r="NF66" s="19" t="str">
        <f t="shared" ca="1" si="536"/>
        <v>-</v>
      </c>
      <c r="NG66" s="19" t="str">
        <f t="shared" ca="1" si="536"/>
        <v>-</v>
      </c>
      <c r="NH66" s="19">
        <f t="shared" ca="1" si="536"/>
        <v>49.99</v>
      </c>
      <c r="NI66" s="19">
        <f t="shared" ca="1" si="536"/>
        <v>49.99</v>
      </c>
      <c r="NJ66" s="19">
        <f t="shared" ca="1" si="536"/>
        <v>49.99</v>
      </c>
      <c r="NK66" s="19">
        <f t="shared" ca="1" si="536"/>
        <v>49.99</v>
      </c>
      <c r="NL66" s="19">
        <f t="shared" ca="1" si="536"/>
        <v>49.99</v>
      </c>
      <c r="NM66" s="19">
        <f t="shared" ca="1" si="536"/>
        <v>49.99</v>
      </c>
      <c r="NN66" s="19">
        <f t="shared" ca="1" si="536"/>
        <v>49.99</v>
      </c>
      <c r="NO66" s="19">
        <f t="shared" ca="1" si="536"/>
        <v>49.99</v>
      </c>
      <c r="NP66" s="19">
        <f t="shared" ca="1" si="536"/>
        <v>412.99</v>
      </c>
      <c r="NQ66" s="19">
        <f t="shared" ca="1" si="536"/>
        <v>412.99</v>
      </c>
      <c r="NR66" s="19" t="str">
        <f t="shared" ca="1" si="536"/>
        <v>-</v>
      </c>
      <c r="NS66" s="19" t="str">
        <f t="shared" ca="1" si="536"/>
        <v>-</v>
      </c>
      <c r="NT66" s="19" t="str">
        <f t="shared" ca="1" si="536"/>
        <v>-</v>
      </c>
      <c r="NU66" s="19" t="str">
        <f t="shared" ca="1" si="536"/>
        <v>-</v>
      </c>
      <c r="NV66" s="19" t="str">
        <f t="shared" ca="1" si="536"/>
        <v>-</v>
      </c>
      <c r="NW66" s="19">
        <f t="shared" ca="1" si="536"/>
        <v>6.8900000000000006</v>
      </c>
      <c r="NX66" s="19">
        <f t="shared" ca="1" si="536"/>
        <v>6.8900000000000006</v>
      </c>
      <c r="NY66" s="19">
        <f t="shared" ca="1" si="536"/>
        <v>6.8900000000000006</v>
      </c>
      <c r="NZ66" s="19">
        <f t="shared" ca="1" si="536"/>
        <v>6.8900000000000006</v>
      </c>
      <c r="OA66" s="19">
        <f t="shared" ca="1" si="536"/>
        <v>6.8900000000000006</v>
      </c>
      <c r="OB66" s="19">
        <f t="shared" ca="1" si="536"/>
        <v>6.8900000000000006</v>
      </c>
      <c r="OC66" s="19">
        <f t="shared" ca="1" si="536"/>
        <v>6.8900000000000006</v>
      </c>
      <c r="OD66" s="19">
        <f t="shared" ca="1" si="536"/>
        <v>6.8900000000000006</v>
      </c>
      <c r="OE66" s="19">
        <f t="shared" ca="1" si="536"/>
        <v>346.99</v>
      </c>
      <c r="OF66" s="19">
        <f t="shared" ca="1" si="536"/>
        <v>346.99</v>
      </c>
      <c r="OG66" s="19" t="str">
        <f t="shared" ca="1" si="536"/>
        <v>-</v>
      </c>
      <c r="OH66" s="19" t="str">
        <f t="shared" ca="1" si="536"/>
        <v>-</v>
      </c>
      <c r="OI66" s="19" t="str">
        <f t="shared" ca="1" si="536"/>
        <v>-</v>
      </c>
      <c r="OJ66" s="19" t="str">
        <f t="shared" ca="1" si="536"/>
        <v>-</v>
      </c>
      <c r="OK66" s="19" t="str">
        <f t="shared" ca="1" si="536"/>
        <v>-</v>
      </c>
      <c r="OL66" s="19">
        <f t="shared" ca="1" si="536"/>
        <v>0</v>
      </c>
      <c r="OM66" s="24">
        <v>0</v>
      </c>
    </row>
    <row r="67" spans="1:403" outlineLevel="2">
      <c r="A67" s="21">
        <f t="shared" si="156"/>
        <v>62</v>
      </c>
      <c r="B67" s="222">
        <f t="shared" ca="1" si="548"/>
        <v>58</v>
      </c>
      <c r="C67">
        <v>203</v>
      </c>
      <c r="D67" s="144" t="str">
        <f t="shared" ca="1" si="498"/>
        <v>GSM</v>
      </c>
      <c r="E67" t="b">
        <v>1</v>
      </c>
      <c r="F67" t="b">
        <v>0</v>
      </c>
      <c r="G67" t="b">
        <f t="shared" si="499"/>
        <v>1</v>
      </c>
      <c r="H67" s="237">
        <f t="shared" ca="1" si="549"/>
        <v>1</v>
      </c>
      <c r="I67" s="237">
        <f t="shared" ca="1" si="549"/>
        <v>1</v>
      </c>
      <c r="J67" s="237" t="str">
        <f t="shared" ca="1" si="549"/>
        <v/>
      </c>
      <c r="K67" s="237">
        <f t="shared" ca="1" si="549"/>
        <v>2</v>
      </c>
      <c r="L67" s="237">
        <f t="shared" ca="1" si="537"/>
        <v>2</v>
      </c>
      <c r="M67" s="237">
        <f t="shared" ca="1" si="537"/>
        <v>2</v>
      </c>
      <c r="N67" s="237">
        <f t="shared" ca="1" si="537"/>
        <v>3</v>
      </c>
      <c r="O67" s="237">
        <f t="shared" ca="1" si="537"/>
        <v>1</v>
      </c>
      <c r="P67" s="237">
        <f t="shared" ca="1" si="537"/>
        <v>1</v>
      </c>
      <c r="Q67" s="237">
        <f t="shared" ca="1" si="537"/>
        <v>2</v>
      </c>
      <c r="R67" s="237">
        <f t="shared" ca="1" si="537"/>
        <v>1</v>
      </c>
      <c r="S67" s="237">
        <f t="shared" ca="1" si="537"/>
        <v>1</v>
      </c>
      <c r="T67" s="237">
        <f t="shared" ca="1" si="537"/>
        <v>1</v>
      </c>
      <c r="U67" s="275"/>
      <c r="V67" s="275"/>
      <c r="W67" s="237">
        <f t="shared" ca="1" si="538"/>
        <v>0</v>
      </c>
      <c r="X67" s="275"/>
      <c r="Y67" s="275">
        <f t="shared" ca="1" si="539"/>
        <v>0</v>
      </c>
      <c r="Z67" s="275">
        <f t="shared" ca="1" si="539"/>
        <v>0</v>
      </c>
      <c r="AA67" s="275">
        <f t="shared" ca="1" si="539"/>
        <v>0</v>
      </c>
      <c r="AB67" s="275">
        <f t="shared" ca="1" si="539"/>
        <v>0</v>
      </c>
      <c r="AC67" s="275">
        <f t="shared" ca="1" si="539"/>
        <v>0</v>
      </c>
      <c r="AD67" s="275">
        <f t="shared" ca="1" si="539"/>
        <v>0</v>
      </c>
      <c r="AE67" s="275">
        <f t="shared" ca="1" si="539"/>
        <v>0</v>
      </c>
      <c r="AF67" s="144">
        <f ca="1">INDEX(CHOOSE($N67,DataAutumn!i.AdultDrys,DataWinter!i.AdultDrys,DataSpring!i.AdultDrys),1,$M67)</f>
        <v>3</v>
      </c>
      <c r="AG67" s="5">
        <f t="shared" ca="1" si="500"/>
        <v>2</v>
      </c>
      <c r="AH67" s="5">
        <f t="shared" ca="1" si="500"/>
        <v>0</v>
      </c>
      <c r="AI67" s="5">
        <f t="shared" ca="1" si="501"/>
        <v>1</v>
      </c>
      <c r="AJ67">
        <f t="shared" ca="1" si="502"/>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0"/>
        <v>-</v>
      </c>
      <c r="AP67" s="237" t="str">
        <f t="shared" ca="1" si="550"/>
        <v>-</v>
      </c>
      <c r="AQ67" s="237" t="str">
        <f t="shared" ca="1" si="550"/>
        <v>-</v>
      </c>
      <c r="AR67" s="237" t="str">
        <f t="shared" ca="1" si="550"/>
        <v>-</v>
      </c>
      <c r="AS67" s="237" t="str">
        <f t="shared" ca="1" si="550"/>
        <v>-</v>
      </c>
      <c r="AT67" s="237" t="str">
        <f t="shared" ca="1" si="550"/>
        <v>-</v>
      </c>
      <c r="AU67" s="237" t="str">
        <f t="shared" ca="1" si="550"/>
        <v>-</v>
      </c>
      <c r="AV67" s="237" t="str">
        <f t="shared" ca="1" si="550"/>
        <v>-</v>
      </c>
      <c r="AW67" s="9"/>
      <c r="AX67" s="5" t="b">
        <f t="shared" ca="1" si="503"/>
        <v>1</v>
      </c>
      <c r="AY67" s="5" t="str">
        <f t="shared" ca="1" si="503"/>
        <v>-</v>
      </c>
      <c r="AZ67" s="5" t="str">
        <f t="shared" ca="1" si="503"/>
        <v>-</v>
      </c>
      <c r="BA67" s="5" t="str">
        <f t="shared" ca="1" si="503"/>
        <v>-</v>
      </c>
      <c r="BB67" s="5" t="b">
        <f t="shared" ca="1" si="503"/>
        <v>0</v>
      </c>
      <c r="BC67" s="144">
        <f t="shared" ca="1" si="503"/>
        <v>0.25</v>
      </c>
      <c r="BD67" s="19" t="b">
        <f t="shared" ca="1" si="504"/>
        <v>1</v>
      </c>
      <c r="BE67" s="9"/>
      <c r="BF67" s="5" t="str">
        <f t="shared" ca="1" si="505"/>
        <v>-</v>
      </c>
      <c r="BG67" s="19" t="str">
        <f t="shared" ca="1" si="506"/>
        <v>-</v>
      </c>
      <c r="BH67" s="19" t="str">
        <f t="shared" ca="1" si="506"/>
        <v>-</v>
      </c>
      <c r="BI67" s="19" t="str">
        <f t="shared" ca="1" si="506"/>
        <v>-</v>
      </c>
      <c r="BJ67" s="5" t="str">
        <f t="shared" ca="1" si="507"/>
        <v>-</v>
      </c>
      <c r="BK67" s="19" t="str">
        <f t="shared" ca="1" si="508"/>
        <v>-</v>
      </c>
      <c r="BL67" s="5" t="str">
        <f t="shared" ca="1" si="509"/>
        <v>-</v>
      </c>
      <c r="BM67" s="19" t="str">
        <f t="shared" ca="1" si="510"/>
        <v>-</v>
      </c>
      <c r="BN67" s="19" t="str">
        <f t="shared" ca="1" si="510"/>
        <v>-</v>
      </c>
      <c r="BO67" s="19" t="str">
        <f t="shared" ca="1" si="510"/>
        <v>-</v>
      </c>
      <c r="BP67" s="5" t="str">
        <f t="shared" ca="1" si="511"/>
        <v>-</v>
      </c>
      <c r="BQ67" s="9"/>
      <c r="BR67" s="19" t="str">
        <f t="shared" ca="1" si="512"/>
        <v>-</v>
      </c>
      <c r="BS67" s="19" t="str">
        <f t="shared" ca="1" si="512"/>
        <v>-</v>
      </c>
      <c r="BT67" s="19" t="str">
        <f t="shared" ca="1" si="512"/>
        <v>-</v>
      </c>
      <c r="BU67" s="19" t="str">
        <f t="shared" ca="1" si="512"/>
        <v>-</v>
      </c>
      <c r="BV67" s="19" t="str">
        <f t="shared" ca="1" si="512"/>
        <v>-</v>
      </c>
      <c r="BW67" s="19" t="str">
        <f t="shared" ca="1" si="512"/>
        <v>-</v>
      </c>
      <c r="BX67" s="19" t="str">
        <f t="shared" ca="1" si="512"/>
        <v>-</v>
      </c>
      <c r="BY67" s="19" t="str">
        <f t="shared" ca="1" si="512"/>
        <v>-</v>
      </c>
      <c r="BZ67" s="19" t="str">
        <f t="shared" ca="1" si="512"/>
        <v>-</v>
      </c>
      <c r="CA67" s="19" t="str">
        <f t="shared" ca="1" si="512"/>
        <v>-</v>
      </c>
      <c r="CB67" s="9"/>
      <c r="CC67" s="237" t="b">
        <f t="shared" ca="1" si="555"/>
        <v>1</v>
      </c>
      <c r="CD67" s="12" t="b">
        <v>1</v>
      </c>
      <c r="CE67" s="237" t="b">
        <f t="shared" ca="1" si="555"/>
        <v>1</v>
      </c>
      <c r="CF67" s="251">
        <f t="shared" ca="1" si="556"/>
        <v>2232104</v>
      </c>
      <c r="CG67" s="237" t="b">
        <f t="shared" ca="1" si="555"/>
        <v>0</v>
      </c>
      <c r="CH67" s="12" t="s">
        <v>34</v>
      </c>
      <c r="CI67" s="19" t="b">
        <f t="shared" ca="1" si="540"/>
        <v>1</v>
      </c>
      <c r="CJ67" s="237">
        <f t="shared" ca="1" si="551"/>
        <v>2232105</v>
      </c>
      <c r="CK67" s="19" t="str">
        <f t="shared" ca="1" si="540"/>
        <v>-</v>
      </c>
      <c r="CL67" s="19">
        <f t="shared" ca="1" si="540"/>
        <v>1</v>
      </c>
      <c r="CM67" s="19">
        <f t="shared" ca="1" si="540"/>
        <v>1</v>
      </c>
      <c r="CN67" s="9"/>
      <c r="CO67" s="444">
        <f t="shared" ca="1" si="514"/>
        <v>652</v>
      </c>
      <c r="CP67" s="444">
        <f t="shared" ca="1" si="514"/>
        <v>686</v>
      </c>
      <c r="CQ67" s="444">
        <f t="shared" ca="1" si="514"/>
        <v>721</v>
      </c>
      <c r="CR67" s="152">
        <f t="shared" ca="1" si="515"/>
        <v>378</v>
      </c>
      <c r="CS67" s="152">
        <f t="shared" ca="1" si="515"/>
        <v>413</v>
      </c>
      <c r="CT67" s="152">
        <f t="shared" ca="1" si="515"/>
        <v>448</v>
      </c>
      <c r="CU67" s="19" t="str">
        <f t="shared" ca="1" si="516"/>
        <v>-</v>
      </c>
      <c r="CV67" s="12" t="b">
        <v>0</v>
      </c>
      <c r="CW67" s="12" t="b">
        <v>0</v>
      </c>
      <c r="CX67" s="12" t="b">
        <v>0</v>
      </c>
      <c r="CY67" s="12" t="b">
        <v>0</v>
      </c>
      <c r="CZ67" s="19" t="b">
        <f t="shared" ca="1" si="516"/>
        <v>1</v>
      </c>
      <c r="DA67" s="19">
        <f t="shared" ca="1" si="516"/>
        <v>0</v>
      </c>
      <c r="DB67" s="19">
        <f t="shared" ca="1" si="516"/>
        <v>0</v>
      </c>
      <c r="DC67" s="19">
        <f t="shared" ca="1" si="516"/>
        <v>0</v>
      </c>
      <c r="DD67" s="19">
        <f t="shared" ca="1" si="516"/>
        <v>0</v>
      </c>
      <c r="DE67" s="19">
        <f t="shared" ca="1" si="516"/>
        <v>0</v>
      </c>
      <c r="DF67" s="19">
        <f t="shared" ca="1" si="516"/>
        <v>0</v>
      </c>
      <c r="DG67" s="19">
        <f t="shared" ca="1" si="516"/>
        <v>0</v>
      </c>
      <c r="DH67" s="19">
        <f t="shared" ca="1" si="516"/>
        <v>0</v>
      </c>
      <c r="DI67" s="19">
        <f t="shared" ca="1" si="516"/>
        <v>0</v>
      </c>
      <c r="DJ67" s="19">
        <f t="shared" ca="1" si="516"/>
        <v>0</v>
      </c>
      <c r="DK67" s="19">
        <f t="shared" ca="1" si="516"/>
        <v>0</v>
      </c>
      <c r="DL67" s="19">
        <f t="shared" ca="1" si="517"/>
        <v>0</v>
      </c>
      <c r="DM67" s="12">
        <v>3</v>
      </c>
      <c r="DN67" s="12">
        <v>3</v>
      </c>
      <c r="DO67" s="19">
        <f t="shared" ca="1" si="552"/>
        <v>0</v>
      </c>
      <c r="DP67" s="12">
        <v>1</v>
      </c>
      <c r="DQ67" s="12">
        <v>-1</v>
      </c>
      <c r="DR67" s="19" t="str">
        <f t="shared" ca="1" si="517"/>
        <v>-</v>
      </c>
      <c r="DS67" s="19" t="str">
        <f t="shared" ca="1" si="517"/>
        <v>-</v>
      </c>
      <c r="DT67" s="19" t="str">
        <f t="shared" ca="1" si="517"/>
        <v>-</v>
      </c>
      <c r="DU67" s="251">
        <f t="shared" ca="1" si="541"/>
        <v>0</v>
      </c>
      <c r="DV67" s="251">
        <f t="shared" si="553"/>
        <v>1</v>
      </c>
      <c r="DW67" s="251">
        <f t="shared" si="542"/>
        <v>-1</v>
      </c>
      <c r="DX67" s="19" t="str">
        <f t="shared" ca="1" si="517"/>
        <v>-</v>
      </c>
      <c r="DY67" s="19" t="str">
        <f t="shared" ca="1" si="517"/>
        <v>-</v>
      </c>
      <c r="DZ67" s="19" t="str">
        <f t="shared" ca="1" si="517"/>
        <v>-</v>
      </c>
      <c r="EA67" s="19" t="str">
        <f t="shared" ca="1" si="517"/>
        <v>-</v>
      </c>
      <c r="EB67" s="19" t="str">
        <f t="shared" ca="1" si="517"/>
        <v>-</v>
      </c>
      <c r="EC67" s="19" t="str">
        <f t="shared" ca="1" si="517"/>
        <v>-</v>
      </c>
      <c r="ED67" s="19">
        <f t="shared" ca="1" si="517"/>
        <v>0</v>
      </c>
      <c r="EE67" s="19">
        <f t="shared" ca="1" si="517"/>
        <v>0</v>
      </c>
      <c r="EF67" s="19">
        <f t="shared" ca="1" si="517"/>
        <v>0</v>
      </c>
      <c r="EG67" s="19">
        <f t="shared" ca="1" si="517"/>
        <v>0</v>
      </c>
      <c r="EH67" s="19">
        <f t="shared" ca="1" si="517"/>
        <v>0</v>
      </c>
      <c r="EI67" s="19">
        <f t="shared" ca="1" si="517"/>
        <v>0</v>
      </c>
      <c r="EJ67" s="19">
        <f t="shared" ca="1" si="517"/>
        <v>0</v>
      </c>
      <c r="EK67" s="19">
        <f t="shared" ca="1" si="517"/>
        <v>0</v>
      </c>
      <c r="EL67" s="19">
        <f t="shared" ca="1" si="517"/>
        <v>0</v>
      </c>
      <c r="EM67" s="19">
        <f t="shared" ca="1" si="517"/>
        <v>0</v>
      </c>
      <c r="EN67" s="19">
        <f t="shared" ca="1" si="517"/>
        <v>0</v>
      </c>
      <c r="EO67" s="19">
        <f t="shared" ca="1" si="517"/>
        <v>0</v>
      </c>
      <c r="EP67" s="19">
        <f t="shared" ca="1" si="517"/>
        <v>0</v>
      </c>
      <c r="EQ67" s="19">
        <f t="shared" ca="1" si="517"/>
        <v>0</v>
      </c>
      <c r="ER67" s="19">
        <f t="shared" ca="1" si="517"/>
        <v>0</v>
      </c>
      <c r="ES67" s="19">
        <f t="shared" ca="1" si="517"/>
        <v>0</v>
      </c>
      <c r="ET67" s="19">
        <f t="shared" ca="1" si="518"/>
        <v>0</v>
      </c>
      <c r="EU67" s="19">
        <f t="shared" ca="1" si="518"/>
        <v>0</v>
      </c>
      <c r="EV67" s="19">
        <f t="shared" ca="1" si="518"/>
        <v>0</v>
      </c>
      <c r="EW67" s="19">
        <f t="shared" ca="1" si="518"/>
        <v>0</v>
      </c>
      <c r="EX67" s="19">
        <f t="shared" ca="1" si="518"/>
        <v>0</v>
      </c>
      <c r="EY67" s="19">
        <f t="shared" ca="1" si="518"/>
        <v>0</v>
      </c>
      <c r="EZ67" s="19">
        <f t="shared" ca="1" si="518"/>
        <v>0</v>
      </c>
      <c r="FA67" s="19">
        <f t="shared" ca="1" si="518"/>
        <v>0</v>
      </c>
      <c r="FB67" s="19">
        <f t="shared" ca="1" si="518"/>
        <v>0</v>
      </c>
      <c r="FC67" s="19">
        <f t="shared" ca="1" si="518"/>
        <v>0</v>
      </c>
      <c r="FD67" s="19">
        <f t="shared" ca="1" si="518"/>
        <v>0</v>
      </c>
      <c r="FE67" s="19">
        <f t="shared" ca="1" si="518"/>
        <v>0</v>
      </c>
      <c r="FF67" s="19">
        <f t="shared" ca="1" si="518"/>
        <v>0</v>
      </c>
      <c r="FG67" s="19">
        <f t="shared" ca="1" si="518"/>
        <v>0</v>
      </c>
      <c r="FH67" s="19">
        <f t="shared" ca="1" si="518"/>
        <v>0</v>
      </c>
      <c r="FI67" s="19">
        <f t="shared" ca="1" si="518"/>
        <v>0</v>
      </c>
      <c r="FJ67" s="19">
        <f t="shared" ref="FJ67:HP67" ca="1" si="558">OFFSET(FJ$5,$B67,0)</f>
        <v>0</v>
      </c>
      <c r="FK67" s="19">
        <f t="shared" ca="1" si="558"/>
        <v>0</v>
      </c>
      <c r="FL67" s="19">
        <f t="shared" ca="1" si="558"/>
        <v>0</v>
      </c>
      <c r="FM67" s="19">
        <f t="shared" ca="1" si="558"/>
        <v>0</v>
      </c>
      <c r="FN67" s="19">
        <f t="shared" ca="1" si="558"/>
        <v>0</v>
      </c>
      <c r="FO67" s="19">
        <f t="shared" ca="1" si="558"/>
        <v>0</v>
      </c>
      <c r="FP67" s="19">
        <f t="shared" ca="1" si="558"/>
        <v>0</v>
      </c>
      <c r="FQ67" s="19">
        <f t="shared" ca="1" si="558"/>
        <v>0</v>
      </c>
      <c r="FR67" s="19">
        <f t="shared" ca="1" si="558"/>
        <v>0</v>
      </c>
      <c r="FS67" s="19">
        <f t="shared" ca="1" si="558"/>
        <v>0</v>
      </c>
      <c r="FT67" s="19">
        <f t="shared" ca="1" si="558"/>
        <v>0</v>
      </c>
      <c r="FU67" s="19">
        <f t="shared" ca="1" si="558"/>
        <v>0</v>
      </c>
      <c r="FV67" s="19">
        <f t="shared" ca="1" si="558"/>
        <v>0</v>
      </c>
      <c r="FW67" s="19">
        <f t="shared" ca="1" si="558"/>
        <v>0</v>
      </c>
      <c r="FX67" s="19">
        <f t="shared" ca="1" si="558"/>
        <v>0</v>
      </c>
      <c r="FY67" s="19">
        <f t="shared" ca="1" si="558"/>
        <v>0</v>
      </c>
      <c r="FZ67" s="19">
        <f t="shared" ca="1" si="558"/>
        <v>0</v>
      </c>
      <c r="GA67" s="19">
        <f t="shared" ca="1" si="558"/>
        <v>0</v>
      </c>
      <c r="GB67" s="19">
        <f t="shared" ca="1" si="558"/>
        <v>0</v>
      </c>
      <c r="GC67" s="19">
        <f t="shared" ca="1" si="558"/>
        <v>0</v>
      </c>
      <c r="GD67" s="19">
        <f t="shared" ca="1" si="558"/>
        <v>0</v>
      </c>
      <c r="GE67" s="19">
        <f t="shared" ca="1" si="558"/>
        <v>0</v>
      </c>
      <c r="GF67" s="19">
        <f t="shared" ca="1" si="558"/>
        <v>0</v>
      </c>
      <c r="GG67" s="19">
        <f t="shared" ca="1" si="558"/>
        <v>0</v>
      </c>
      <c r="GH67" s="19">
        <f t="shared" ca="1" si="558"/>
        <v>0</v>
      </c>
      <c r="GI67" s="19">
        <f t="shared" ca="1" si="558"/>
        <v>0</v>
      </c>
      <c r="GJ67" s="19">
        <f t="shared" ca="1" si="558"/>
        <v>0</v>
      </c>
      <c r="GK67" s="19">
        <f t="shared" ca="1" si="558"/>
        <v>0</v>
      </c>
      <c r="GL67" s="19">
        <f t="shared" ca="1" si="558"/>
        <v>0</v>
      </c>
      <c r="GM67" s="19">
        <f t="shared" ca="1" si="558"/>
        <v>0</v>
      </c>
      <c r="GN67" s="19">
        <f t="shared" ca="1" si="558"/>
        <v>0</v>
      </c>
      <c r="GO67" s="19">
        <f t="shared" ca="1" si="558"/>
        <v>0</v>
      </c>
      <c r="GP67" s="19">
        <f t="shared" ca="1" si="558"/>
        <v>0</v>
      </c>
      <c r="GQ67" s="19">
        <f t="shared" ca="1" si="558"/>
        <v>0</v>
      </c>
      <c r="GR67" s="19">
        <f t="shared" ca="1" si="558"/>
        <v>0</v>
      </c>
      <c r="GS67" s="19">
        <f t="shared" ca="1" si="558"/>
        <v>0</v>
      </c>
      <c r="GT67" s="19">
        <f t="shared" ca="1" si="558"/>
        <v>0</v>
      </c>
      <c r="GU67" s="19">
        <f t="shared" ca="1" si="558"/>
        <v>0</v>
      </c>
      <c r="GV67" s="19">
        <f t="shared" ca="1" si="558"/>
        <v>0</v>
      </c>
      <c r="GW67" s="19">
        <f t="shared" ca="1" si="558"/>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7"/>
        <v>0</v>
      </c>
      <c r="HR67" s="19">
        <f t="shared" ca="1" si="557"/>
        <v>0</v>
      </c>
      <c r="HS67" s="19">
        <f t="shared" ca="1" si="557"/>
        <v>0</v>
      </c>
      <c r="HT67" s="19">
        <f t="shared" ca="1" si="557"/>
        <v>0</v>
      </c>
      <c r="HU67" s="19">
        <f t="shared" ca="1" si="557"/>
        <v>0</v>
      </c>
      <c r="HV67" s="19">
        <f t="shared" ca="1" si="557"/>
        <v>0</v>
      </c>
      <c r="HW67" s="19">
        <f t="shared" ca="1" si="557"/>
        <v>0</v>
      </c>
      <c r="HX67" s="19">
        <f t="shared" ca="1" si="557"/>
        <v>0</v>
      </c>
      <c r="HY67" s="19">
        <f t="shared" ca="1" si="557"/>
        <v>0</v>
      </c>
      <c r="HZ67" s="19">
        <f t="shared" ca="1" si="557"/>
        <v>0</v>
      </c>
      <c r="IA67" s="19">
        <f t="shared" ca="1" si="557"/>
        <v>0</v>
      </c>
      <c r="IB67" s="19">
        <f t="shared" ca="1" si="557"/>
        <v>0</v>
      </c>
      <c r="IC67" s="19">
        <f t="shared" ca="1" si="557"/>
        <v>0</v>
      </c>
      <c r="ID67" s="19">
        <f t="shared" ca="1" si="557"/>
        <v>0</v>
      </c>
      <c r="IE67" s="5">
        <f t="shared" ca="1" si="521"/>
        <v>67</v>
      </c>
      <c r="IF67" s="9"/>
      <c r="IG67" s="5">
        <f t="shared" ca="1" si="522"/>
        <v>1</v>
      </c>
      <c r="IH67" s="5" t="b">
        <f t="shared" ca="1" si="522"/>
        <v>0</v>
      </c>
      <c r="II67" s="19">
        <f t="shared" ca="1" si="523"/>
        <v>0</v>
      </c>
      <c r="IJ67" s="5">
        <f t="shared" ca="1" si="522"/>
        <v>55</v>
      </c>
      <c r="IK67" s="19">
        <f t="shared" ca="1" si="523"/>
        <v>1</v>
      </c>
      <c r="IL67" s="19">
        <f t="shared" ca="1" si="523"/>
        <v>0</v>
      </c>
      <c r="IM67" s="19">
        <f t="shared" ca="1" si="523"/>
        <v>0</v>
      </c>
      <c r="IN67" s="19">
        <f t="shared" ca="1" si="523"/>
        <v>0</v>
      </c>
      <c r="IO67" s="19">
        <f t="shared" ca="1" si="523"/>
        <v>0</v>
      </c>
      <c r="IP67" s="19">
        <f t="shared" ca="1" si="523"/>
        <v>0</v>
      </c>
      <c r="IQ67" s="19">
        <f t="shared" ca="1" si="523"/>
        <v>0</v>
      </c>
      <c r="IR67" s="19">
        <f t="shared" ca="1" si="523"/>
        <v>0</v>
      </c>
      <c r="IS67" s="19">
        <f t="shared" ca="1" si="523"/>
        <v>0</v>
      </c>
      <c r="IT67" s="19">
        <f t="shared" ca="1" si="523"/>
        <v>0</v>
      </c>
      <c r="IU67" s="19">
        <f t="shared" ca="1" si="523"/>
        <v>0</v>
      </c>
      <c r="IV67" s="19">
        <f t="shared" ca="1" si="523"/>
        <v>0</v>
      </c>
      <c r="IW67" s="19">
        <f t="shared" ca="1" si="523"/>
        <v>0</v>
      </c>
      <c r="IX67" s="19">
        <f t="shared" ca="1" si="523"/>
        <v>0</v>
      </c>
      <c r="IY67" s="19">
        <f t="shared" ca="1" si="523"/>
        <v>0</v>
      </c>
      <c r="IZ67" s="19">
        <f t="shared" ca="1" si="523"/>
        <v>0</v>
      </c>
      <c r="JA67" s="19">
        <f t="shared" ca="1" si="523"/>
        <v>0</v>
      </c>
      <c r="JB67" s="19">
        <f t="shared" ca="1" si="523"/>
        <v>0</v>
      </c>
      <c r="JC67" s="19">
        <f t="shared" ca="1" si="523"/>
        <v>0</v>
      </c>
      <c r="JD67" s="19">
        <f t="shared" ca="1" si="523"/>
        <v>0</v>
      </c>
      <c r="JE67" s="19">
        <f t="shared" ca="1" si="523"/>
        <v>0</v>
      </c>
      <c r="JF67" s="19">
        <f t="shared" ca="1" si="523"/>
        <v>0</v>
      </c>
      <c r="JG67" s="19">
        <f t="shared" ca="1" si="523"/>
        <v>1</v>
      </c>
      <c r="JH67" s="19">
        <f t="shared" ca="1" si="523"/>
        <v>0</v>
      </c>
      <c r="JI67" s="19">
        <f t="shared" ca="1" si="523"/>
        <v>1</v>
      </c>
      <c r="JJ67" s="9"/>
      <c r="JK67" s="5" t="b">
        <f t="shared" ca="1" si="524"/>
        <v>0</v>
      </c>
      <c r="JL67" s="5" t="b">
        <f t="shared" ca="1" si="525"/>
        <v>0</v>
      </c>
      <c r="JM67" s="5" t="b">
        <f t="shared" ca="1" si="525"/>
        <v>0</v>
      </c>
      <c r="JN67" s="5" t="b">
        <f t="shared" ca="1" si="525"/>
        <v>1</v>
      </c>
      <c r="JO67" s="144">
        <f t="shared" ca="1" si="543"/>
        <v>1</v>
      </c>
      <c r="JP67" s="144">
        <f t="shared" ca="1" si="543"/>
        <v>1</v>
      </c>
      <c r="JQ67" s="19" t="str">
        <f t="shared" ca="1" si="544"/>
        <v>-</v>
      </c>
      <c r="JR67" s="19" t="str">
        <f t="shared" ca="1" si="544"/>
        <v>-</v>
      </c>
      <c r="JS67" s="19" t="str">
        <f t="shared" ca="1" si="544"/>
        <v>-</v>
      </c>
      <c r="JT67" s="19" t="str">
        <f t="shared" ca="1" si="544"/>
        <v>-</v>
      </c>
      <c r="JU67" s="19">
        <f t="shared" ca="1" si="544"/>
        <v>1</v>
      </c>
      <c r="JV67" s="19">
        <f t="shared" ca="1" si="544"/>
        <v>0.66</v>
      </c>
      <c r="JW67" s="19" t="str">
        <f t="shared" ca="1" si="544"/>
        <v>-</v>
      </c>
      <c r="JX67" s="5" t="b" cm="1">
        <f t="array" aca="1" ref="JX67" ca="1">IF(OR(JY67:KF67&lt;&gt;"-"),TRUE,"-")</f>
        <v>1</v>
      </c>
      <c r="JY67" s="237">
        <f t="shared" ca="1" si="554"/>
        <v>2</v>
      </c>
      <c r="JZ67" s="237">
        <f t="shared" ca="1" si="554"/>
        <v>2</v>
      </c>
      <c r="KA67" s="237">
        <f t="shared" ca="1" si="554"/>
        <v>2</v>
      </c>
      <c r="KB67" s="237">
        <f t="shared" ca="1" si="554"/>
        <v>2</v>
      </c>
      <c r="KC67" s="237">
        <f t="shared" ca="1" si="554"/>
        <v>2</v>
      </c>
      <c r="KD67" s="237">
        <f t="shared" ca="1" si="554"/>
        <v>2</v>
      </c>
      <c r="KE67" s="237">
        <f t="shared" ca="1" si="554"/>
        <v>2</v>
      </c>
      <c r="KF67" s="237">
        <f t="shared" ca="1" si="554"/>
        <v>2</v>
      </c>
      <c r="KG67" s="5" t="str">
        <f t="array" aca="1" ref="KG67" ca="1">IF(OR(KH67:KN67&lt;&gt;"-"),TRUE,"-")</f>
        <v>-</v>
      </c>
      <c r="KH67" s="19" t="str">
        <f t="shared" ca="1" si="546"/>
        <v>-</v>
      </c>
      <c r="KI67" s="19" t="str">
        <f t="shared" ca="1" si="546"/>
        <v>-</v>
      </c>
      <c r="KJ67" s="19" t="str">
        <f t="shared" ca="1" si="546"/>
        <v>-</v>
      </c>
      <c r="KK67" s="19" t="str">
        <f t="shared" ca="1" si="546"/>
        <v>-</v>
      </c>
      <c r="KL67" s="19" t="str">
        <f t="shared" ca="1" si="546"/>
        <v>-</v>
      </c>
      <c r="KM67" s="19" t="str">
        <f t="shared" ca="1" si="546"/>
        <v>-</v>
      </c>
      <c r="KN67" s="19" t="str">
        <f t="shared" ca="1" si="546"/>
        <v>-</v>
      </c>
      <c r="KO67" s="19" t="b">
        <f t="shared" ca="1" si="546"/>
        <v>0</v>
      </c>
      <c r="KP67" s="144">
        <f t="shared" ca="1" si="527"/>
        <v>2</v>
      </c>
      <c r="KQ67" s="19">
        <f t="shared" ca="1" si="546"/>
        <v>2</v>
      </c>
      <c r="KR67" s="19" t="b">
        <f t="shared" ca="1" si="546"/>
        <v>0</v>
      </c>
      <c r="KS67" s="19" t="str">
        <f t="shared" ca="1" si="546"/>
        <v>-</v>
      </c>
      <c r="KT67" s="5" t="str">
        <f t="shared" ca="1" si="528"/>
        <v>-</v>
      </c>
      <c r="KU67" s="5" t="str">
        <f t="shared" ca="1" si="528"/>
        <v>-</v>
      </c>
      <c r="KV67" s="5" t="str">
        <f t="shared" ca="1" si="528"/>
        <v>-</v>
      </c>
      <c r="KW67" s="5" t="str">
        <f t="shared" ca="1" si="528"/>
        <v>-</v>
      </c>
      <c r="KX67" s="19" t="b">
        <f t="shared" ca="1" si="547"/>
        <v>0</v>
      </c>
      <c r="KY67" s="19" t="str">
        <f t="shared" ca="1" si="547"/>
        <v>-</v>
      </c>
      <c r="KZ67" s="19" t="str">
        <f t="shared" ca="1" si="547"/>
        <v>-</v>
      </c>
      <c r="LA67" s="19" t="b">
        <f t="shared" ca="1" si="547"/>
        <v>1</v>
      </c>
      <c r="LB67" s="19">
        <f t="shared" ca="1" si="547"/>
        <v>0.75</v>
      </c>
      <c r="LC67" s="19">
        <f t="shared" ca="1" si="547"/>
        <v>0.75</v>
      </c>
      <c r="LD67" s="19">
        <f t="shared" ca="1" si="547"/>
        <v>0.99</v>
      </c>
      <c r="LE67" s="19">
        <f t="shared" ca="1" si="547"/>
        <v>0.5</v>
      </c>
      <c r="LF67" s="19">
        <f t="shared" ca="1" si="547"/>
        <v>0</v>
      </c>
      <c r="LG67" s="19">
        <f t="shared" ca="1" si="547"/>
        <v>0</v>
      </c>
      <c r="LH67" s="19" t="str">
        <f t="shared" ca="1" si="547"/>
        <v>-</v>
      </c>
      <c r="LI67" s="19" t="str">
        <f t="shared" ca="1" si="547"/>
        <v>-</v>
      </c>
      <c r="LJ67" s="19" t="str">
        <f t="shared" ca="1" si="547"/>
        <v>-</v>
      </c>
      <c r="LK67" s="5">
        <f t="shared" ca="1" si="530"/>
        <v>1</v>
      </c>
      <c r="LL67" s="9"/>
      <c r="LM67" s="19">
        <f t="shared" ca="1" si="547"/>
        <v>70</v>
      </c>
      <c r="LN67" s="19">
        <f t="shared" ca="1" si="531"/>
        <v>50</v>
      </c>
      <c r="LO67" s="19">
        <f t="shared" ca="1" si="531"/>
        <v>80</v>
      </c>
      <c r="LP67" s="19">
        <f t="shared" ca="1" si="531"/>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2"/>
        <v>1</v>
      </c>
      <c r="LV67" s="5">
        <f t="shared" ca="1" si="533"/>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4"/>
        <v>1</v>
      </c>
      <c r="MF67" s="9"/>
      <c r="MG67" s="19" t="b">
        <f t="shared" ca="1" si="535"/>
        <v>0</v>
      </c>
      <c r="MH67" s="19" t="b">
        <f t="shared" ca="1" si="535"/>
        <v>0</v>
      </c>
      <c r="MI67" s="19">
        <f t="shared" ca="1" si="535"/>
        <v>1</v>
      </c>
      <c r="MJ67" s="19">
        <f t="shared" ca="1" si="535"/>
        <v>0.75</v>
      </c>
      <c r="MK67" s="19">
        <f t="shared" ca="1" si="535"/>
        <v>0.75</v>
      </c>
      <c r="ML67" s="19">
        <f t="shared" ca="1" si="535"/>
        <v>0.8</v>
      </c>
      <c r="MM67" s="19">
        <f t="shared" ca="1" si="535"/>
        <v>0.82499999999999996</v>
      </c>
      <c r="MN67" s="19">
        <f t="shared" ca="1" si="535"/>
        <v>0.875</v>
      </c>
      <c r="MO67" s="19">
        <f t="shared" ca="1" si="535"/>
        <v>0.9</v>
      </c>
      <c r="MP67" s="19">
        <f t="shared" ca="1" si="535"/>
        <v>1</v>
      </c>
      <c r="MQ67" s="19">
        <f t="shared" ca="1" si="535"/>
        <v>0.875</v>
      </c>
      <c r="MR67" s="19" t="b">
        <f t="shared" ca="1" si="535"/>
        <v>1</v>
      </c>
      <c r="MS67" s="19">
        <f t="shared" ca="1" si="535"/>
        <v>74.989999999999995</v>
      </c>
      <c r="MT67" s="19" t="str">
        <f t="shared" ca="1" si="535"/>
        <v>-</v>
      </c>
      <c r="MU67" s="19" t="str">
        <f t="shared" ca="1" si="535"/>
        <v>-</v>
      </c>
      <c r="MV67" s="19" t="str">
        <f t="shared" ca="1" si="535"/>
        <v>-</v>
      </c>
      <c r="MW67" s="19" t="str">
        <f t="shared" ca="1" si="536"/>
        <v>-</v>
      </c>
      <c r="MX67" s="19" t="str">
        <f t="shared" ca="1" si="536"/>
        <v>-</v>
      </c>
      <c r="MY67" s="19" t="str">
        <f t="shared" ca="1" si="536"/>
        <v>-</v>
      </c>
      <c r="MZ67" s="19" t="str">
        <f t="shared" ca="1" si="536"/>
        <v>-</v>
      </c>
      <c r="NA67" s="19">
        <f t="shared" ca="1" si="536"/>
        <v>36.99</v>
      </c>
      <c r="NB67" s="19">
        <f t="shared" ca="1" si="536"/>
        <v>36.99</v>
      </c>
      <c r="NC67" s="19" t="str">
        <f t="shared" ca="1" si="536"/>
        <v>-</v>
      </c>
      <c r="ND67" s="19" t="str">
        <f t="shared" ca="1" si="536"/>
        <v>-</v>
      </c>
      <c r="NE67" s="19" t="str">
        <f t="shared" ca="1" si="536"/>
        <v>-</v>
      </c>
      <c r="NF67" s="19" t="str">
        <f t="shared" ca="1" si="536"/>
        <v>-</v>
      </c>
      <c r="NG67" s="19" t="str">
        <f t="shared" ca="1" si="536"/>
        <v>-</v>
      </c>
      <c r="NH67" s="19">
        <f t="shared" ca="1" si="536"/>
        <v>49.99</v>
      </c>
      <c r="NI67" s="19">
        <f t="shared" ca="1" si="536"/>
        <v>49.99</v>
      </c>
      <c r="NJ67" s="19">
        <f t="shared" ca="1" si="536"/>
        <v>49.99</v>
      </c>
      <c r="NK67" s="19">
        <f t="shared" ca="1" si="536"/>
        <v>49.99</v>
      </c>
      <c r="NL67" s="19">
        <f t="shared" ca="1" si="536"/>
        <v>49.99</v>
      </c>
      <c r="NM67" s="19">
        <f t="shared" ca="1" si="536"/>
        <v>49.99</v>
      </c>
      <c r="NN67" s="19">
        <f t="shared" ca="1" si="536"/>
        <v>49.99</v>
      </c>
      <c r="NO67" s="19">
        <f t="shared" ca="1" si="536"/>
        <v>49.99</v>
      </c>
      <c r="NP67" s="19">
        <f t="shared" ca="1" si="536"/>
        <v>412.99</v>
      </c>
      <c r="NQ67" s="19">
        <f t="shared" ca="1" si="536"/>
        <v>412.99</v>
      </c>
      <c r="NR67" s="19" t="str">
        <f t="shared" ca="1" si="536"/>
        <v>-</v>
      </c>
      <c r="NS67" s="19" t="str">
        <f t="shared" ca="1" si="536"/>
        <v>-</v>
      </c>
      <c r="NT67" s="19" t="str">
        <f t="shared" ca="1" si="536"/>
        <v>-</v>
      </c>
      <c r="NU67" s="19" t="str">
        <f t="shared" ca="1" si="536"/>
        <v>-</v>
      </c>
      <c r="NV67" s="19" t="str">
        <f t="shared" ca="1" si="536"/>
        <v>-</v>
      </c>
      <c r="NW67" s="19">
        <f t="shared" ca="1" si="536"/>
        <v>6.8900000000000006</v>
      </c>
      <c r="NX67" s="19">
        <f t="shared" ca="1" si="536"/>
        <v>6.8900000000000006</v>
      </c>
      <c r="NY67" s="19">
        <f t="shared" ref="NY67:OL67" ca="1" si="559">OFFSET(NY$5,$B67,0)</f>
        <v>6.8900000000000006</v>
      </c>
      <c r="NZ67" s="19">
        <f t="shared" ca="1" si="559"/>
        <v>6.8900000000000006</v>
      </c>
      <c r="OA67" s="19">
        <f t="shared" ca="1" si="559"/>
        <v>6.8900000000000006</v>
      </c>
      <c r="OB67" s="19">
        <f t="shared" ca="1" si="559"/>
        <v>6.8900000000000006</v>
      </c>
      <c r="OC67" s="19">
        <f t="shared" ca="1" si="559"/>
        <v>6.8900000000000006</v>
      </c>
      <c r="OD67" s="19">
        <f t="shared" ca="1" si="559"/>
        <v>6.8900000000000006</v>
      </c>
      <c r="OE67" s="19">
        <f t="shared" ca="1" si="559"/>
        <v>346.99</v>
      </c>
      <c r="OF67" s="19">
        <f t="shared" ca="1" si="559"/>
        <v>346.99</v>
      </c>
      <c r="OG67" s="19" t="str">
        <f t="shared" ca="1" si="559"/>
        <v>-</v>
      </c>
      <c r="OH67" s="19" t="str">
        <f t="shared" ca="1" si="559"/>
        <v>-</v>
      </c>
      <c r="OI67" s="19" t="str">
        <f t="shared" ca="1" si="559"/>
        <v>-</v>
      </c>
      <c r="OJ67" s="19" t="str">
        <f t="shared" ca="1" si="559"/>
        <v>-</v>
      </c>
      <c r="OK67" s="19" t="str">
        <f t="shared" ca="1" si="559"/>
        <v>-</v>
      </c>
      <c r="OL67" s="19">
        <f t="shared" ca="1" si="559"/>
        <v>0</v>
      </c>
      <c r="OM67" s="24">
        <v>0</v>
      </c>
    </row>
    <row r="68" spans="1:403" outlineLevel="2">
      <c r="A68" s="21">
        <f t="shared" si="156"/>
        <v>63</v>
      </c>
      <c r="B68" s="222">
        <f t="shared" ca="1" si="548"/>
        <v>58</v>
      </c>
      <c r="C68">
        <v>203</v>
      </c>
      <c r="D68" s="549" t="str">
        <f t="shared" ca="1" si="498"/>
        <v>GSM</v>
      </c>
      <c r="E68" t="b">
        <v>1</v>
      </c>
      <c r="F68" t="b">
        <v>0</v>
      </c>
      <c r="G68" t="b">
        <f t="shared" si="499"/>
        <v>1</v>
      </c>
      <c r="H68" s="237">
        <f t="shared" ca="1" si="549"/>
        <v>1</v>
      </c>
      <c r="I68" s="237">
        <f t="shared" ca="1" si="549"/>
        <v>1</v>
      </c>
      <c r="J68" s="237" t="str">
        <f t="shared" ca="1" si="549"/>
        <v/>
      </c>
      <c r="K68" s="237">
        <f t="shared" ca="1" si="549"/>
        <v>2</v>
      </c>
      <c r="L68" s="237">
        <f t="shared" ca="1" si="537"/>
        <v>2</v>
      </c>
      <c r="M68" s="237">
        <f t="shared" ca="1" si="537"/>
        <v>2</v>
      </c>
      <c r="N68" s="237">
        <f t="shared" ca="1" si="549"/>
        <v>3</v>
      </c>
      <c r="O68" s="237">
        <f t="shared" ca="1" si="537"/>
        <v>1</v>
      </c>
      <c r="P68" s="237">
        <f t="shared" ca="1" si="549"/>
        <v>1</v>
      </c>
      <c r="Q68" s="237">
        <f t="shared" ca="1" si="549"/>
        <v>2</v>
      </c>
      <c r="R68" s="237">
        <f t="shared" ca="1" si="549"/>
        <v>1</v>
      </c>
      <c r="S68" s="237">
        <f t="shared" ca="1" si="549"/>
        <v>1</v>
      </c>
      <c r="T68" s="237">
        <f t="shared" ca="1" si="549"/>
        <v>1</v>
      </c>
      <c r="U68" s="275"/>
      <c r="V68" s="275"/>
      <c r="W68" s="237">
        <f t="shared" ca="1" si="53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0"/>
        <v>2</v>
      </c>
      <c r="AH68" s="5">
        <f t="shared" ca="1" si="500"/>
        <v>0</v>
      </c>
      <c r="AI68" s="5">
        <f t="shared" ca="1" si="501"/>
        <v>1</v>
      </c>
      <c r="AJ68">
        <f t="shared" ca="1" si="502"/>
        <v>5</v>
      </c>
      <c r="AK68">
        <v>1</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0"/>
        <v>-</v>
      </c>
      <c r="AP68" s="237" t="str">
        <f t="shared" ca="1" si="550"/>
        <v>-</v>
      </c>
      <c r="AQ68" s="237" t="str">
        <f t="shared" ca="1" si="550"/>
        <v>-</v>
      </c>
      <c r="AR68" s="237" t="str">
        <f t="shared" ca="1" si="550"/>
        <v>-</v>
      </c>
      <c r="AS68" s="237" t="str">
        <f t="shared" ca="1" si="550"/>
        <v>-</v>
      </c>
      <c r="AT68" s="237" t="str">
        <f t="shared" ca="1" si="550"/>
        <v>-</v>
      </c>
      <c r="AU68" s="237" t="str">
        <f t="shared" ca="1" si="550"/>
        <v>-</v>
      </c>
      <c r="AV68" s="237" t="str">
        <f t="shared" ca="1" si="550"/>
        <v>-</v>
      </c>
      <c r="AW68" s="9"/>
      <c r="AX68" s="5" t="b">
        <f t="shared" ca="1" si="503"/>
        <v>1</v>
      </c>
      <c r="AY68" s="5" t="str">
        <f t="shared" ca="1" si="503"/>
        <v>-</v>
      </c>
      <c r="AZ68" s="5" t="str">
        <f t="shared" ca="1" si="503"/>
        <v>-</v>
      </c>
      <c r="BA68" s="5" t="str">
        <f t="shared" ca="1" si="503"/>
        <v>-</v>
      </c>
      <c r="BB68" s="5" t="b">
        <f t="shared" ca="1" si="503"/>
        <v>0</v>
      </c>
      <c r="BC68" s="144">
        <f t="shared" ca="1" si="503"/>
        <v>0.25</v>
      </c>
      <c r="BD68" s="19" t="b">
        <f t="shared" ca="1" si="504"/>
        <v>1</v>
      </c>
      <c r="BE68" s="9"/>
      <c r="BF68" s="5" t="str">
        <f t="shared" ca="1" si="505"/>
        <v>-</v>
      </c>
      <c r="BG68" s="19" t="str">
        <f t="shared" ca="1" si="506"/>
        <v>-</v>
      </c>
      <c r="BH68" s="19" t="str">
        <f t="shared" ca="1" si="506"/>
        <v>-</v>
      </c>
      <c r="BI68" s="19" t="str">
        <f t="shared" ca="1" si="506"/>
        <v>-</v>
      </c>
      <c r="BJ68" s="5" t="str">
        <f t="shared" ca="1" si="507"/>
        <v>-</v>
      </c>
      <c r="BK68" s="19" t="str">
        <f t="shared" ca="1" si="508"/>
        <v>-</v>
      </c>
      <c r="BL68" s="5" t="str">
        <f t="shared" ca="1" si="509"/>
        <v>-</v>
      </c>
      <c r="BM68" s="19" t="str">
        <f t="shared" ca="1" si="510"/>
        <v>-</v>
      </c>
      <c r="BN68" s="19" t="str">
        <f t="shared" ca="1" si="510"/>
        <v>-</v>
      </c>
      <c r="BO68" s="19" t="str">
        <f t="shared" ca="1" si="510"/>
        <v>-</v>
      </c>
      <c r="BP68" s="5" t="str">
        <f t="shared" ca="1" si="511"/>
        <v>-</v>
      </c>
      <c r="BQ68" s="9"/>
      <c r="BR68" s="19" t="str">
        <f t="shared" ca="1" si="512"/>
        <v>-</v>
      </c>
      <c r="BS68" s="19" t="str">
        <f t="shared" ca="1" si="512"/>
        <v>-</v>
      </c>
      <c r="BT68" s="19" t="str">
        <f t="shared" ca="1" si="512"/>
        <v>-</v>
      </c>
      <c r="BU68" s="19" t="str">
        <f t="shared" ca="1" si="512"/>
        <v>-</v>
      </c>
      <c r="BV68" s="19" t="str">
        <f t="shared" ca="1" si="512"/>
        <v>-</v>
      </c>
      <c r="BW68" s="19" t="str">
        <f t="shared" ca="1" si="512"/>
        <v>-</v>
      </c>
      <c r="BX68" s="19" t="str">
        <f t="shared" ca="1" si="512"/>
        <v>-</v>
      </c>
      <c r="BY68" s="19" t="str">
        <f t="shared" ca="1" si="512"/>
        <v>-</v>
      </c>
      <c r="BZ68" s="19" t="str">
        <f t="shared" ca="1" si="512"/>
        <v>-</v>
      </c>
      <c r="CA68" s="19" t="str">
        <f t="shared" ca="1" si="512"/>
        <v>-</v>
      </c>
      <c r="CB68" s="9"/>
      <c r="CC68" s="237" t="b">
        <f t="shared" ca="1" si="555"/>
        <v>1</v>
      </c>
      <c r="CD68" s="12" t="b">
        <v>1</v>
      </c>
      <c r="CE68" s="237" t="b">
        <f t="shared" ca="1" si="555"/>
        <v>1</v>
      </c>
      <c r="CF68" s="251">
        <f t="shared" ca="1" si="556"/>
        <v>2232105</v>
      </c>
      <c r="CG68" s="12" t="b">
        <v>1</v>
      </c>
      <c r="CH68" s="12">
        <v>0</v>
      </c>
      <c r="CI68" s="12" t="b">
        <v>0</v>
      </c>
      <c r="CJ68" s="237">
        <f t="shared" ca="1" si="551"/>
        <v>2232106</v>
      </c>
      <c r="CK68" s="19" t="str">
        <f t="shared" ca="1" si="540"/>
        <v>-</v>
      </c>
      <c r="CL68" s="12">
        <v>1</v>
      </c>
      <c r="CM68" s="12">
        <v>1</v>
      </c>
      <c r="CN68" s="9"/>
      <c r="CO68" s="444">
        <f t="shared" ca="1" si="514"/>
        <v>652</v>
      </c>
      <c r="CP68" s="444">
        <f t="shared" ca="1" si="514"/>
        <v>686</v>
      </c>
      <c r="CQ68" s="444">
        <f t="shared" ca="1" si="514"/>
        <v>721</v>
      </c>
      <c r="CR68" s="152">
        <f t="shared" ca="1" si="515"/>
        <v>378</v>
      </c>
      <c r="CS68" s="152">
        <f t="shared" ca="1" si="515"/>
        <v>413</v>
      </c>
      <c r="CT68" s="152">
        <f t="shared" ca="1" si="515"/>
        <v>448</v>
      </c>
      <c r="CU68" s="19" t="str">
        <f t="shared" ca="1" si="516"/>
        <v>-</v>
      </c>
      <c r="CV68" s="19" t="str">
        <f t="shared" ca="1" si="516"/>
        <v>-</v>
      </c>
      <c r="CW68" s="19" t="str">
        <f t="shared" ca="1" si="516"/>
        <v>-</v>
      </c>
      <c r="CX68" s="19" t="str">
        <f t="shared" ca="1" si="516"/>
        <v>-</v>
      </c>
      <c r="CY68" s="19" t="str">
        <f t="shared" ca="1" si="516"/>
        <v>-</v>
      </c>
      <c r="CZ68" s="19" t="b">
        <f t="shared" ca="1" si="516"/>
        <v>1</v>
      </c>
      <c r="DA68" s="19">
        <f t="shared" ca="1" si="516"/>
        <v>0</v>
      </c>
      <c r="DB68" s="19">
        <f t="shared" ca="1" si="516"/>
        <v>0</v>
      </c>
      <c r="DC68" s="19">
        <f t="shared" ca="1" si="516"/>
        <v>0</v>
      </c>
      <c r="DD68" s="19">
        <f t="shared" ca="1" si="516"/>
        <v>0</v>
      </c>
      <c r="DE68" s="19">
        <f t="shared" ca="1" si="516"/>
        <v>0</v>
      </c>
      <c r="DF68" s="19">
        <f t="shared" ca="1" si="516"/>
        <v>0</v>
      </c>
      <c r="DG68" s="19">
        <f t="shared" ca="1" si="516"/>
        <v>0</v>
      </c>
      <c r="DH68" s="19">
        <f t="shared" ca="1" si="516"/>
        <v>0</v>
      </c>
      <c r="DI68" s="19">
        <f t="shared" ca="1" si="516"/>
        <v>0</v>
      </c>
      <c r="DJ68" s="19">
        <f t="shared" ca="1" si="516"/>
        <v>0</v>
      </c>
      <c r="DK68" s="19">
        <f t="shared" ca="1" si="516"/>
        <v>0</v>
      </c>
      <c r="DL68" s="19">
        <f t="shared" ca="1" si="517"/>
        <v>0</v>
      </c>
      <c r="DM68" s="12">
        <v>1</v>
      </c>
      <c r="DN68" s="12">
        <v>1</v>
      </c>
      <c r="DO68" s="19">
        <f t="shared" ca="1" si="552"/>
        <v>0</v>
      </c>
      <c r="DP68" s="19" t="str">
        <f t="shared" ca="1" si="552"/>
        <v>-</v>
      </c>
      <c r="DQ68" s="19" t="str">
        <f t="shared" ca="1" si="552"/>
        <v>-</v>
      </c>
      <c r="DR68" s="19" t="str">
        <f t="shared" ca="1" si="552"/>
        <v>-</v>
      </c>
      <c r="DS68" s="19" t="str">
        <f t="shared" ca="1" si="517"/>
        <v>-</v>
      </c>
      <c r="DT68" s="19" t="str">
        <f t="shared" ca="1" si="517"/>
        <v>-</v>
      </c>
      <c r="DU68" s="19">
        <f t="shared" ca="1" si="517"/>
        <v>0</v>
      </c>
      <c r="DV68" s="19" t="str">
        <f t="shared" ca="1" si="517"/>
        <v>-</v>
      </c>
      <c r="DW68" s="19" t="str">
        <f t="shared" ca="1" si="517"/>
        <v>-</v>
      </c>
      <c r="DX68" s="19" t="str">
        <f t="shared" ca="1" si="517"/>
        <v>-</v>
      </c>
      <c r="DY68" s="19" t="str">
        <f t="shared" ca="1" si="517"/>
        <v>-</v>
      </c>
      <c r="DZ68" s="19" t="str">
        <f t="shared" ca="1" si="517"/>
        <v>-</v>
      </c>
      <c r="EA68" s="19" t="str">
        <f t="shared" ca="1" si="517"/>
        <v>-</v>
      </c>
      <c r="EB68" s="19" t="str">
        <f t="shared" ca="1" si="517"/>
        <v>-</v>
      </c>
      <c r="EC68" s="19" t="str">
        <f t="shared" ca="1" si="517"/>
        <v>-</v>
      </c>
      <c r="ED68" s="19">
        <f t="shared" ca="1" si="517"/>
        <v>0</v>
      </c>
      <c r="EE68" s="19">
        <f t="shared" ca="1" si="517"/>
        <v>0</v>
      </c>
      <c r="EF68" s="19">
        <f t="shared" ca="1" si="517"/>
        <v>0</v>
      </c>
      <c r="EG68" s="124">
        <f t="shared" ref="EG68:EX68" ca="1" si="560">IF(AND($K68=EG$9,$N68=EG$11,$AB68=EG$8,$AI68=EG$12),INDEX(i.FS_Strategy,$AC68+1,$AB68),0)</f>
        <v>0</v>
      </c>
      <c r="EH68" s="124">
        <f t="shared" ca="1" si="560"/>
        <v>0</v>
      </c>
      <c r="EI68" s="124">
        <f t="shared" ca="1" si="560"/>
        <v>0</v>
      </c>
      <c r="EJ68" s="124">
        <f t="shared" ca="1" si="560"/>
        <v>0</v>
      </c>
      <c r="EK68" s="124">
        <f t="shared" ca="1" si="560"/>
        <v>0</v>
      </c>
      <c r="EL68" s="124">
        <f t="shared" ca="1" si="560"/>
        <v>0</v>
      </c>
      <c r="EM68" s="124">
        <f t="shared" ca="1" si="560"/>
        <v>0</v>
      </c>
      <c r="EN68" s="124">
        <f t="shared" ca="1" si="560"/>
        <v>0</v>
      </c>
      <c r="EO68" s="124">
        <f t="shared" ca="1" si="560"/>
        <v>0</v>
      </c>
      <c r="EP68" s="124">
        <f t="shared" ca="1" si="560"/>
        <v>0</v>
      </c>
      <c r="EQ68" s="124">
        <f t="shared" ca="1" si="560"/>
        <v>0</v>
      </c>
      <c r="ER68" s="124">
        <f t="shared" ca="1" si="560"/>
        <v>0</v>
      </c>
      <c r="ES68" s="124">
        <f t="shared" ca="1" si="560"/>
        <v>0</v>
      </c>
      <c r="ET68" s="124">
        <f t="shared" ca="1" si="560"/>
        <v>0</v>
      </c>
      <c r="EU68" s="124">
        <f t="shared" ca="1" si="560"/>
        <v>0</v>
      </c>
      <c r="EV68" s="124">
        <f t="shared" ca="1" si="560"/>
        <v>0</v>
      </c>
      <c r="EW68" s="124">
        <f t="shared" ca="1" si="560"/>
        <v>0</v>
      </c>
      <c r="EX68" s="124">
        <f t="shared" ca="1" si="560"/>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61">IF(AND($K68=FB$9,$N68=FB$11,$AB68=FB$8),INDEX(i.FS_Strategy,$AE68+1,$AB68),0)</f>
        <v>0</v>
      </c>
      <c r="FC68" s="125">
        <f t="shared" ca="1" si="561"/>
        <v>0</v>
      </c>
      <c r="FD68" s="125">
        <f t="shared" ca="1" si="561"/>
        <v>0</v>
      </c>
      <c r="FE68" s="125">
        <f t="shared" ca="1" si="561"/>
        <v>0</v>
      </c>
      <c r="FF68" s="125">
        <f t="shared" ca="1" si="561"/>
        <v>0</v>
      </c>
      <c r="FG68" s="125">
        <f t="shared" ca="1" si="561"/>
        <v>0</v>
      </c>
      <c r="FH68" s="125">
        <f t="shared" ca="1" si="561"/>
        <v>0</v>
      </c>
      <c r="FI68" s="125">
        <f t="shared" ca="1" si="561"/>
        <v>0</v>
      </c>
      <c r="FJ68" s="125">
        <f t="shared" ca="1" si="561"/>
        <v>0</v>
      </c>
      <c r="FK68" s="125">
        <f t="shared" ca="1" si="561"/>
        <v>0</v>
      </c>
      <c r="FL68" s="125">
        <f t="shared" ca="1" si="561"/>
        <v>0</v>
      </c>
      <c r="FM68" s="125">
        <f t="shared" ca="1" si="561"/>
        <v>0</v>
      </c>
      <c r="FN68" s="125">
        <f t="shared" ca="1" si="561"/>
        <v>0</v>
      </c>
      <c r="FO68" s="124">
        <f t="shared" ref="FO68:GF68" ca="1" si="562">IF(AND($K68=FO$9,$N68=FO$11,$AB68=FO$8,$AI68=FO$12),INDEX(i.FS_Strategy,$AC68+1,$AB68),0)</f>
        <v>0</v>
      </c>
      <c r="FP68" s="124">
        <f t="shared" ca="1" si="562"/>
        <v>0</v>
      </c>
      <c r="FQ68" s="124">
        <f t="shared" ca="1" si="562"/>
        <v>0</v>
      </c>
      <c r="FR68" s="124">
        <f t="shared" ca="1" si="562"/>
        <v>0</v>
      </c>
      <c r="FS68" s="124">
        <f t="shared" ca="1" si="562"/>
        <v>0</v>
      </c>
      <c r="FT68" s="124">
        <f t="shared" ca="1" si="562"/>
        <v>0</v>
      </c>
      <c r="FU68" s="124">
        <f t="shared" ca="1" si="562"/>
        <v>0</v>
      </c>
      <c r="FV68" s="124">
        <f t="shared" ca="1" si="562"/>
        <v>0</v>
      </c>
      <c r="FW68" s="124">
        <f t="shared" ca="1" si="562"/>
        <v>0</v>
      </c>
      <c r="FX68" s="124">
        <f t="shared" ca="1" si="562"/>
        <v>0</v>
      </c>
      <c r="FY68" s="124">
        <f t="shared" ca="1" si="562"/>
        <v>0</v>
      </c>
      <c r="FZ68" s="124">
        <f t="shared" ca="1" si="562"/>
        <v>0</v>
      </c>
      <c r="GA68" s="124">
        <f t="shared" ca="1" si="562"/>
        <v>0</v>
      </c>
      <c r="GB68" s="124">
        <f t="shared" ca="1" si="562"/>
        <v>0</v>
      </c>
      <c r="GC68" s="124">
        <f t="shared" ca="1" si="562"/>
        <v>0</v>
      </c>
      <c r="GD68" s="124">
        <f t="shared" ca="1" si="562"/>
        <v>0</v>
      </c>
      <c r="GE68" s="124">
        <f t="shared" ca="1" si="562"/>
        <v>0</v>
      </c>
      <c r="GF68" s="124">
        <f t="shared" ca="1" si="562"/>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63">IF(AND($K68=GJ$9,$N68=GJ$11,$AB68=GJ$8),INDEX(i.FS_Strategy,$AE68+1,$AB68),0)</f>
        <v>0</v>
      </c>
      <c r="GK68" s="125">
        <f t="shared" ca="1" si="563"/>
        <v>0</v>
      </c>
      <c r="GL68" s="125">
        <f t="shared" ca="1" si="563"/>
        <v>0</v>
      </c>
      <c r="GM68" s="125">
        <f t="shared" ca="1" si="563"/>
        <v>0</v>
      </c>
      <c r="GN68" s="125">
        <f t="shared" ca="1" si="563"/>
        <v>0</v>
      </c>
      <c r="GO68" s="125">
        <f t="shared" ca="1" si="563"/>
        <v>0</v>
      </c>
      <c r="GP68" s="125">
        <f t="shared" ca="1" si="563"/>
        <v>0</v>
      </c>
      <c r="GQ68" s="125">
        <f t="shared" ca="1" si="563"/>
        <v>0</v>
      </c>
      <c r="GR68" s="125">
        <f t="shared" ca="1" si="563"/>
        <v>0</v>
      </c>
      <c r="GS68" s="125">
        <f t="shared" ca="1" si="563"/>
        <v>0</v>
      </c>
      <c r="GT68" s="125">
        <f t="shared" ca="1" si="563"/>
        <v>0</v>
      </c>
      <c r="GU68" s="125">
        <f t="shared" ca="1" si="563"/>
        <v>0</v>
      </c>
      <c r="GV68" s="125">
        <f t="shared" ca="1" si="563"/>
        <v>0</v>
      </c>
      <c r="GW68" s="124">
        <f t="shared" ref="GW68:HN68" ca="1" si="564">IF(AND($K68=GW$9,$N68=GW$11,$AB68=GW$8,$AI68=GW$12),INDEX(i.FS_Strategy,$AC68+1,$AB68),0)</f>
        <v>0</v>
      </c>
      <c r="GX68" s="124">
        <f t="shared" ca="1" si="564"/>
        <v>0</v>
      </c>
      <c r="GY68" s="124">
        <f t="shared" ca="1" si="564"/>
        <v>0</v>
      </c>
      <c r="GZ68" s="124">
        <f t="shared" ca="1" si="564"/>
        <v>0</v>
      </c>
      <c r="HA68" s="124">
        <f t="shared" ca="1" si="564"/>
        <v>0</v>
      </c>
      <c r="HB68" s="124">
        <f t="shared" ca="1" si="564"/>
        <v>0</v>
      </c>
      <c r="HC68" s="124">
        <f t="shared" ca="1" si="564"/>
        <v>0</v>
      </c>
      <c r="HD68" s="124">
        <f t="shared" ca="1" si="564"/>
        <v>0</v>
      </c>
      <c r="HE68" s="124">
        <f t="shared" ca="1" si="564"/>
        <v>0</v>
      </c>
      <c r="HF68" s="124">
        <f t="shared" ca="1" si="564"/>
        <v>0</v>
      </c>
      <c r="HG68" s="124">
        <f t="shared" ca="1" si="564"/>
        <v>0</v>
      </c>
      <c r="HH68" s="124">
        <f t="shared" ca="1" si="564"/>
        <v>0</v>
      </c>
      <c r="HI68" s="124">
        <f t="shared" ca="1" si="564"/>
        <v>0</v>
      </c>
      <c r="HJ68" s="124">
        <f t="shared" ca="1" si="564"/>
        <v>0</v>
      </c>
      <c r="HK68" s="124">
        <f t="shared" ca="1" si="564"/>
        <v>0</v>
      </c>
      <c r="HL68" s="124">
        <f t="shared" ca="1" si="564"/>
        <v>0</v>
      </c>
      <c r="HM68" s="124">
        <f t="shared" ca="1" si="564"/>
        <v>0</v>
      </c>
      <c r="HN68" s="124">
        <f t="shared" ca="1" si="564"/>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65">IF(AND($K68=HR$9,$N68=HR$11,$AB68=HR$8),INDEX(i.FS_Strategy,$AE68+1,$AB68),0)</f>
        <v>0</v>
      </c>
      <c r="HS68" s="125">
        <f t="shared" ca="1" si="565"/>
        <v>0</v>
      </c>
      <c r="HT68" s="125">
        <f t="shared" ca="1" si="565"/>
        <v>0</v>
      </c>
      <c r="HU68" s="125">
        <f t="shared" ca="1" si="565"/>
        <v>0</v>
      </c>
      <c r="HV68" s="125">
        <f t="shared" ca="1" si="565"/>
        <v>0</v>
      </c>
      <c r="HW68" s="125">
        <f t="shared" ca="1" si="565"/>
        <v>0</v>
      </c>
      <c r="HX68" s="125">
        <f t="shared" ca="1" si="565"/>
        <v>0</v>
      </c>
      <c r="HY68" s="125">
        <f t="shared" ca="1" si="565"/>
        <v>0</v>
      </c>
      <c r="HZ68" s="125">
        <f t="shared" ca="1" si="565"/>
        <v>0</v>
      </c>
      <c r="IA68" s="125">
        <f t="shared" ca="1" si="565"/>
        <v>0</v>
      </c>
      <c r="IB68" s="125">
        <f t="shared" ca="1" si="565"/>
        <v>0</v>
      </c>
      <c r="IC68" s="125">
        <f t="shared" ca="1" si="565"/>
        <v>0</v>
      </c>
      <c r="ID68" s="125">
        <f t="shared" ca="1" si="565"/>
        <v>0</v>
      </c>
      <c r="IE68" s="5">
        <f t="shared" ca="1" si="521"/>
        <v>67</v>
      </c>
      <c r="IF68" s="9"/>
      <c r="IG68" s="5">
        <f t="shared" ca="1" si="522"/>
        <v>1</v>
      </c>
      <c r="IH68" s="5" t="b">
        <f t="shared" ca="1" si="522"/>
        <v>0</v>
      </c>
      <c r="II68" s="19">
        <f t="shared" ca="1" si="523"/>
        <v>0</v>
      </c>
      <c r="IJ68" s="5">
        <f t="shared" ca="1" si="522"/>
        <v>55</v>
      </c>
      <c r="IK68" s="19">
        <f t="shared" ca="1" si="523"/>
        <v>1</v>
      </c>
      <c r="IL68" s="19">
        <f t="shared" ca="1" si="523"/>
        <v>0</v>
      </c>
      <c r="IM68" s="19">
        <f t="shared" ca="1" si="523"/>
        <v>0</v>
      </c>
      <c r="IN68" s="19">
        <f t="shared" ca="1" si="523"/>
        <v>0</v>
      </c>
      <c r="IO68" s="19">
        <f t="shared" ca="1" si="523"/>
        <v>0</v>
      </c>
      <c r="IP68" s="19">
        <f t="shared" ca="1" si="523"/>
        <v>0</v>
      </c>
      <c r="IQ68" s="19">
        <f t="shared" ca="1" si="523"/>
        <v>0</v>
      </c>
      <c r="IR68" s="19">
        <f t="shared" ca="1" si="523"/>
        <v>0</v>
      </c>
      <c r="IS68" s="19">
        <f t="shared" ca="1" si="523"/>
        <v>0</v>
      </c>
      <c r="IT68" s="19">
        <f t="shared" ca="1" si="523"/>
        <v>0</v>
      </c>
      <c r="IU68" s="19">
        <f t="shared" ca="1" si="523"/>
        <v>0</v>
      </c>
      <c r="IV68" s="19">
        <f t="shared" ca="1" si="523"/>
        <v>0</v>
      </c>
      <c r="IW68" s="19">
        <f t="shared" ca="1" si="523"/>
        <v>0</v>
      </c>
      <c r="IX68" s="19">
        <f t="shared" ca="1" si="523"/>
        <v>0</v>
      </c>
      <c r="IY68" s="19">
        <f t="shared" ca="1" si="523"/>
        <v>0</v>
      </c>
      <c r="IZ68" s="19">
        <f t="shared" ca="1" si="523"/>
        <v>0</v>
      </c>
      <c r="JA68" s="19">
        <f t="shared" ca="1" si="523"/>
        <v>0</v>
      </c>
      <c r="JB68" s="19">
        <f t="shared" ca="1" si="523"/>
        <v>0</v>
      </c>
      <c r="JC68" s="19">
        <f t="shared" ca="1" si="523"/>
        <v>0</v>
      </c>
      <c r="JD68" s="19">
        <f t="shared" ca="1" si="523"/>
        <v>0</v>
      </c>
      <c r="JE68" s="19">
        <f t="shared" ca="1" si="523"/>
        <v>0</v>
      </c>
      <c r="JF68" s="19">
        <f t="shared" ca="1" si="523"/>
        <v>0</v>
      </c>
      <c r="JG68" s="19">
        <f t="shared" ca="1" si="523"/>
        <v>1</v>
      </c>
      <c r="JH68" s="19">
        <f t="shared" ca="1" si="523"/>
        <v>0</v>
      </c>
      <c r="JI68" s="19">
        <f t="shared" ca="1" si="523"/>
        <v>1</v>
      </c>
      <c r="JJ68" s="9"/>
      <c r="JK68" s="5" t="b">
        <f t="shared" ca="1" si="524"/>
        <v>0</v>
      </c>
      <c r="JL68" s="5" t="b">
        <f t="shared" ca="1" si="525"/>
        <v>0</v>
      </c>
      <c r="JM68" s="5" t="b">
        <f t="shared" ca="1" si="525"/>
        <v>0</v>
      </c>
      <c r="JN68" s="5" t="b">
        <f t="shared" ca="1" si="525"/>
        <v>1</v>
      </c>
      <c r="JO68" s="144">
        <f t="shared" ca="1" si="543"/>
        <v>1</v>
      </c>
      <c r="JP68" s="144">
        <f t="shared" ca="1" si="543"/>
        <v>1</v>
      </c>
      <c r="JQ68" s="19" t="str">
        <f t="shared" ca="1" si="544"/>
        <v>-</v>
      </c>
      <c r="JR68" s="19" t="str">
        <f t="shared" ca="1" si="544"/>
        <v>-</v>
      </c>
      <c r="JS68" s="19" t="str">
        <f t="shared" ca="1" si="544"/>
        <v>-</v>
      </c>
      <c r="JT68" s="19" t="str">
        <f t="shared" ca="1" si="544"/>
        <v>-</v>
      </c>
      <c r="JU68" s="19">
        <f t="shared" ca="1" si="544"/>
        <v>1</v>
      </c>
      <c r="JV68" s="19">
        <f t="shared" ca="1" si="544"/>
        <v>0.66</v>
      </c>
      <c r="JW68" s="19" t="str">
        <f t="shared" ca="1" si="544"/>
        <v>-</v>
      </c>
      <c r="JX68" s="5" t="b" cm="1">
        <f t="array" aca="1" ref="JX68" ca="1">IF(OR(JY68:KF68&lt;&gt;"-"),TRUE,"-")</f>
        <v>1</v>
      </c>
      <c r="JY68" s="237">
        <f t="shared" ca="1" si="554"/>
        <v>2</v>
      </c>
      <c r="JZ68" s="237">
        <f t="shared" ca="1" si="554"/>
        <v>2</v>
      </c>
      <c r="KA68" s="237">
        <f t="shared" ca="1" si="554"/>
        <v>2</v>
      </c>
      <c r="KB68" s="237">
        <f t="shared" ca="1" si="554"/>
        <v>2</v>
      </c>
      <c r="KC68" s="237">
        <f t="shared" ca="1" si="554"/>
        <v>2</v>
      </c>
      <c r="KD68" s="237">
        <f t="shared" ca="1" si="554"/>
        <v>2</v>
      </c>
      <c r="KE68" s="237">
        <f t="shared" ca="1" si="554"/>
        <v>2</v>
      </c>
      <c r="KF68" s="237">
        <f t="shared" ca="1" si="554"/>
        <v>2</v>
      </c>
      <c r="KG68" s="5" t="str">
        <f t="array" aca="1" ref="KG68" ca="1">IF(OR(KH68:KN68&lt;&gt;"-"),TRUE,"-")</f>
        <v>-</v>
      </c>
      <c r="KH68" s="19" t="str">
        <f t="shared" ca="1" si="546"/>
        <v>-</v>
      </c>
      <c r="KI68" s="19" t="str">
        <f t="shared" ca="1" si="546"/>
        <v>-</v>
      </c>
      <c r="KJ68" s="19" t="str">
        <f t="shared" ca="1" si="546"/>
        <v>-</v>
      </c>
      <c r="KK68" s="19" t="str">
        <f t="shared" ca="1" si="546"/>
        <v>-</v>
      </c>
      <c r="KL68" s="19" t="str">
        <f t="shared" ca="1" si="546"/>
        <v>-</v>
      </c>
      <c r="KM68" s="19" t="str">
        <f t="shared" ca="1" si="546"/>
        <v>-</v>
      </c>
      <c r="KN68" s="19" t="str">
        <f t="shared" ca="1" si="546"/>
        <v>-</v>
      </c>
      <c r="KO68" s="19" t="b">
        <f t="shared" ca="1" si="546"/>
        <v>0</v>
      </c>
      <c r="KP68" s="144">
        <f t="shared" ca="1" si="527"/>
        <v>2</v>
      </c>
      <c r="KQ68" s="19">
        <f t="shared" ca="1" si="546"/>
        <v>2</v>
      </c>
      <c r="KR68" s="19" t="b">
        <f t="shared" ca="1" si="546"/>
        <v>0</v>
      </c>
      <c r="KS68" s="19" t="str">
        <f t="shared" ca="1" si="546"/>
        <v>-</v>
      </c>
      <c r="KT68" s="5" t="str">
        <f t="shared" ca="1" si="528"/>
        <v>-</v>
      </c>
      <c r="KU68" s="5" t="str">
        <f t="shared" ca="1" si="528"/>
        <v>-</v>
      </c>
      <c r="KV68" s="5" t="str">
        <f t="shared" ca="1" si="528"/>
        <v>-</v>
      </c>
      <c r="KW68" s="5" t="str">
        <f t="shared" ca="1" si="528"/>
        <v>-</v>
      </c>
      <c r="KX68" s="19" t="b">
        <f t="shared" ca="1" si="547"/>
        <v>0</v>
      </c>
      <c r="KY68" s="19" t="str">
        <f t="shared" ca="1" si="547"/>
        <v>-</v>
      </c>
      <c r="KZ68" s="19" t="str">
        <f t="shared" ca="1" si="547"/>
        <v>-</v>
      </c>
      <c r="LA68" s="19" t="b">
        <f t="shared" ca="1" si="547"/>
        <v>1</v>
      </c>
      <c r="LB68" s="19">
        <f t="shared" ca="1" si="547"/>
        <v>0.75</v>
      </c>
      <c r="LC68" s="19">
        <f t="shared" ca="1" si="547"/>
        <v>0.75</v>
      </c>
      <c r="LD68" s="19">
        <f t="shared" ca="1" si="547"/>
        <v>0.99</v>
      </c>
      <c r="LE68" s="19">
        <f t="shared" ca="1" si="547"/>
        <v>0.5</v>
      </c>
      <c r="LF68" s="19">
        <f t="shared" ca="1" si="547"/>
        <v>0</v>
      </c>
      <c r="LG68" s="19">
        <f t="shared" ca="1" si="547"/>
        <v>0</v>
      </c>
      <c r="LH68" s="19" t="str">
        <f t="shared" ca="1" si="547"/>
        <v>-</v>
      </c>
      <c r="LI68" s="19" t="str">
        <f t="shared" ca="1" si="547"/>
        <v>-</v>
      </c>
      <c r="LJ68" s="19" t="str">
        <f t="shared" ca="1" si="547"/>
        <v>-</v>
      </c>
      <c r="LK68" s="5">
        <f t="shared" ca="1" si="530"/>
        <v>1</v>
      </c>
      <c r="LL68" s="9"/>
      <c r="LM68" s="19">
        <f t="shared" ca="1" si="547"/>
        <v>70</v>
      </c>
      <c r="LN68" s="19">
        <f t="shared" ca="1" si="531"/>
        <v>50</v>
      </c>
      <c r="LO68" s="19">
        <f t="shared" ca="1" si="531"/>
        <v>80</v>
      </c>
      <c r="LP68" s="19">
        <f t="shared" ca="1" si="531"/>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2"/>
        <v>1</v>
      </c>
      <c r="LV68" s="5">
        <f t="shared" ca="1" si="533"/>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4"/>
        <v>1</v>
      </c>
      <c r="MF68" s="9"/>
      <c r="MG68" s="19" t="b">
        <f t="shared" ca="1" si="535"/>
        <v>0</v>
      </c>
      <c r="MH68" s="19" t="b">
        <f t="shared" ca="1" si="535"/>
        <v>0</v>
      </c>
      <c r="MI68" s="19">
        <f t="shared" ca="1" si="535"/>
        <v>1</v>
      </c>
      <c r="MJ68" s="19">
        <f t="shared" ca="1" si="535"/>
        <v>0.75</v>
      </c>
      <c r="MK68" s="19">
        <f t="shared" ca="1" si="535"/>
        <v>0.75</v>
      </c>
      <c r="ML68" s="19">
        <f t="shared" ca="1" si="535"/>
        <v>0.8</v>
      </c>
      <c r="MM68" s="19">
        <f t="shared" ca="1" si="535"/>
        <v>0.82499999999999996</v>
      </c>
      <c r="MN68" s="19">
        <f t="shared" ca="1" si="535"/>
        <v>0.875</v>
      </c>
      <c r="MO68" s="19">
        <f t="shared" ca="1" si="535"/>
        <v>0.9</v>
      </c>
      <c r="MP68" s="19">
        <f t="shared" ca="1" si="535"/>
        <v>1</v>
      </c>
      <c r="MQ68" s="19">
        <f t="shared" ca="1" si="535"/>
        <v>0.875</v>
      </c>
      <c r="MR68" s="19" t="b">
        <f t="shared" ca="1" si="535"/>
        <v>1</v>
      </c>
      <c r="MS68" s="19">
        <f t="shared" ca="1" si="535"/>
        <v>74.989999999999995</v>
      </c>
      <c r="MT68" s="19" t="str">
        <f t="shared" ca="1" si="535"/>
        <v>-</v>
      </c>
      <c r="MU68" s="19" t="str">
        <f t="shared" ca="1" si="535"/>
        <v>-</v>
      </c>
      <c r="MV68" s="19" t="str">
        <f t="shared" ca="1" si="535"/>
        <v>-</v>
      </c>
      <c r="MW68" s="19" t="str">
        <f t="shared" ref="MW68:OL68" ca="1" si="566">OFFSET(MW$5,$B68,0)</f>
        <v>-</v>
      </c>
      <c r="MX68" s="19" t="str">
        <f t="shared" ca="1" si="566"/>
        <v>-</v>
      </c>
      <c r="MY68" s="19" t="str">
        <f t="shared" ca="1" si="566"/>
        <v>-</v>
      </c>
      <c r="MZ68" s="19" t="str">
        <f t="shared" ca="1" si="566"/>
        <v>-</v>
      </c>
      <c r="NA68" s="19">
        <f t="shared" ca="1" si="566"/>
        <v>36.99</v>
      </c>
      <c r="NB68" s="19">
        <f t="shared" ca="1" si="566"/>
        <v>36.99</v>
      </c>
      <c r="NC68" s="19" t="str">
        <f t="shared" ca="1" si="566"/>
        <v>-</v>
      </c>
      <c r="ND68" s="19" t="str">
        <f t="shared" ca="1" si="566"/>
        <v>-</v>
      </c>
      <c r="NE68" s="19" t="str">
        <f t="shared" ca="1" si="566"/>
        <v>-</v>
      </c>
      <c r="NF68" s="19" t="str">
        <f t="shared" ca="1" si="566"/>
        <v>-</v>
      </c>
      <c r="NG68" s="19" t="str">
        <f t="shared" ca="1" si="566"/>
        <v>-</v>
      </c>
      <c r="NH68" s="19">
        <f t="shared" ca="1" si="566"/>
        <v>49.99</v>
      </c>
      <c r="NI68" s="19">
        <f t="shared" ca="1" si="566"/>
        <v>49.99</v>
      </c>
      <c r="NJ68" s="19">
        <f t="shared" ca="1" si="566"/>
        <v>49.99</v>
      </c>
      <c r="NK68" s="19">
        <f t="shared" ca="1" si="566"/>
        <v>49.99</v>
      </c>
      <c r="NL68" s="19">
        <f t="shared" ca="1" si="566"/>
        <v>49.99</v>
      </c>
      <c r="NM68" s="19">
        <f t="shared" ca="1" si="566"/>
        <v>49.99</v>
      </c>
      <c r="NN68" s="19">
        <f t="shared" ca="1" si="566"/>
        <v>49.99</v>
      </c>
      <c r="NO68" s="19">
        <f t="shared" ca="1" si="566"/>
        <v>49.99</v>
      </c>
      <c r="NP68" s="19">
        <f t="shared" ca="1" si="566"/>
        <v>412.99</v>
      </c>
      <c r="NQ68" s="19">
        <f t="shared" ca="1" si="566"/>
        <v>412.99</v>
      </c>
      <c r="NR68" s="19" t="str">
        <f t="shared" ca="1" si="566"/>
        <v>-</v>
      </c>
      <c r="NS68" s="19" t="str">
        <f t="shared" ca="1" si="566"/>
        <v>-</v>
      </c>
      <c r="NT68" s="19" t="str">
        <f t="shared" ca="1" si="566"/>
        <v>-</v>
      </c>
      <c r="NU68" s="19" t="str">
        <f t="shared" ca="1" si="566"/>
        <v>-</v>
      </c>
      <c r="NV68" s="19" t="str">
        <f t="shared" ca="1" si="566"/>
        <v>-</v>
      </c>
      <c r="NW68" s="19">
        <f t="shared" ca="1" si="566"/>
        <v>6.8900000000000006</v>
      </c>
      <c r="NX68" s="19">
        <f t="shared" ca="1" si="566"/>
        <v>6.8900000000000006</v>
      </c>
      <c r="NY68" s="19">
        <f t="shared" ca="1" si="566"/>
        <v>6.8900000000000006</v>
      </c>
      <c r="NZ68" s="19">
        <f t="shared" ca="1" si="566"/>
        <v>6.8900000000000006</v>
      </c>
      <c r="OA68" s="19">
        <f t="shared" ca="1" si="566"/>
        <v>6.8900000000000006</v>
      </c>
      <c r="OB68" s="19">
        <f t="shared" ca="1" si="566"/>
        <v>6.8900000000000006</v>
      </c>
      <c r="OC68" s="19">
        <f t="shared" ca="1" si="566"/>
        <v>6.8900000000000006</v>
      </c>
      <c r="OD68" s="19">
        <f t="shared" ca="1" si="566"/>
        <v>6.8900000000000006</v>
      </c>
      <c r="OE68" s="19">
        <f t="shared" ca="1" si="566"/>
        <v>346.99</v>
      </c>
      <c r="OF68" s="19">
        <f t="shared" ca="1" si="566"/>
        <v>346.99</v>
      </c>
      <c r="OG68" s="19" t="str">
        <f t="shared" ca="1" si="566"/>
        <v>-</v>
      </c>
      <c r="OH68" s="19" t="str">
        <f t="shared" ca="1" si="566"/>
        <v>-</v>
      </c>
      <c r="OI68" s="19" t="str">
        <f t="shared" ca="1" si="566"/>
        <v>-</v>
      </c>
      <c r="OJ68" s="19" t="str">
        <f t="shared" ca="1" si="566"/>
        <v>-</v>
      </c>
      <c r="OK68" s="19" t="str">
        <f t="shared" ca="1" si="566"/>
        <v>-</v>
      </c>
      <c r="OL68" s="19">
        <f t="shared" ca="1" si="566"/>
        <v>0</v>
      </c>
      <c r="OM68" s="24">
        <v>0</v>
      </c>
    </row>
    <row r="69" spans="1:403" outlineLevel="1">
      <c r="A69" s="21">
        <f t="shared" si="156"/>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0.131</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9"/>
      <c r="LM69" s="14"/>
      <c r="LN69" s="14"/>
      <c r="LO69" s="14"/>
      <c r="LP69" s="14"/>
      <c r="LQ69" s="14"/>
      <c r="LR69" s="14"/>
      <c r="LS69" s="14"/>
      <c r="LT69" s="14"/>
      <c r="LU69" s="14"/>
      <c r="LV69" s="14"/>
      <c r="LW69" s="14"/>
      <c r="LX69" s="14"/>
      <c r="LY69" s="14"/>
      <c r="LZ69" s="14"/>
      <c r="MA69" s="14"/>
      <c r="MB69" s="14"/>
      <c r="MC69" s="14"/>
      <c r="MD69" s="14"/>
      <c r="ME69" s="14"/>
      <c r="MF69" s="9"/>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24">
        <v>0</v>
      </c>
    </row>
    <row r="70" spans="1:403">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9"/>
      <c r="LM70" s="515"/>
      <c r="LN70" s="515"/>
      <c r="LO70" s="515"/>
      <c r="LP70" s="515"/>
      <c r="LQ70" s="515"/>
      <c r="LR70" s="515"/>
      <c r="LS70" s="515"/>
      <c r="LT70" s="515"/>
      <c r="LU70" s="515"/>
      <c r="LV70" s="515"/>
      <c r="LW70" s="515"/>
      <c r="LX70" s="515"/>
      <c r="LY70" s="515"/>
      <c r="LZ70" s="515"/>
      <c r="MA70" s="515"/>
      <c r="MB70" s="515"/>
      <c r="MC70" s="515"/>
      <c r="MD70" s="515"/>
      <c r="ME70" s="515"/>
      <c r="MF70" s="9"/>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24">
        <v>0</v>
      </c>
    </row>
    <row r="71" spans="1:403"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outlineLevel="1">
      <c r="A72" s="21">
        <f t="shared" si="156"/>
        <v>67</v>
      </c>
      <c r="B72" s="29">
        <f>$A$14</f>
        <v>9</v>
      </c>
      <c r="C72">
        <v>203</v>
      </c>
      <c r="D72" s="144" t="str">
        <f t="shared" ref="D72:D77" si="567">INDEX(i.Region_Desc,$K72,1)</f>
        <v>GSM</v>
      </c>
      <c r="E72" t="b">
        <f t="shared" ref="E72:E76" si="568">$M72&lt;&gt;3</f>
        <v>1</v>
      </c>
      <c r="F72" t="b">
        <v>0</v>
      </c>
      <c r="G72" t="b">
        <f t="shared" ref="G72:G77" si="569">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0">INDEX(i.FlkStrctr,$M72,AG$7)</f>
        <v>2</v>
      </c>
      <c r="AH72" s="5">
        <f t="shared" si="570"/>
        <v>0</v>
      </c>
      <c r="AI72" s="5">
        <f t="shared" ref="AI72:AI77" si="571">INDEX(i.StdELMan,($K72-1)*12+($M72-1)*3+$N72,AI$7)</f>
        <v>1</v>
      </c>
      <c r="AJ72">
        <f t="shared" ref="AJ72:AJ77" si="572">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WP"&amp;TEXT($LU72*100,"000p")           &amp; " MP"&amp;TEXT($LV72*100,"000p")           &amp; " GP"&amp;TEXT($ME72*100,"000p")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73">INDEX(i.model_structure,$H72,AX$7)</f>
        <v>0</v>
      </c>
      <c r="AY72" s="5" t="str">
        <f t="shared" si="573"/>
        <v>-</v>
      </c>
      <c r="AZ72" s="5" t="b">
        <f t="shared" si="573"/>
        <v>0</v>
      </c>
      <c r="BA72" s="5" t="b">
        <f t="shared" si="573"/>
        <v>1</v>
      </c>
      <c r="BB72" s="5" t="b">
        <f t="shared" si="573"/>
        <v>1</v>
      </c>
      <c r="BC72" s="144">
        <f t="shared" si="573"/>
        <v>0</v>
      </c>
      <c r="BD72" s="19" t="b">
        <f t="shared" ref="BD72:BD77" ca="1" si="574">OFFSET(BD$5,$B72,0)</f>
        <v>1</v>
      </c>
      <c r="BE72" s="9"/>
      <c r="BF72" s="5" t="str">
        <f t="shared" ref="BF72:BF77" ca="1" si="575">IF($M72&lt;&gt;4,OFFSET(BF$5,$B72,0),1)</f>
        <v>-</v>
      </c>
      <c r="BG72" s="19" t="str">
        <f t="shared" ref="BG72:BI77" ca="1" si="576">OFFSET(BG$5,$B72,0)</f>
        <v>-</v>
      </c>
      <c r="BH72" s="19" t="str">
        <f t="shared" ca="1" si="576"/>
        <v>-</v>
      </c>
      <c r="BI72" s="19" t="str">
        <f t="shared" ca="1" si="576"/>
        <v>-</v>
      </c>
      <c r="BJ72" s="5" t="str">
        <f t="shared" ref="BJ72:BJ77" ca="1" si="577">IF($M72&lt;&gt;4,OFFSET(BJ$5,$B72,0),1)</f>
        <v>-</v>
      </c>
      <c r="BK72" s="19" t="str">
        <f t="shared" ref="BK72:BK77" ca="1" si="578">OFFSET(BK$5,$B72,0)</f>
        <v>-</v>
      </c>
      <c r="BL72" s="5" t="str">
        <f t="shared" ref="BL72:BL77" ca="1" si="579">IF($M72&lt;&gt;4,OFFSET(BL$5,$B72,0),1)</f>
        <v>-</v>
      </c>
      <c r="BM72" s="19" t="str">
        <f t="shared" ref="BM72:BO77" ca="1" si="580">OFFSET(BM$5,$B72,0)</f>
        <v>-</v>
      </c>
      <c r="BN72" s="19" t="str">
        <f t="shared" ca="1" si="580"/>
        <v>-</v>
      </c>
      <c r="BO72" s="19" t="str">
        <f t="shared" ca="1" si="580"/>
        <v>-</v>
      </c>
      <c r="BP72" s="5" t="str">
        <f t="shared" ref="BP72:BP77" ca="1" si="581">IF($M72&lt;&gt;4,OFFSET(BP$5,$B72,0),1)</f>
        <v>-</v>
      </c>
      <c r="BQ72" s="9"/>
      <c r="BR72" s="19" t="str">
        <f t="shared" ref="BR72:CA77" ca="1" si="582">OFFSET(BR$5,$B72,0)</f>
        <v>-</v>
      </c>
      <c r="BS72" s="19" t="str">
        <f t="shared" ca="1" si="582"/>
        <v>-</v>
      </c>
      <c r="BT72" s="19" t="str">
        <f t="shared" ca="1" si="582"/>
        <v>-</v>
      </c>
      <c r="BU72" s="19" t="str">
        <f t="shared" ca="1" si="582"/>
        <v>-</v>
      </c>
      <c r="BV72" s="19" t="str">
        <f t="shared" ca="1" si="582"/>
        <v>-</v>
      </c>
      <c r="BW72" s="19" t="str">
        <f t="shared" ca="1" si="582"/>
        <v>-</v>
      </c>
      <c r="BX72" s="19" t="str">
        <f t="shared" ca="1" si="582"/>
        <v>-</v>
      </c>
      <c r="BY72" s="19" t="str">
        <f t="shared" ca="1" si="582"/>
        <v>-</v>
      </c>
      <c r="BZ72" s="19" t="str">
        <f t="shared" ca="1" si="582"/>
        <v>-</v>
      </c>
      <c r="CA72" s="19" t="str">
        <f t="shared" ca="1" si="582"/>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83">OFFSET(CK$5,$B72,0)</f>
        <v>-</v>
      </c>
      <c r="CL72" s="19">
        <f t="shared" ca="1" si="583"/>
        <v>1</v>
      </c>
      <c r="CM72" s="19">
        <f t="shared" ca="1" si="583"/>
        <v>1</v>
      </c>
      <c r="CN72" s="9"/>
      <c r="CO72" s="444">
        <f t="shared" ref="CO72:CQ77" si="584">INDEX(i.UserPeriod0,$AI72,CO$7)</f>
        <v>652</v>
      </c>
      <c r="CP72" s="444">
        <f t="shared" si="584"/>
        <v>686</v>
      </c>
      <c r="CQ72" s="444">
        <f t="shared" si="584"/>
        <v>721</v>
      </c>
      <c r="CR72" s="152">
        <f t="shared" ref="CR72:CT77" si="585">7*INDEX(i.end_joining,1,CR$7+($AI72-1)*3)</f>
        <v>378</v>
      </c>
      <c r="CS72" s="152">
        <f t="shared" si="585"/>
        <v>413</v>
      </c>
      <c r="CT72" s="152">
        <f t="shared" si="585"/>
        <v>448</v>
      </c>
      <c r="CU72" s="19" t="str">
        <f t="shared" ref="CU72:DK77" ca="1" si="586">OFFSET(CU$5,$B72,0)</f>
        <v>-</v>
      </c>
      <c r="CV72" s="19" t="str">
        <f t="shared" ca="1" si="586"/>
        <v>-</v>
      </c>
      <c r="CW72" s="19" t="str">
        <f t="shared" ca="1" si="586"/>
        <v>-</v>
      </c>
      <c r="CX72" s="19" t="str">
        <f t="shared" ca="1" si="586"/>
        <v>-</v>
      </c>
      <c r="CY72" s="19" t="str">
        <f t="shared" ca="1" si="586"/>
        <v>-</v>
      </c>
      <c r="CZ72" s="19" t="b">
        <f t="shared" ca="1" si="586"/>
        <v>1</v>
      </c>
      <c r="DA72" s="19">
        <f t="shared" ca="1" si="586"/>
        <v>0</v>
      </c>
      <c r="DB72" s="19">
        <f t="shared" ca="1" si="586"/>
        <v>0</v>
      </c>
      <c r="DC72" s="19">
        <f t="shared" ca="1" si="586"/>
        <v>0</v>
      </c>
      <c r="DD72" s="19">
        <f t="shared" ca="1" si="586"/>
        <v>0</v>
      </c>
      <c r="DE72" s="19">
        <f t="shared" ca="1" si="586"/>
        <v>0</v>
      </c>
      <c r="DF72" s="19">
        <f t="shared" ca="1" si="586"/>
        <v>0</v>
      </c>
      <c r="DG72" s="19">
        <f t="shared" ca="1" si="586"/>
        <v>0</v>
      </c>
      <c r="DH72" s="19">
        <f t="shared" ca="1" si="586"/>
        <v>0</v>
      </c>
      <c r="DI72" s="19">
        <f t="shared" ca="1" si="586"/>
        <v>0</v>
      </c>
      <c r="DJ72" s="19">
        <f t="shared" ca="1" si="586"/>
        <v>0</v>
      </c>
      <c r="DK72" s="19">
        <f t="shared" ca="1" si="586"/>
        <v>0</v>
      </c>
      <c r="DL72" s="19">
        <f t="shared" ref="DL72:ES77" ca="1" si="587">OFFSET(DL$5,$B72,0)</f>
        <v>0</v>
      </c>
      <c r="DM72" s="19">
        <f t="shared" ca="1" si="587"/>
        <v>1</v>
      </c>
      <c r="DN72" s="19">
        <f t="shared" ca="1" si="587"/>
        <v>1</v>
      </c>
      <c r="DO72" s="19">
        <f t="shared" ca="1" si="587"/>
        <v>0</v>
      </c>
      <c r="DP72" s="19" t="str">
        <f t="shared" ca="1" si="587"/>
        <v>-</v>
      </c>
      <c r="DQ72" s="19" t="str">
        <f t="shared" ca="1" si="587"/>
        <v>-</v>
      </c>
      <c r="DR72" s="19" t="str">
        <f t="shared" ca="1" si="587"/>
        <v>-</v>
      </c>
      <c r="DS72" s="19" t="str">
        <f t="shared" ca="1" si="587"/>
        <v>-</v>
      </c>
      <c r="DT72" s="19" t="str">
        <f t="shared" ca="1" si="587"/>
        <v>-</v>
      </c>
      <c r="DU72" s="19">
        <f t="shared" ca="1" si="587"/>
        <v>0</v>
      </c>
      <c r="DV72" s="19" t="str">
        <f t="shared" ca="1" si="587"/>
        <v>-</v>
      </c>
      <c r="DW72" s="19" t="str">
        <f t="shared" ca="1" si="587"/>
        <v>-</v>
      </c>
      <c r="DX72" s="19" t="str">
        <f t="shared" ca="1" si="587"/>
        <v>-</v>
      </c>
      <c r="DY72" s="19" t="str">
        <f t="shared" ca="1" si="587"/>
        <v>-</v>
      </c>
      <c r="DZ72" s="19" t="str">
        <f t="shared" ca="1" si="587"/>
        <v>-</v>
      </c>
      <c r="EA72" s="19" t="str">
        <f t="shared" ca="1" si="587"/>
        <v>-</v>
      </c>
      <c r="EB72" s="19" t="str">
        <f t="shared" ca="1" si="587"/>
        <v>-</v>
      </c>
      <c r="EC72" s="19" t="str">
        <f t="shared" ca="1" si="587"/>
        <v>-</v>
      </c>
      <c r="ED72" s="19">
        <f t="shared" ca="1" si="587"/>
        <v>0</v>
      </c>
      <c r="EE72" s="19">
        <f t="shared" ca="1" si="587"/>
        <v>0</v>
      </c>
      <c r="EF72" s="19">
        <f t="shared" ca="1" si="587"/>
        <v>0</v>
      </c>
      <c r="EG72" s="19">
        <f t="shared" ca="1" si="587"/>
        <v>0</v>
      </c>
      <c r="EH72" s="19">
        <f t="shared" ca="1" si="587"/>
        <v>0</v>
      </c>
      <c r="EI72" s="19">
        <f t="shared" ca="1" si="587"/>
        <v>0</v>
      </c>
      <c r="EJ72" s="19">
        <f t="shared" ca="1" si="587"/>
        <v>0</v>
      </c>
      <c r="EK72" s="19">
        <f t="shared" ca="1" si="587"/>
        <v>0</v>
      </c>
      <c r="EL72" s="19">
        <f t="shared" ca="1" si="587"/>
        <v>0</v>
      </c>
      <c r="EM72" s="19">
        <f t="shared" ca="1" si="587"/>
        <v>0</v>
      </c>
      <c r="EN72" s="19">
        <f t="shared" ca="1" si="587"/>
        <v>0</v>
      </c>
      <c r="EO72" s="19">
        <f t="shared" ca="1" si="587"/>
        <v>0</v>
      </c>
      <c r="EP72" s="19">
        <f t="shared" ca="1" si="587"/>
        <v>0</v>
      </c>
      <c r="EQ72" s="19">
        <f t="shared" ca="1" si="587"/>
        <v>0</v>
      </c>
      <c r="ER72" s="19">
        <f t="shared" ca="1" si="587"/>
        <v>0</v>
      </c>
      <c r="ES72" s="19">
        <f t="shared" ca="1" si="587"/>
        <v>0</v>
      </c>
      <c r="ET72" s="19">
        <f t="shared" ref="ET72:FI76" ca="1" si="588">OFFSET(ET$5,$B72,0)</f>
        <v>0</v>
      </c>
      <c r="EU72" s="19">
        <f t="shared" ca="1" si="588"/>
        <v>0</v>
      </c>
      <c r="EV72" s="19">
        <f t="shared" ca="1" si="588"/>
        <v>0</v>
      </c>
      <c r="EW72" s="19">
        <f t="shared" ca="1" si="588"/>
        <v>0</v>
      </c>
      <c r="EX72" s="19">
        <f t="shared" ca="1" si="588"/>
        <v>0</v>
      </c>
      <c r="EY72" s="19">
        <f t="shared" ca="1" si="588"/>
        <v>0</v>
      </c>
      <c r="EZ72" s="19">
        <f t="shared" ca="1" si="588"/>
        <v>0</v>
      </c>
      <c r="FA72" s="19">
        <f t="shared" ca="1" si="588"/>
        <v>0</v>
      </c>
      <c r="FB72" s="19">
        <f t="shared" ca="1" si="588"/>
        <v>0</v>
      </c>
      <c r="FC72" s="19">
        <f t="shared" ca="1" si="588"/>
        <v>0</v>
      </c>
      <c r="FD72" s="19">
        <f t="shared" ca="1" si="588"/>
        <v>0</v>
      </c>
      <c r="FE72" s="19">
        <f t="shared" ca="1" si="588"/>
        <v>0</v>
      </c>
      <c r="FF72" s="19">
        <f t="shared" ca="1" si="588"/>
        <v>0</v>
      </c>
      <c r="FG72" s="19">
        <f t="shared" ca="1" si="588"/>
        <v>0</v>
      </c>
      <c r="FH72" s="19">
        <f t="shared" ca="1" si="588"/>
        <v>0</v>
      </c>
      <c r="FI72" s="19">
        <f t="shared" ca="1" si="588"/>
        <v>0</v>
      </c>
      <c r="FJ72" s="19">
        <f t="shared" ref="FJ72:HK75" ca="1" si="589">OFFSET(FJ$5,$B72,0)</f>
        <v>0</v>
      </c>
      <c r="FK72" s="19">
        <f t="shared" ca="1" si="589"/>
        <v>0</v>
      </c>
      <c r="FL72" s="19">
        <f t="shared" ca="1" si="589"/>
        <v>0</v>
      </c>
      <c r="FM72" s="19">
        <f t="shared" ca="1" si="589"/>
        <v>0</v>
      </c>
      <c r="FN72" s="19">
        <f t="shared" ca="1" si="589"/>
        <v>0</v>
      </c>
      <c r="FO72" s="19">
        <f t="shared" ca="1" si="589"/>
        <v>0</v>
      </c>
      <c r="FP72" s="19">
        <f t="shared" ca="1" si="589"/>
        <v>0</v>
      </c>
      <c r="FQ72" s="19">
        <f t="shared" ca="1" si="589"/>
        <v>0</v>
      </c>
      <c r="FR72" s="19">
        <f t="shared" ca="1" si="589"/>
        <v>0</v>
      </c>
      <c r="FS72" s="19">
        <f t="shared" ca="1" si="589"/>
        <v>0</v>
      </c>
      <c r="FT72" s="19">
        <f t="shared" ca="1" si="589"/>
        <v>0</v>
      </c>
      <c r="FU72" s="19">
        <f t="shared" ca="1" si="589"/>
        <v>0</v>
      </c>
      <c r="FV72" s="19">
        <f t="shared" ca="1" si="589"/>
        <v>0</v>
      </c>
      <c r="FW72" s="19">
        <f t="shared" ca="1" si="589"/>
        <v>0</v>
      </c>
      <c r="FX72" s="19">
        <f t="shared" ca="1" si="589"/>
        <v>0</v>
      </c>
      <c r="FY72" s="19">
        <f t="shared" ca="1" si="589"/>
        <v>0</v>
      </c>
      <c r="FZ72" s="19">
        <f t="shared" ca="1" si="589"/>
        <v>0</v>
      </c>
      <c r="GA72" s="19">
        <f t="shared" ca="1" si="589"/>
        <v>0</v>
      </c>
      <c r="GB72" s="19">
        <f t="shared" ca="1" si="589"/>
        <v>0</v>
      </c>
      <c r="GC72" s="19">
        <f t="shared" ca="1" si="589"/>
        <v>0</v>
      </c>
      <c r="GD72" s="19">
        <f t="shared" ca="1" si="589"/>
        <v>0</v>
      </c>
      <c r="GE72" s="19">
        <f t="shared" ca="1" si="589"/>
        <v>0</v>
      </c>
      <c r="GF72" s="19">
        <f t="shared" ca="1" si="589"/>
        <v>0</v>
      </c>
      <c r="GG72" s="19">
        <f t="shared" ca="1" si="589"/>
        <v>0</v>
      </c>
      <c r="GH72" s="19">
        <f t="shared" ca="1" si="589"/>
        <v>0</v>
      </c>
      <c r="GI72" s="19">
        <f t="shared" ca="1" si="589"/>
        <v>0</v>
      </c>
      <c r="GJ72" s="19">
        <f t="shared" ca="1" si="589"/>
        <v>0</v>
      </c>
      <c r="GK72" s="19">
        <f t="shared" ca="1" si="589"/>
        <v>0</v>
      </c>
      <c r="GL72" s="19">
        <f t="shared" ca="1" si="589"/>
        <v>0</v>
      </c>
      <c r="GM72" s="19">
        <f t="shared" ca="1" si="589"/>
        <v>0</v>
      </c>
      <c r="GN72" s="19">
        <f t="shared" ca="1" si="589"/>
        <v>0</v>
      </c>
      <c r="GO72" s="19">
        <f t="shared" ca="1" si="589"/>
        <v>0</v>
      </c>
      <c r="GP72" s="19">
        <f t="shared" ca="1" si="589"/>
        <v>0</v>
      </c>
      <c r="GQ72" s="19">
        <f t="shared" ca="1" si="589"/>
        <v>0</v>
      </c>
      <c r="GR72" s="19">
        <f t="shared" ca="1" si="589"/>
        <v>0</v>
      </c>
      <c r="GS72" s="19">
        <f t="shared" ca="1" si="589"/>
        <v>0</v>
      </c>
      <c r="GT72" s="19">
        <f t="shared" ca="1" si="589"/>
        <v>0</v>
      </c>
      <c r="GU72" s="19">
        <f t="shared" ca="1" si="589"/>
        <v>0</v>
      </c>
      <c r="GV72" s="19">
        <f t="shared" ca="1" si="589"/>
        <v>0</v>
      </c>
      <c r="GW72" s="19">
        <f t="shared" ca="1" si="589"/>
        <v>0</v>
      </c>
      <c r="GX72" s="19">
        <f t="shared" ca="1" si="589"/>
        <v>0</v>
      </c>
      <c r="GY72" s="19">
        <f t="shared" ca="1" si="589"/>
        <v>0</v>
      </c>
      <c r="GZ72" s="19">
        <f t="shared" ca="1" si="589"/>
        <v>0</v>
      </c>
      <c r="HA72" s="19">
        <f t="shared" ca="1" si="589"/>
        <v>0</v>
      </c>
      <c r="HB72" s="19">
        <f t="shared" ca="1" si="589"/>
        <v>0</v>
      </c>
      <c r="HC72" s="19">
        <f t="shared" ca="1" si="589"/>
        <v>0</v>
      </c>
      <c r="HD72" s="19">
        <f t="shared" ca="1" si="589"/>
        <v>0</v>
      </c>
      <c r="HE72" s="19">
        <f t="shared" ca="1" si="589"/>
        <v>0</v>
      </c>
      <c r="HF72" s="19">
        <f t="shared" ca="1" si="589"/>
        <v>0</v>
      </c>
      <c r="HG72" s="19">
        <f t="shared" ca="1" si="589"/>
        <v>0</v>
      </c>
      <c r="HH72" s="19">
        <f t="shared" ca="1" si="589"/>
        <v>0</v>
      </c>
      <c r="HI72" s="19">
        <f t="shared" ca="1" si="589"/>
        <v>0</v>
      </c>
      <c r="HJ72" s="19">
        <f t="shared" ca="1" si="589"/>
        <v>0</v>
      </c>
      <c r="HK72" s="19">
        <f t="shared" ca="1" si="589"/>
        <v>0</v>
      </c>
      <c r="HL72" s="19">
        <f t="shared" ref="HL72:ID74" ca="1" si="590">OFFSET(HL$5,$B72,0)</f>
        <v>0</v>
      </c>
      <c r="HM72" s="19">
        <f t="shared" ca="1" si="590"/>
        <v>0</v>
      </c>
      <c r="HN72" s="19">
        <f t="shared" ca="1" si="590"/>
        <v>0</v>
      </c>
      <c r="HO72" s="19">
        <f t="shared" ca="1" si="590"/>
        <v>0</v>
      </c>
      <c r="HP72" s="19">
        <f t="shared" ca="1" si="590"/>
        <v>0</v>
      </c>
      <c r="HQ72" s="19">
        <f t="shared" ca="1" si="590"/>
        <v>0</v>
      </c>
      <c r="HR72" s="19">
        <f t="shared" ca="1" si="590"/>
        <v>0</v>
      </c>
      <c r="HS72" s="19">
        <f t="shared" ca="1" si="590"/>
        <v>0</v>
      </c>
      <c r="HT72" s="19">
        <f t="shared" ca="1" si="590"/>
        <v>0</v>
      </c>
      <c r="HU72" s="19">
        <f t="shared" ca="1" si="590"/>
        <v>0</v>
      </c>
      <c r="HV72" s="19">
        <f t="shared" ca="1" si="590"/>
        <v>0</v>
      </c>
      <c r="HW72" s="19">
        <f t="shared" ca="1" si="590"/>
        <v>0</v>
      </c>
      <c r="HX72" s="19">
        <f t="shared" ca="1" si="590"/>
        <v>0</v>
      </c>
      <c r="HY72" s="19">
        <f t="shared" ca="1" si="590"/>
        <v>0</v>
      </c>
      <c r="HZ72" s="19">
        <f t="shared" ca="1" si="590"/>
        <v>0</v>
      </c>
      <c r="IA72" s="19">
        <f t="shared" ca="1" si="590"/>
        <v>0</v>
      </c>
      <c r="IB72" s="19">
        <f t="shared" ca="1" si="590"/>
        <v>0</v>
      </c>
      <c r="IC72" s="19">
        <f t="shared" ca="1" si="590"/>
        <v>0</v>
      </c>
      <c r="ID72" s="19">
        <f t="shared" ca="1" si="590"/>
        <v>0</v>
      </c>
      <c r="IE72" s="5">
        <f t="shared" ref="IE72:IE77" si="591">INDEX(i.TOL,$N72,IE$7)</f>
        <v>67</v>
      </c>
      <c r="IF72" s="9"/>
      <c r="IG72" s="5">
        <f t="shared" ref="IG72:IJ77" si="592">INDEX(i.FlkStrctr,$M72,IG$7)</f>
        <v>1</v>
      </c>
      <c r="IH72" s="5" t="b">
        <f t="shared" si="592"/>
        <v>0</v>
      </c>
      <c r="II72" s="19">
        <f t="shared" ref="II72:JI77" ca="1" si="593">OFFSET(II$5,$B72,0)</f>
        <v>0</v>
      </c>
      <c r="IJ72" s="5">
        <f t="shared" si="592"/>
        <v>55</v>
      </c>
      <c r="IK72" s="19">
        <f t="shared" ca="1" si="593"/>
        <v>1</v>
      </c>
      <c r="IL72" s="19">
        <f t="shared" ca="1" si="593"/>
        <v>0</v>
      </c>
      <c r="IM72" s="19">
        <f t="shared" ca="1" si="593"/>
        <v>0</v>
      </c>
      <c r="IN72" s="19">
        <f t="shared" ca="1" si="593"/>
        <v>0</v>
      </c>
      <c r="IO72" s="19">
        <f t="shared" ca="1" si="593"/>
        <v>0</v>
      </c>
      <c r="IP72" s="19">
        <f t="shared" ca="1" si="593"/>
        <v>0</v>
      </c>
      <c r="IQ72" s="19">
        <f t="shared" ca="1" si="593"/>
        <v>0</v>
      </c>
      <c r="IR72" s="19">
        <f t="shared" ca="1" si="593"/>
        <v>0</v>
      </c>
      <c r="IS72" s="19">
        <f t="shared" ca="1" si="593"/>
        <v>0</v>
      </c>
      <c r="IT72" s="19">
        <f t="shared" ca="1" si="593"/>
        <v>0</v>
      </c>
      <c r="IU72" s="19">
        <f t="shared" ca="1" si="593"/>
        <v>0</v>
      </c>
      <c r="IV72" s="19">
        <f t="shared" ca="1" si="593"/>
        <v>0</v>
      </c>
      <c r="IW72" s="19">
        <f t="shared" ca="1" si="593"/>
        <v>0</v>
      </c>
      <c r="IX72" s="19">
        <f t="shared" ca="1" si="593"/>
        <v>0</v>
      </c>
      <c r="IY72" s="19">
        <f t="shared" ca="1" si="593"/>
        <v>0</v>
      </c>
      <c r="IZ72" s="19">
        <f t="shared" ca="1" si="593"/>
        <v>0</v>
      </c>
      <c r="JA72" s="19">
        <f t="shared" ca="1" si="593"/>
        <v>0</v>
      </c>
      <c r="JB72" s="19">
        <f t="shared" ca="1" si="593"/>
        <v>0</v>
      </c>
      <c r="JC72" s="19">
        <f t="shared" ca="1" si="593"/>
        <v>0</v>
      </c>
      <c r="JD72" s="19">
        <f t="shared" ca="1" si="593"/>
        <v>0</v>
      </c>
      <c r="JE72" s="19">
        <f t="shared" ca="1" si="593"/>
        <v>0</v>
      </c>
      <c r="JF72" s="19">
        <f t="shared" ca="1" si="593"/>
        <v>0</v>
      </c>
      <c r="JG72" s="19">
        <f t="shared" ca="1" si="593"/>
        <v>1</v>
      </c>
      <c r="JH72" s="19">
        <f t="shared" ca="1" si="593"/>
        <v>0</v>
      </c>
      <c r="JI72" s="19">
        <f t="shared" ca="1" si="593"/>
        <v>1</v>
      </c>
      <c r="JJ72" s="9"/>
      <c r="JK72" s="5" t="b">
        <f t="shared" ref="JK72:JK77" ca="1" si="594">IF($L72&lt;&gt;0,INDEX(i.cropgraze_inc,$L72,JK$7),OFFSET(JK$5,$B72,0))</f>
        <v>0</v>
      </c>
      <c r="JL72" s="5" t="b">
        <f t="shared" ref="JL72:JN77" si="595">($N72=JL$11)</f>
        <v>0</v>
      </c>
      <c r="JM72" s="5" t="b">
        <f t="shared" si="595"/>
        <v>0</v>
      </c>
      <c r="JN72" s="5" t="b">
        <f t="shared" si="595"/>
        <v>1</v>
      </c>
      <c r="JO72" s="144">
        <f>$O72</f>
        <v>1</v>
      </c>
      <c r="JP72" s="144">
        <f t="shared" ref="JP72" si="596">$O72</f>
        <v>1</v>
      </c>
      <c r="JQ72" s="12" t="s">
        <v>34</v>
      </c>
      <c r="JR72" s="12" t="s">
        <v>34</v>
      </c>
      <c r="JS72" s="12" t="s">
        <v>34</v>
      </c>
      <c r="JT72" s="12" t="s">
        <v>34</v>
      </c>
      <c r="JU72" s="12">
        <v>1</v>
      </c>
      <c r="JV72" s="12">
        <v>0.66</v>
      </c>
      <c r="JW72" s="244" t="s">
        <v>34</v>
      </c>
      <c r="JX72" s="5" t="b" cm="1">
        <f t="array" ref="JX72">IF(OR(JY72:KF72&lt;&gt;"-"),TRUE,"-")</f>
        <v>1</v>
      </c>
      <c r="JY72" s="12">
        <v>2</v>
      </c>
      <c r="JZ72" s="12">
        <v>2</v>
      </c>
      <c r="KA72" s="12">
        <v>2</v>
      </c>
      <c r="KB72" s="12">
        <v>2</v>
      </c>
      <c r="KC72" s="12">
        <v>2</v>
      </c>
      <c r="KD72" s="12">
        <v>2</v>
      </c>
      <c r="KE72" s="12">
        <v>2</v>
      </c>
      <c r="KF72" s="12">
        <v>2</v>
      </c>
      <c r="KG72" s="5" t="str">
        <f t="array" ref="KG72">IF(OR(KH72:KN72&lt;&gt;"-"),TRUE,"-")</f>
        <v>-</v>
      </c>
      <c r="KH72" s="12" t="s">
        <v>34</v>
      </c>
      <c r="KI72" s="12" t="s">
        <v>34</v>
      </c>
      <c r="KJ72" s="12" t="s">
        <v>34</v>
      </c>
      <c r="KK72" s="12" t="s">
        <v>34</v>
      </c>
      <c r="KL72" s="12" t="s">
        <v>34</v>
      </c>
      <c r="KM72" s="12" t="s">
        <v>34</v>
      </c>
      <c r="KN72" s="12" t="s">
        <v>34</v>
      </c>
      <c r="KO72" s="12" t="b">
        <v>0</v>
      </c>
      <c r="KP72" s="144">
        <f t="shared" ref="KP72:KP77" si="597">IF($AI72=6,0,$KQ72)</f>
        <v>2</v>
      </c>
      <c r="KQ72" s="12">
        <v>2</v>
      </c>
      <c r="KR72" s="12" t="b">
        <v>0</v>
      </c>
      <c r="KS72" s="12" t="s">
        <v>34</v>
      </c>
      <c r="KT72" s="5" t="str">
        <f t="shared" ref="KT72:KW77" si="598">INDEX(i.FlkStrctr,$M72,KT$7)</f>
        <v>-</v>
      </c>
      <c r="KU72" s="5" t="str">
        <f t="shared" si="598"/>
        <v>-</v>
      </c>
      <c r="KV72" s="5" t="str">
        <f t="shared" si="598"/>
        <v>-</v>
      </c>
      <c r="KW72" s="5" t="str">
        <f t="shared" si="598"/>
        <v>-</v>
      </c>
      <c r="KX72" s="12" t="b">
        <v>0</v>
      </c>
      <c r="KY72" s="244" t="s">
        <v>34</v>
      </c>
      <c r="KZ72" s="244" t="s">
        <v>34</v>
      </c>
      <c r="LA72" s="12" t="b">
        <v>1</v>
      </c>
      <c r="LB72" s="12">
        <v>0.75</v>
      </c>
      <c r="LC72" s="144">
        <f>LB72</f>
        <v>0.75</v>
      </c>
      <c r="LD72" s="12">
        <v>0.99</v>
      </c>
      <c r="LE72" s="12">
        <v>0.5</v>
      </c>
      <c r="LF72" s="12">
        <v>0</v>
      </c>
      <c r="LG72" s="12">
        <v>0</v>
      </c>
      <c r="LH72" s="12" t="s">
        <v>34</v>
      </c>
      <c r="LI72" s="19" t="str">
        <f t="shared" ref="LI72:LJ72" ca="1" si="599">OFFSET(LI$5,$B72,0)</f>
        <v>-</v>
      </c>
      <c r="LJ72" s="19" t="str">
        <f t="shared" ca="1" si="599"/>
        <v>-</v>
      </c>
      <c r="LK72" s="5">
        <f t="shared" ref="LK72:LK77" si="600">INDEX(i.conservation,$W72+1,$N72)</f>
        <v>1</v>
      </c>
      <c r="LL72" s="9"/>
      <c r="LM72" s="19">
        <f t="shared" ref="LM72:LP77" ca="1" si="601">OFFSET(LM$5,$B72,0)</f>
        <v>70</v>
      </c>
      <c r="LN72" s="19">
        <f t="shared" ca="1" si="601"/>
        <v>50</v>
      </c>
      <c r="LO72" s="19">
        <f t="shared" ca="1" si="601"/>
        <v>80</v>
      </c>
      <c r="LP72" s="19">
        <f t="shared" ca="1" si="601"/>
        <v>50</v>
      </c>
      <c r="LQ72" s="5" t="b" cm="1">
        <f t="array" ref="LQ72">INDEX(i.meatgrid,$Q72,LQ$7)</f>
        <v>0</v>
      </c>
      <c r="LR72" s="5" t="b" cm="1">
        <f t="array" ref="LR72">INDEX(i.meatgrid,$Q72,LR$7)</f>
        <v>0</v>
      </c>
      <c r="LS72" s="5" cm="1">
        <f t="array" ref="LS72">INDEX(i.meatgrid,$Q72,LS$7)</f>
        <v>40</v>
      </c>
      <c r="LT72" s="5" t="str" cm="1">
        <f t="array" ref="LT72">INDEX(i.meatgrid,$Q72,LT$7)</f>
        <v>-</v>
      </c>
      <c r="LU72" s="19">
        <f t="shared" ref="LU72:LU77" ca="1" si="602">OFFSET(LU$5,$B72,0)</f>
        <v>1</v>
      </c>
      <c r="LV72" s="5">
        <f t="shared" ref="LV72:LV77" si="603">INDEX(i.MeatPrices,$S72,LV$7)</f>
        <v>1</v>
      </c>
      <c r="LW72" s="5" cm="1">
        <f t="array" ref="LW72">INDEX(i.meatgrid,$Q72,LW$7)</f>
        <v>1</v>
      </c>
      <c r="LX72" s="5" cm="1">
        <f t="array" ref="LX72">INDEX(i.meatgrid,$Q72,LX$7)</f>
        <v>0</v>
      </c>
      <c r="LY72" s="5" cm="1">
        <f t="array" ref="LY72">INDEX(i.meatgrid,$Q72,LY$7)</f>
        <v>0</v>
      </c>
      <c r="LZ72" s="5" cm="1">
        <f t="array" ref="LZ72">INDEX(i.meatgrid,$Q72,LZ$7)</f>
        <v>0</v>
      </c>
      <c r="MA72" s="5" cm="1">
        <f t="array" ref="MA72">INDEX(i.meatgrid,$Q72,MA$7)</f>
        <v>0</v>
      </c>
      <c r="MB72" s="5" cm="1">
        <f t="array" ref="MB72">INDEX(i.meatgrid,$Q72,MB$7)</f>
        <v>1</v>
      </c>
      <c r="MC72" s="5" cm="1">
        <f t="array" ref="MC72">INDEX(i.meatgrid,$Q72,MC$7)</f>
        <v>1</v>
      </c>
      <c r="MD72" s="5" cm="1">
        <f t="array" ref="MD72">INDEX(i.meatgrid,$Q72,MD$7)</f>
        <v>1</v>
      </c>
      <c r="ME72" s="19">
        <f t="shared" ref="ME72:ME77" ca="1" si="604">OFFSET(ME$5,$B72,0)</f>
        <v>1</v>
      </c>
      <c r="MF72" s="9"/>
      <c r="MG72" s="19" t="b">
        <f t="shared" ref="MG72:MV77" ca="1" si="605">OFFSET(MG$5,$B72,0)</f>
        <v>0</v>
      </c>
      <c r="MH72" s="19" t="b">
        <f t="shared" ca="1" si="605"/>
        <v>0</v>
      </c>
      <c r="MI72" s="19">
        <f ca="1">OFFSET(MI$5,$B72,0)</f>
        <v>1</v>
      </c>
      <c r="MJ72" s="19">
        <f t="shared" ref="MJ72:OL76" ca="1" si="606">OFFSET(MJ$5,$B72,0)</f>
        <v>0.75</v>
      </c>
      <c r="MK72" s="19">
        <f t="shared" ca="1" si="606"/>
        <v>0.75</v>
      </c>
      <c r="ML72" s="19">
        <f t="shared" ca="1" si="606"/>
        <v>0.8</v>
      </c>
      <c r="MM72" s="19">
        <f t="shared" ca="1" si="606"/>
        <v>0.82499999999999996</v>
      </c>
      <c r="MN72" s="19">
        <f t="shared" ca="1" si="606"/>
        <v>0.875</v>
      </c>
      <c r="MO72" s="19">
        <f t="shared" ca="1" si="606"/>
        <v>0.9</v>
      </c>
      <c r="MP72" s="19">
        <f t="shared" ca="1" si="606"/>
        <v>1</v>
      </c>
      <c r="MQ72" s="19">
        <f t="shared" ca="1" si="606"/>
        <v>0.875</v>
      </c>
      <c r="MR72" s="19" t="b">
        <f t="shared" ca="1" si="606"/>
        <v>1</v>
      </c>
      <c r="MS72" s="19">
        <f t="shared" ca="1" si="606"/>
        <v>74.989999999999995</v>
      </c>
      <c r="MT72" s="19" t="str">
        <f t="shared" ca="1" si="606"/>
        <v>-</v>
      </c>
      <c r="MU72" s="19" t="str">
        <f t="shared" ca="1" si="606"/>
        <v>-</v>
      </c>
      <c r="MV72" s="19" t="str">
        <f t="shared" ca="1" si="606"/>
        <v>-</v>
      </c>
      <c r="MW72" s="19" t="str">
        <f t="shared" ca="1" si="606"/>
        <v>-</v>
      </c>
      <c r="MX72" s="19" t="str">
        <f t="shared" ca="1" si="606"/>
        <v>-</v>
      </c>
      <c r="MY72" s="19" t="str">
        <f t="shared" ca="1" si="606"/>
        <v>-</v>
      </c>
      <c r="MZ72" s="19" t="str">
        <f t="shared" ca="1" si="606"/>
        <v>-</v>
      </c>
      <c r="NA72" s="19">
        <f t="shared" ca="1" si="606"/>
        <v>36.99</v>
      </c>
      <c r="NB72" s="19">
        <f t="shared" ca="1" si="606"/>
        <v>36.99</v>
      </c>
      <c r="NC72" s="19" t="str">
        <f t="shared" ca="1" si="606"/>
        <v>-</v>
      </c>
      <c r="ND72" s="19" t="str">
        <f t="shared" ca="1" si="606"/>
        <v>-</v>
      </c>
      <c r="NE72" s="19" t="str">
        <f t="shared" ca="1" si="606"/>
        <v>-</v>
      </c>
      <c r="NF72" s="19" t="str">
        <f t="shared" ca="1" si="606"/>
        <v>-</v>
      </c>
      <c r="NG72" s="19" t="str">
        <f t="shared" ca="1" si="606"/>
        <v>-</v>
      </c>
      <c r="NH72" s="19">
        <f t="shared" ca="1" si="606"/>
        <v>49.99</v>
      </c>
      <c r="NI72" s="19">
        <f t="shared" ca="1" si="606"/>
        <v>49.99</v>
      </c>
      <c r="NJ72" s="19">
        <f t="shared" ca="1" si="606"/>
        <v>49.99</v>
      </c>
      <c r="NK72" s="19">
        <f t="shared" ca="1" si="606"/>
        <v>49.99</v>
      </c>
      <c r="NL72" s="19">
        <f t="shared" ca="1" si="606"/>
        <v>49.99</v>
      </c>
      <c r="NM72" s="19">
        <f t="shared" ca="1" si="606"/>
        <v>49.99</v>
      </c>
      <c r="NN72" s="19">
        <f t="shared" ca="1" si="606"/>
        <v>49.99</v>
      </c>
      <c r="NO72" s="19">
        <f t="shared" ca="1" si="606"/>
        <v>49.99</v>
      </c>
      <c r="NP72" s="19">
        <f t="shared" ca="1" si="606"/>
        <v>412.99</v>
      </c>
      <c r="NQ72" s="19">
        <f t="shared" ca="1" si="606"/>
        <v>412.99</v>
      </c>
      <c r="NR72" s="19" t="str">
        <f t="shared" ca="1" si="606"/>
        <v>-</v>
      </c>
      <c r="NS72" s="19" t="str">
        <f t="shared" ca="1" si="606"/>
        <v>-</v>
      </c>
      <c r="NT72" s="19" t="str">
        <f t="shared" ca="1" si="606"/>
        <v>-</v>
      </c>
      <c r="NU72" s="19" t="str">
        <f t="shared" ca="1" si="606"/>
        <v>-</v>
      </c>
      <c r="NV72" s="19" t="str">
        <f t="shared" ca="1" si="606"/>
        <v>-</v>
      </c>
      <c r="NW72" s="19">
        <f t="shared" ca="1" si="606"/>
        <v>6.8900000000000006</v>
      </c>
      <c r="NX72" s="19">
        <f t="shared" ca="1" si="606"/>
        <v>6.8900000000000006</v>
      </c>
      <c r="NY72" s="19">
        <f t="shared" ca="1" si="606"/>
        <v>6.8900000000000006</v>
      </c>
      <c r="NZ72" s="19">
        <f t="shared" ca="1" si="606"/>
        <v>6.8900000000000006</v>
      </c>
      <c r="OA72" s="19">
        <f t="shared" ca="1" si="606"/>
        <v>6.8900000000000006</v>
      </c>
      <c r="OB72" s="19">
        <f t="shared" ca="1" si="606"/>
        <v>6.8900000000000006</v>
      </c>
      <c r="OC72" s="19">
        <f t="shared" ca="1" si="606"/>
        <v>6.8900000000000006</v>
      </c>
      <c r="OD72" s="19">
        <f t="shared" ca="1" si="606"/>
        <v>6.8900000000000006</v>
      </c>
      <c r="OE72" s="19">
        <f t="shared" ca="1" si="606"/>
        <v>346.99</v>
      </c>
      <c r="OF72" s="19">
        <f t="shared" ca="1" si="606"/>
        <v>346.99</v>
      </c>
      <c r="OG72" s="19" t="str">
        <f t="shared" ca="1" si="606"/>
        <v>-</v>
      </c>
      <c r="OH72" s="19" t="str">
        <f t="shared" ca="1" si="606"/>
        <v>-</v>
      </c>
      <c r="OI72" s="19" t="str">
        <f t="shared" ca="1" si="606"/>
        <v>-</v>
      </c>
      <c r="OJ72" s="19" t="str">
        <f t="shared" ca="1" si="606"/>
        <v>-</v>
      </c>
      <c r="OK72" s="19" t="str">
        <f t="shared" ca="1" si="606"/>
        <v>-</v>
      </c>
      <c r="OL72" s="19">
        <f t="shared" ca="1" si="606"/>
        <v>0</v>
      </c>
      <c r="OM72" s="24">
        <v>0</v>
      </c>
    </row>
    <row r="73" spans="1:403" outlineLevel="2">
      <c r="A73" s="21">
        <f t="shared" si="156"/>
        <v>68</v>
      </c>
      <c r="B73" s="29">
        <f ca="1">OFFSET(B73,-1,-1)</f>
        <v>67</v>
      </c>
      <c r="C73">
        <v>203</v>
      </c>
      <c r="D73" s="144" t="str">
        <f t="shared" ca="1" si="567"/>
        <v>GSM</v>
      </c>
      <c r="E73" t="b">
        <f t="shared" ca="1" si="568"/>
        <v>1</v>
      </c>
      <c r="F73" t="b">
        <v>0</v>
      </c>
      <c r="G73" t="b">
        <f t="shared" ca="1" si="569"/>
        <v>1</v>
      </c>
      <c r="H73" s="237">
        <f ca="1">OFFSET(H73,-1,0)</f>
        <v>2</v>
      </c>
      <c r="I73" s="237">
        <f t="shared" ref="I73:T77" ca="1" si="607">OFFSET(I73,-1,0)</f>
        <v>1</v>
      </c>
      <c r="J73" s="237" t="str">
        <f t="shared" ca="1" si="607"/>
        <v/>
      </c>
      <c r="K73" s="237">
        <f t="shared" ca="1" si="607"/>
        <v>2</v>
      </c>
      <c r="L73" s="237">
        <f t="shared" ca="1" si="607"/>
        <v>2</v>
      </c>
      <c r="M73" s="237">
        <f t="shared" ca="1" si="607"/>
        <v>2</v>
      </c>
      <c r="N73" s="237">
        <f t="shared" ca="1" si="607"/>
        <v>3</v>
      </c>
      <c r="O73" s="237">
        <f t="shared" ca="1" si="607"/>
        <v>1</v>
      </c>
      <c r="P73" s="237">
        <f t="shared" ca="1" si="607"/>
        <v>1</v>
      </c>
      <c r="Q73" s="237">
        <f t="shared" ca="1" si="607"/>
        <v>4</v>
      </c>
      <c r="R73" s="237">
        <f t="shared" ca="1" si="607"/>
        <v>1</v>
      </c>
      <c r="S73" s="237">
        <f t="shared" ca="1" si="607"/>
        <v>1</v>
      </c>
      <c r="T73" s="237">
        <f t="shared" ca="1" si="607"/>
        <v>1</v>
      </c>
      <c r="U73" s="275"/>
      <c r="V73" s="275"/>
      <c r="W73" s="237">
        <f t="shared" ref="W73:W77" ca="1" si="608">OFFSET(W73,-1,0)</f>
        <v>0</v>
      </c>
      <c r="X73" s="275"/>
      <c r="Y73" s="275">
        <f t="shared" ref="Y73:AE76" ca="1" si="609">OFFSET(Y73,-1,0)</f>
        <v>0</v>
      </c>
      <c r="Z73" s="275">
        <f t="shared" ca="1" si="609"/>
        <v>0</v>
      </c>
      <c r="AA73" s="275">
        <f t="shared" ca="1" si="609"/>
        <v>0</v>
      </c>
      <c r="AB73" s="275">
        <f t="shared" ca="1" si="609"/>
        <v>0</v>
      </c>
      <c r="AC73" s="275">
        <f t="shared" ca="1" si="609"/>
        <v>0</v>
      </c>
      <c r="AD73" s="275">
        <f t="shared" ca="1" si="609"/>
        <v>0</v>
      </c>
      <c r="AE73" s="275">
        <f t="shared" ca="1" si="609"/>
        <v>0</v>
      </c>
      <c r="AF73" s="144">
        <f ca="1">INDEX(CHOOSE($N73,DataAutumn!i.AdultDrys,DataWinter!i.AdultDrys,DataSpring!i.AdultDrys),1,$M73)</f>
        <v>3</v>
      </c>
      <c r="AG73" s="5">
        <f t="shared" ca="1" si="570"/>
        <v>2</v>
      </c>
      <c r="AH73" s="5">
        <f t="shared" ca="1" si="570"/>
        <v>0</v>
      </c>
      <c r="AI73" s="5">
        <f t="shared" ca="1" si="571"/>
        <v>1</v>
      </c>
      <c r="AJ73">
        <f t="shared" ca="1" si="572"/>
        <v>1</v>
      </c>
      <c r="AL73" s="231" t="str">
        <f ca="1">TEXT(LEFT(OFFSET(AL73,-1,0),5)+1,"00000")&amp;MID(OFFSET(AL73,-1,0),6,FIND(" ",OFFSET(AL73,-1,0),7)-5)
&amp; $D73           &amp; IF($IG73=0," FWM","")&amp;IF($IG73=1," MWM","")&amp;IF($IG73=5," Mat","")&amp;IF($IH73=TRUE,"&amp;BBT","    ")          &amp; " Day"&amp;INDEX(i.DOY,$N73,1)
&amp; " Scan"&amp;TEXT($O73,"0")        &amp;" "&amp; INDEX(DataMaster!$B$98:$B$103,$Q73,0)
&amp; " WP"&amp;TEXT($LU73*100,"000p")           &amp; " MP"&amp;TEXT($LV73*100,"000p")           &amp; " GP"&amp;TEXT($ME73*100,"000p")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73"/>
        <v>0</v>
      </c>
      <c r="AY73" s="5" t="str">
        <f t="shared" ca="1" si="573"/>
        <v>-</v>
      </c>
      <c r="AZ73" s="5" t="b">
        <f t="shared" ca="1" si="573"/>
        <v>0</v>
      </c>
      <c r="BA73" s="5" t="b">
        <f t="shared" ca="1" si="573"/>
        <v>1</v>
      </c>
      <c r="BB73" s="5" t="b">
        <f t="shared" ca="1" si="573"/>
        <v>1</v>
      </c>
      <c r="BC73" s="144">
        <f t="shared" ca="1" si="573"/>
        <v>0</v>
      </c>
      <c r="BD73" s="19" t="b">
        <f t="shared" ca="1" si="574"/>
        <v>1</v>
      </c>
      <c r="BE73" s="9"/>
      <c r="BF73" s="5" t="str">
        <f t="shared" ca="1" si="575"/>
        <v>-</v>
      </c>
      <c r="BG73" s="19" t="str">
        <f t="shared" ca="1" si="576"/>
        <v>-</v>
      </c>
      <c r="BH73" s="19" t="str">
        <f t="shared" ca="1" si="576"/>
        <v>-</v>
      </c>
      <c r="BI73" s="19" t="str">
        <f t="shared" ca="1" si="576"/>
        <v>-</v>
      </c>
      <c r="BJ73" s="5" t="str">
        <f t="shared" ca="1" si="577"/>
        <v>-</v>
      </c>
      <c r="BK73" s="19" t="str">
        <f t="shared" ca="1" si="578"/>
        <v>-</v>
      </c>
      <c r="BL73" s="5" t="str">
        <f t="shared" ca="1" si="579"/>
        <v>-</v>
      </c>
      <c r="BM73" s="19" t="str">
        <f t="shared" ca="1" si="580"/>
        <v>-</v>
      </c>
      <c r="BN73" s="19" t="str">
        <f t="shared" ca="1" si="580"/>
        <v>-</v>
      </c>
      <c r="BO73" s="19" t="str">
        <f t="shared" ca="1" si="580"/>
        <v>-</v>
      </c>
      <c r="BP73" s="5" t="str">
        <f t="shared" ca="1" si="581"/>
        <v>-</v>
      </c>
      <c r="BQ73" s="9"/>
      <c r="BR73" s="19" t="str">
        <f t="shared" ca="1" si="582"/>
        <v>-</v>
      </c>
      <c r="BS73" s="19" t="str">
        <f t="shared" ca="1" si="582"/>
        <v>-</v>
      </c>
      <c r="BT73" s="19" t="str">
        <f t="shared" ca="1" si="582"/>
        <v>-</v>
      </c>
      <c r="BU73" s="19" t="str">
        <f t="shared" ca="1" si="582"/>
        <v>-</v>
      </c>
      <c r="BV73" s="19" t="str">
        <f t="shared" ca="1" si="582"/>
        <v>-</v>
      </c>
      <c r="BW73" s="19" t="str">
        <f t="shared" ca="1" si="582"/>
        <v>-</v>
      </c>
      <c r="BX73" s="19" t="str">
        <f t="shared" ca="1" si="582"/>
        <v>-</v>
      </c>
      <c r="BY73" s="19" t="str">
        <f t="shared" ca="1" si="582"/>
        <v>-</v>
      </c>
      <c r="BZ73" s="19" t="str">
        <f t="shared" ca="1" si="582"/>
        <v>-</v>
      </c>
      <c r="CA73" s="19" t="str">
        <f t="shared" ca="1" si="582"/>
        <v>-</v>
      </c>
      <c r="CB73" s="9"/>
      <c r="CC73" s="12" t="b">
        <v>1</v>
      </c>
      <c r="CD73" s="12" t="b">
        <v>0</v>
      </c>
      <c r="CE73" s="12" t="b">
        <v>1</v>
      </c>
      <c r="CF73" s="12">
        <f ca="1">VALUE($K73&amp;$M73&amp;$N73&amp;$Q73&amp;$S73&amp;"01")</f>
        <v>2234101</v>
      </c>
      <c r="CG73" s="12" t="b">
        <v>0</v>
      </c>
      <c r="CH73" s="12" t="s">
        <v>34</v>
      </c>
      <c r="CI73" s="19" t="b">
        <f t="shared" ref="CI73:CM77" ca="1" si="610">OFFSET(CI$5,$B73,0)</f>
        <v>1</v>
      </c>
      <c r="CJ73" s="12">
        <f ca="1">VALUE($K73&amp;$M73&amp;$N73&amp;$Q73&amp;$S73&amp;"02")</f>
        <v>2234102</v>
      </c>
      <c r="CK73" s="19" t="str">
        <f t="shared" ca="1" si="610"/>
        <v>-</v>
      </c>
      <c r="CL73" s="19">
        <f t="shared" ca="1" si="610"/>
        <v>1</v>
      </c>
      <c r="CM73" s="19">
        <f t="shared" ca="1" si="610"/>
        <v>1</v>
      </c>
      <c r="CN73" s="9"/>
      <c r="CO73" s="444">
        <f t="shared" ca="1" si="584"/>
        <v>652</v>
      </c>
      <c r="CP73" s="444">
        <f t="shared" ca="1" si="584"/>
        <v>686</v>
      </c>
      <c r="CQ73" s="444">
        <f t="shared" ca="1" si="584"/>
        <v>721</v>
      </c>
      <c r="CR73" s="152">
        <f t="shared" ca="1" si="585"/>
        <v>378</v>
      </c>
      <c r="CS73" s="152">
        <f t="shared" ca="1" si="585"/>
        <v>413</v>
      </c>
      <c r="CT73" s="152">
        <f t="shared" ca="1" si="585"/>
        <v>448</v>
      </c>
      <c r="CU73" s="19" t="str">
        <f t="shared" ca="1" si="586"/>
        <v>-</v>
      </c>
      <c r="CV73" s="12" t="b">
        <v>0</v>
      </c>
      <c r="CW73" s="12" t="b">
        <v>0</v>
      </c>
      <c r="CX73" s="12" t="b">
        <v>0</v>
      </c>
      <c r="CY73" s="12" t="b">
        <v>0</v>
      </c>
      <c r="CZ73" s="19" t="b">
        <f t="shared" ca="1" si="586"/>
        <v>1</v>
      </c>
      <c r="DA73" s="19">
        <f t="shared" ca="1" si="586"/>
        <v>0</v>
      </c>
      <c r="DB73" s="19">
        <f t="shared" ca="1" si="586"/>
        <v>0</v>
      </c>
      <c r="DC73" s="19">
        <f t="shared" ca="1" si="586"/>
        <v>0</v>
      </c>
      <c r="DD73" s="19">
        <f t="shared" ca="1" si="586"/>
        <v>0</v>
      </c>
      <c r="DE73" s="19">
        <f t="shared" ca="1" si="586"/>
        <v>0</v>
      </c>
      <c r="DF73" s="19">
        <f t="shared" ca="1" si="586"/>
        <v>0</v>
      </c>
      <c r="DG73" s="19">
        <f t="shared" ca="1" si="586"/>
        <v>0</v>
      </c>
      <c r="DH73" s="19">
        <f t="shared" ca="1" si="586"/>
        <v>0</v>
      </c>
      <c r="DI73" s="19">
        <f t="shared" ca="1" si="586"/>
        <v>0</v>
      </c>
      <c r="DJ73" s="19">
        <f t="shared" ca="1" si="586"/>
        <v>0</v>
      </c>
      <c r="DK73" s="19">
        <f t="shared" ca="1" si="586"/>
        <v>0</v>
      </c>
      <c r="DL73" s="19">
        <f t="shared" ca="1" si="587"/>
        <v>0</v>
      </c>
      <c r="DM73" s="12">
        <v>3</v>
      </c>
      <c r="DN73" s="12">
        <v>3</v>
      </c>
      <c r="DO73" s="12">
        <v>0</v>
      </c>
      <c r="DP73" s="12">
        <v>2</v>
      </c>
      <c r="DQ73" s="12">
        <v>-2</v>
      </c>
      <c r="DR73" s="19" t="str">
        <f t="shared" ca="1" si="587"/>
        <v>-</v>
      </c>
      <c r="DS73" s="19" t="str">
        <f t="shared" ca="1" si="587"/>
        <v>-</v>
      </c>
      <c r="DT73" s="19" t="str">
        <f t="shared" ca="1" si="587"/>
        <v>-</v>
      </c>
      <c r="DU73" s="251">
        <f t="shared" ref="DU73:DU76" si="611">DO73</f>
        <v>0</v>
      </c>
      <c r="DV73" s="251">
        <f>DP73</f>
        <v>2</v>
      </c>
      <c r="DW73" s="251">
        <f t="shared" ref="DW73:DW76" si="612">DQ73</f>
        <v>-2</v>
      </c>
      <c r="DX73" s="19" t="str">
        <f t="shared" ca="1" si="587"/>
        <v>-</v>
      </c>
      <c r="DY73" s="19" t="str">
        <f t="shared" ca="1" si="587"/>
        <v>-</v>
      </c>
      <c r="DZ73" s="19" t="str">
        <f t="shared" ca="1" si="587"/>
        <v>-</v>
      </c>
      <c r="EA73" s="19" t="str">
        <f t="shared" ca="1" si="587"/>
        <v>-</v>
      </c>
      <c r="EB73" s="19" t="str">
        <f t="shared" ca="1" si="587"/>
        <v>-</v>
      </c>
      <c r="EC73" s="19" t="str">
        <f t="shared" ca="1" si="587"/>
        <v>-</v>
      </c>
      <c r="ED73" s="19">
        <f t="shared" ca="1" si="587"/>
        <v>0</v>
      </c>
      <c r="EE73" s="19">
        <f t="shared" ca="1" si="587"/>
        <v>0</v>
      </c>
      <c r="EF73" s="19">
        <f t="shared" ca="1" si="587"/>
        <v>0</v>
      </c>
      <c r="EG73" s="19">
        <f t="shared" ca="1" si="587"/>
        <v>0</v>
      </c>
      <c r="EH73" s="19">
        <f t="shared" ca="1" si="587"/>
        <v>0</v>
      </c>
      <c r="EI73" s="19">
        <f t="shared" ca="1" si="587"/>
        <v>0</v>
      </c>
      <c r="EJ73" s="19">
        <f t="shared" ca="1" si="587"/>
        <v>0</v>
      </c>
      <c r="EK73" s="19">
        <f t="shared" ca="1" si="587"/>
        <v>0</v>
      </c>
      <c r="EL73" s="19">
        <f t="shared" ca="1" si="587"/>
        <v>0</v>
      </c>
      <c r="EM73" s="19">
        <f t="shared" ca="1" si="587"/>
        <v>0</v>
      </c>
      <c r="EN73" s="19">
        <f t="shared" ca="1" si="587"/>
        <v>0</v>
      </c>
      <c r="EO73" s="19">
        <f t="shared" ca="1" si="587"/>
        <v>0</v>
      </c>
      <c r="EP73" s="19">
        <f t="shared" ca="1" si="587"/>
        <v>0</v>
      </c>
      <c r="EQ73" s="19">
        <f t="shared" ca="1" si="587"/>
        <v>0</v>
      </c>
      <c r="ER73" s="19">
        <f t="shared" ca="1" si="587"/>
        <v>0</v>
      </c>
      <c r="ES73" s="19">
        <f t="shared" ca="1" si="587"/>
        <v>0</v>
      </c>
      <c r="ET73" s="19">
        <f t="shared" ca="1" si="588"/>
        <v>0</v>
      </c>
      <c r="EU73" s="19">
        <f t="shared" ca="1" si="588"/>
        <v>0</v>
      </c>
      <c r="EV73" s="19">
        <f t="shared" ca="1" si="588"/>
        <v>0</v>
      </c>
      <c r="EW73" s="19">
        <f t="shared" ca="1" si="588"/>
        <v>0</v>
      </c>
      <c r="EX73" s="19">
        <f t="shared" ca="1" si="588"/>
        <v>0</v>
      </c>
      <c r="EY73" s="19">
        <f t="shared" ca="1" si="588"/>
        <v>0</v>
      </c>
      <c r="EZ73" s="19">
        <f t="shared" ca="1" si="588"/>
        <v>0</v>
      </c>
      <c r="FA73" s="19">
        <f t="shared" ca="1" si="588"/>
        <v>0</v>
      </c>
      <c r="FB73" s="19">
        <f t="shared" ca="1" si="588"/>
        <v>0</v>
      </c>
      <c r="FC73" s="19">
        <f t="shared" ca="1" si="588"/>
        <v>0</v>
      </c>
      <c r="FD73" s="19">
        <f t="shared" ca="1" si="588"/>
        <v>0</v>
      </c>
      <c r="FE73" s="19">
        <f t="shared" ca="1" si="588"/>
        <v>0</v>
      </c>
      <c r="FF73" s="19">
        <f t="shared" ca="1" si="588"/>
        <v>0</v>
      </c>
      <c r="FG73" s="19">
        <f t="shared" ca="1" si="588"/>
        <v>0</v>
      </c>
      <c r="FH73" s="19">
        <f t="shared" ca="1" si="588"/>
        <v>0</v>
      </c>
      <c r="FI73" s="19">
        <f t="shared" ca="1" si="588"/>
        <v>0</v>
      </c>
      <c r="FJ73" s="19">
        <f t="shared" ca="1" si="589"/>
        <v>0</v>
      </c>
      <c r="FK73" s="19">
        <f t="shared" ca="1" si="589"/>
        <v>0</v>
      </c>
      <c r="FL73" s="19">
        <f t="shared" ca="1" si="589"/>
        <v>0</v>
      </c>
      <c r="FM73" s="19">
        <f t="shared" ca="1" si="589"/>
        <v>0</v>
      </c>
      <c r="FN73" s="19">
        <f t="shared" ca="1" si="589"/>
        <v>0</v>
      </c>
      <c r="FO73" s="19">
        <f t="shared" ca="1" si="589"/>
        <v>0</v>
      </c>
      <c r="FP73" s="19">
        <f t="shared" ca="1" si="589"/>
        <v>0</v>
      </c>
      <c r="FQ73" s="19">
        <f t="shared" ca="1" si="589"/>
        <v>0</v>
      </c>
      <c r="FR73" s="19">
        <f t="shared" ca="1" si="589"/>
        <v>0</v>
      </c>
      <c r="FS73" s="19">
        <f t="shared" ca="1" si="589"/>
        <v>0</v>
      </c>
      <c r="FT73" s="19">
        <f t="shared" ca="1" si="589"/>
        <v>0</v>
      </c>
      <c r="FU73" s="19">
        <f t="shared" ca="1" si="589"/>
        <v>0</v>
      </c>
      <c r="FV73" s="19">
        <f t="shared" ca="1" si="589"/>
        <v>0</v>
      </c>
      <c r="FW73" s="19">
        <f t="shared" ca="1" si="589"/>
        <v>0</v>
      </c>
      <c r="FX73" s="19">
        <f t="shared" ca="1" si="589"/>
        <v>0</v>
      </c>
      <c r="FY73" s="19">
        <f t="shared" ca="1" si="589"/>
        <v>0</v>
      </c>
      <c r="FZ73" s="19">
        <f t="shared" ca="1" si="589"/>
        <v>0</v>
      </c>
      <c r="GA73" s="19">
        <f t="shared" ca="1" si="589"/>
        <v>0</v>
      </c>
      <c r="GB73" s="19">
        <f t="shared" ca="1" si="589"/>
        <v>0</v>
      </c>
      <c r="GC73" s="19">
        <f t="shared" ca="1" si="589"/>
        <v>0</v>
      </c>
      <c r="GD73" s="19">
        <f t="shared" ca="1" si="589"/>
        <v>0</v>
      </c>
      <c r="GE73" s="19">
        <f t="shared" ca="1" si="589"/>
        <v>0</v>
      </c>
      <c r="GF73" s="19">
        <f t="shared" ca="1" si="589"/>
        <v>0</v>
      </c>
      <c r="GG73" s="19">
        <f t="shared" ca="1" si="589"/>
        <v>0</v>
      </c>
      <c r="GH73" s="19">
        <f t="shared" ca="1" si="589"/>
        <v>0</v>
      </c>
      <c r="GI73" s="19">
        <f t="shared" ca="1" si="589"/>
        <v>0</v>
      </c>
      <c r="GJ73" s="19">
        <f t="shared" ca="1" si="589"/>
        <v>0</v>
      </c>
      <c r="GK73" s="19">
        <f t="shared" ca="1" si="589"/>
        <v>0</v>
      </c>
      <c r="GL73" s="19">
        <f t="shared" ca="1" si="589"/>
        <v>0</v>
      </c>
      <c r="GM73" s="19">
        <f t="shared" ca="1" si="589"/>
        <v>0</v>
      </c>
      <c r="GN73" s="19">
        <f t="shared" ca="1" si="589"/>
        <v>0</v>
      </c>
      <c r="GO73" s="19">
        <f t="shared" ca="1" si="589"/>
        <v>0</v>
      </c>
      <c r="GP73" s="19">
        <f t="shared" ca="1" si="589"/>
        <v>0</v>
      </c>
      <c r="GQ73" s="19">
        <f t="shared" ca="1" si="589"/>
        <v>0</v>
      </c>
      <c r="GR73" s="19">
        <f t="shared" ca="1" si="589"/>
        <v>0</v>
      </c>
      <c r="GS73" s="19">
        <f t="shared" ca="1" si="589"/>
        <v>0</v>
      </c>
      <c r="GT73" s="19">
        <f t="shared" ca="1" si="589"/>
        <v>0</v>
      </c>
      <c r="GU73" s="19">
        <f t="shared" ca="1" si="589"/>
        <v>0</v>
      </c>
      <c r="GV73" s="19">
        <f t="shared" ca="1" si="589"/>
        <v>0</v>
      </c>
      <c r="GW73" s="19">
        <f t="shared" ca="1" si="589"/>
        <v>0</v>
      </c>
      <c r="GX73" s="19">
        <f t="shared" ca="1" si="589"/>
        <v>0</v>
      </c>
      <c r="GY73" s="19">
        <f t="shared" ca="1" si="589"/>
        <v>0</v>
      </c>
      <c r="GZ73" s="19">
        <f t="shared" ca="1" si="589"/>
        <v>0</v>
      </c>
      <c r="HA73" s="19">
        <f t="shared" ca="1" si="589"/>
        <v>0</v>
      </c>
      <c r="HB73" s="19">
        <f t="shared" ca="1" si="589"/>
        <v>0</v>
      </c>
      <c r="HC73" s="19">
        <f t="shared" ca="1" si="589"/>
        <v>0</v>
      </c>
      <c r="HD73" s="19">
        <f t="shared" ca="1" si="589"/>
        <v>0</v>
      </c>
      <c r="HE73" s="19">
        <f t="shared" ca="1" si="589"/>
        <v>0</v>
      </c>
      <c r="HF73" s="19">
        <f t="shared" ca="1" si="589"/>
        <v>0</v>
      </c>
      <c r="HG73" s="19">
        <f t="shared" ca="1" si="589"/>
        <v>0</v>
      </c>
      <c r="HH73" s="19">
        <f t="shared" ca="1" si="589"/>
        <v>0</v>
      </c>
      <c r="HI73" s="19">
        <f t="shared" ca="1" si="589"/>
        <v>0</v>
      </c>
      <c r="HJ73" s="19">
        <f t="shared" ca="1" si="589"/>
        <v>0</v>
      </c>
      <c r="HK73" s="19">
        <f t="shared" ca="1" si="589"/>
        <v>0</v>
      </c>
      <c r="HL73" s="19">
        <f t="shared" ca="1" si="590"/>
        <v>0</v>
      </c>
      <c r="HM73" s="19">
        <f t="shared" ca="1" si="590"/>
        <v>0</v>
      </c>
      <c r="HN73" s="19">
        <f t="shared" ca="1" si="590"/>
        <v>0</v>
      </c>
      <c r="HO73" s="19">
        <f t="shared" ca="1" si="590"/>
        <v>0</v>
      </c>
      <c r="HP73" s="19">
        <f t="shared" ca="1" si="590"/>
        <v>0</v>
      </c>
      <c r="HQ73" s="19">
        <f t="shared" ca="1" si="590"/>
        <v>0</v>
      </c>
      <c r="HR73" s="19">
        <f t="shared" ca="1" si="590"/>
        <v>0</v>
      </c>
      <c r="HS73" s="19">
        <f t="shared" ca="1" si="590"/>
        <v>0</v>
      </c>
      <c r="HT73" s="19">
        <f t="shared" ca="1" si="590"/>
        <v>0</v>
      </c>
      <c r="HU73" s="19">
        <f t="shared" ca="1" si="590"/>
        <v>0</v>
      </c>
      <c r="HV73" s="19">
        <f t="shared" ca="1" si="590"/>
        <v>0</v>
      </c>
      <c r="HW73" s="19">
        <f t="shared" ca="1" si="590"/>
        <v>0</v>
      </c>
      <c r="HX73" s="19">
        <f t="shared" ca="1" si="590"/>
        <v>0</v>
      </c>
      <c r="HY73" s="19">
        <f t="shared" ca="1" si="590"/>
        <v>0</v>
      </c>
      <c r="HZ73" s="19">
        <f t="shared" ca="1" si="590"/>
        <v>0</v>
      </c>
      <c r="IA73" s="19">
        <f t="shared" ca="1" si="590"/>
        <v>0</v>
      </c>
      <c r="IB73" s="19">
        <f t="shared" ca="1" si="590"/>
        <v>0</v>
      </c>
      <c r="IC73" s="19">
        <f t="shared" ca="1" si="590"/>
        <v>0</v>
      </c>
      <c r="ID73" s="19">
        <f t="shared" ca="1" si="590"/>
        <v>0</v>
      </c>
      <c r="IE73" s="5">
        <f t="shared" ca="1" si="591"/>
        <v>67</v>
      </c>
      <c r="IF73" s="9"/>
      <c r="IG73" s="5">
        <f t="shared" ca="1" si="592"/>
        <v>1</v>
      </c>
      <c r="IH73" s="5" t="b">
        <f t="shared" ca="1" si="592"/>
        <v>0</v>
      </c>
      <c r="II73" s="19">
        <f t="shared" ca="1" si="593"/>
        <v>0</v>
      </c>
      <c r="IJ73" s="5">
        <f t="shared" ca="1" si="592"/>
        <v>55</v>
      </c>
      <c r="IK73" s="19">
        <f t="shared" ca="1" si="593"/>
        <v>1</v>
      </c>
      <c r="IL73" s="19">
        <f t="shared" ca="1" si="593"/>
        <v>0</v>
      </c>
      <c r="IM73" s="19">
        <f t="shared" ca="1" si="593"/>
        <v>0</v>
      </c>
      <c r="IN73" s="19">
        <f t="shared" ca="1" si="593"/>
        <v>0</v>
      </c>
      <c r="IO73" s="19">
        <f t="shared" ca="1" si="593"/>
        <v>0</v>
      </c>
      <c r="IP73" s="19">
        <f t="shared" ca="1" si="593"/>
        <v>0</v>
      </c>
      <c r="IQ73" s="19">
        <f t="shared" ca="1" si="593"/>
        <v>0</v>
      </c>
      <c r="IR73" s="19">
        <f t="shared" ca="1" si="593"/>
        <v>0</v>
      </c>
      <c r="IS73" s="19">
        <f t="shared" ca="1" si="593"/>
        <v>0</v>
      </c>
      <c r="IT73" s="19">
        <f t="shared" ca="1" si="593"/>
        <v>0</v>
      </c>
      <c r="IU73" s="19">
        <f t="shared" ca="1" si="593"/>
        <v>0</v>
      </c>
      <c r="IV73" s="19">
        <f t="shared" ca="1" si="593"/>
        <v>0</v>
      </c>
      <c r="IW73" s="19">
        <f t="shared" ca="1" si="593"/>
        <v>0</v>
      </c>
      <c r="IX73" s="19">
        <f t="shared" ca="1" si="593"/>
        <v>0</v>
      </c>
      <c r="IY73" s="19">
        <f t="shared" ca="1" si="593"/>
        <v>0</v>
      </c>
      <c r="IZ73" s="19">
        <f t="shared" ca="1" si="593"/>
        <v>0</v>
      </c>
      <c r="JA73" s="19">
        <f t="shared" ca="1" si="593"/>
        <v>0</v>
      </c>
      <c r="JB73" s="19">
        <f t="shared" ca="1" si="593"/>
        <v>0</v>
      </c>
      <c r="JC73" s="19">
        <f t="shared" ca="1" si="593"/>
        <v>0</v>
      </c>
      <c r="JD73" s="19">
        <f t="shared" ca="1" si="593"/>
        <v>0</v>
      </c>
      <c r="JE73" s="19">
        <f t="shared" ca="1" si="593"/>
        <v>0</v>
      </c>
      <c r="JF73" s="19">
        <f t="shared" ca="1" si="593"/>
        <v>0</v>
      </c>
      <c r="JG73" s="19">
        <f t="shared" ca="1" si="593"/>
        <v>1</v>
      </c>
      <c r="JH73" s="19">
        <f t="shared" ca="1" si="593"/>
        <v>0</v>
      </c>
      <c r="JI73" s="19">
        <f t="shared" ca="1" si="593"/>
        <v>1</v>
      </c>
      <c r="JJ73" s="9"/>
      <c r="JK73" s="5" t="b">
        <f t="shared" ca="1" si="594"/>
        <v>0</v>
      </c>
      <c r="JL73" s="5" t="b">
        <f t="shared" ca="1" si="595"/>
        <v>0</v>
      </c>
      <c r="JM73" s="5" t="b">
        <f t="shared" ca="1" si="595"/>
        <v>0</v>
      </c>
      <c r="JN73" s="5" t="b">
        <f t="shared" ca="1" si="595"/>
        <v>1</v>
      </c>
      <c r="JO73" s="144">
        <f t="shared" ref="JO73:JP77" ca="1" si="613">$O73</f>
        <v>1</v>
      </c>
      <c r="JP73" s="144">
        <f t="shared" ca="1" si="613"/>
        <v>1</v>
      </c>
      <c r="JQ73" s="19" t="str">
        <f t="shared" ref="JQ73:JW77" ca="1" si="614">OFFSET(JQ$5,$B73,0)</f>
        <v>-</v>
      </c>
      <c r="JR73" s="19" t="str">
        <f t="shared" ca="1" si="614"/>
        <v>-</v>
      </c>
      <c r="JS73" s="19" t="str">
        <f t="shared" ca="1" si="614"/>
        <v>-</v>
      </c>
      <c r="JT73" s="19" t="str">
        <f t="shared" ca="1" si="614"/>
        <v>-</v>
      </c>
      <c r="JU73" s="19">
        <f t="shared" ca="1" si="614"/>
        <v>1</v>
      </c>
      <c r="JV73" s="19">
        <f t="shared" ca="1" si="614"/>
        <v>0.66</v>
      </c>
      <c r="JW73" s="19" t="str">
        <f t="shared" ca="1" si="614"/>
        <v>-</v>
      </c>
      <c r="JX73" s="5" t="b" cm="1">
        <f t="array" aca="1" ref="JX73" ca="1">IF(OR(JY73:KF73&lt;&gt;"-"),TRUE,"-")</f>
        <v>1</v>
      </c>
      <c r="JY73" s="237">
        <f ca="1">OFFSET(JY73,-1,0)</f>
        <v>2</v>
      </c>
      <c r="JZ73" s="237">
        <f t="shared" ref="JZ73:KF73" ca="1" si="615">OFFSET(JZ73,-1,0)</f>
        <v>2</v>
      </c>
      <c r="KA73" s="237">
        <f t="shared" ca="1" si="615"/>
        <v>2</v>
      </c>
      <c r="KB73" s="237">
        <f t="shared" ca="1" si="615"/>
        <v>2</v>
      </c>
      <c r="KC73" s="237">
        <f t="shared" ca="1" si="615"/>
        <v>2</v>
      </c>
      <c r="KD73" s="237">
        <f t="shared" ca="1" si="615"/>
        <v>2</v>
      </c>
      <c r="KE73" s="237">
        <f t="shared" ca="1" si="615"/>
        <v>2</v>
      </c>
      <c r="KF73" s="237">
        <f t="shared" ca="1" si="615"/>
        <v>2</v>
      </c>
      <c r="KG73" s="5" t="str">
        <f t="array" aca="1" ref="KG73" ca="1">IF(OR(KH73:KN73&lt;&gt;"-"),TRUE,"-")</f>
        <v>-</v>
      </c>
      <c r="KH73" s="19" t="str">
        <f t="shared" ref="KH73:KS77" ca="1" si="616">OFFSET(KH$5,$B73,0)</f>
        <v>-</v>
      </c>
      <c r="KI73" s="19" t="str">
        <f t="shared" ca="1" si="616"/>
        <v>-</v>
      </c>
      <c r="KJ73" s="19" t="str">
        <f t="shared" ca="1" si="616"/>
        <v>-</v>
      </c>
      <c r="KK73" s="19" t="str">
        <f t="shared" ca="1" si="616"/>
        <v>-</v>
      </c>
      <c r="KL73" s="19" t="str">
        <f t="shared" ca="1" si="616"/>
        <v>-</v>
      </c>
      <c r="KM73" s="19" t="str">
        <f t="shared" ca="1" si="616"/>
        <v>-</v>
      </c>
      <c r="KN73" s="19" t="str">
        <f t="shared" ca="1" si="616"/>
        <v>-</v>
      </c>
      <c r="KO73" s="19" t="b">
        <f t="shared" ca="1" si="616"/>
        <v>0</v>
      </c>
      <c r="KP73" s="144">
        <f t="shared" ca="1" si="597"/>
        <v>2</v>
      </c>
      <c r="KQ73" s="19">
        <f t="shared" ca="1" si="616"/>
        <v>2</v>
      </c>
      <c r="KR73" s="19" t="b">
        <f t="shared" ca="1" si="616"/>
        <v>0</v>
      </c>
      <c r="KS73" s="19" t="str">
        <f t="shared" ca="1" si="616"/>
        <v>-</v>
      </c>
      <c r="KT73" s="5" t="str">
        <f t="shared" ca="1" si="598"/>
        <v>-</v>
      </c>
      <c r="KU73" s="5" t="str">
        <f t="shared" ca="1" si="598"/>
        <v>-</v>
      </c>
      <c r="KV73" s="5" t="str">
        <f t="shared" ca="1" si="598"/>
        <v>-</v>
      </c>
      <c r="KW73" s="5" t="str">
        <f t="shared" ca="1" si="598"/>
        <v>-</v>
      </c>
      <c r="KX73" s="19" t="b">
        <f t="shared" ref="KX73:LM77" ca="1" si="617">OFFSET(KX$5,$B73,0)</f>
        <v>0</v>
      </c>
      <c r="KY73" s="19" t="str">
        <f t="shared" ca="1" si="617"/>
        <v>-</v>
      </c>
      <c r="KZ73" s="19" t="str">
        <f ca="1">OFFSET(KZ$5,$B73,0)</f>
        <v>-</v>
      </c>
      <c r="LA73" s="19" t="b">
        <f ca="1">OFFSET(LA$5,$B73,0)</f>
        <v>1</v>
      </c>
      <c r="LB73" s="19">
        <f t="shared" ca="1" si="617"/>
        <v>0.75</v>
      </c>
      <c r="LC73" s="19">
        <f t="shared" ca="1" si="617"/>
        <v>0.75</v>
      </c>
      <c r="LD73" s="19">
        <f t="shared" ca="1" si="617"/>
        <v>0.99</v>
      </c>
      <c r="LE73" s="19">
        <f t="shared" ca="1" si="617"/>
        <v>0.5</v>
      </c>
      <c r="LF73" s="19">
        <f t="shared" ca="1" si="617"/>
        <v>0</v>
      </c>
      <c r="LG73" s="19">
        <f t="shared" ca="1" si="617"/>
        <v>0</v>
      </c>
      <c r="LH73" s="19" t="str">
        <f t="shared" ca="1" si="617"/>
        <v>-</v>
      </c>
      <c r="LI73" s="19" t="str">
        <f t="shared" ca="1" si="617"/>
        <v>-</v>
      </c>
      <c r="LJ73" s="19" t="str">
        <f t="shared" ca="1" si="617"/>
        <v>-</v>
      </c>
      <c r="LK73" s="5">
        <f t="shared" ca="1" si="600"/>
        <v>1</v>
      </c>
      <c r="LL73" s="9"/>
      <c r="LM73" s="19">
        <f t="shared" ca="1" si="617"/>
        <v>70</v>
      </c>
      <c r="LN73" s="19">
        <f t="shared" ca="1" si="601"/>
        <v>50</v>
      </c>
      <c r="LO73" s="19">
        <f t="shared" ca="1" si="601"/>
        <v>80</v>
      </c>
      <c r="LP73" s="19">
        <f t="shared" ca="1" si="601"/>
        <v>50</v>
      </c>
      <c r="LQ73" s="5" t="b" cm="1">
        <f t="array" aca="1" ref="LQ73" ca="1">INDEX(i.meatgrid,$Q73,LQ$7)</f>
        <v>0</v>
      </c>
      <c r="LR73" s="5" t="b" cm="1">
        <f t="array" aca="1" ref="LR73" ca="1">INDEX(i.meatgrid,$Q73,LR$7)</f>
        <v>0</v>
      </c>
      <c r="LS73" s="5" cm="1">
        <f t="array" aca="1" ref="LS73" ca="1">INDEX(i.meatgrid,$Q73,LS$7)</f>
        <v>40</v>
      </c>
      <c r="LT73" s="5" t="str" cm="1">
        <f t="array" aca="1" ref="LT73" ca="1">INDEX(i.meatgrid,$Q73,LT$7)</f>
        <v>-</v>
      </c>
      <c r="LU73" s="19">
        <f t="shared" ca="1" si="602"/>
        <v>1</v>
      </c>
      <c r="LV73" s="5">
        <f t="shared" ca="1" si="603"/>
        <v>1</v>
      </c>
      <c r="LW73" s="5" cm="1">
        <f t="array" aca="1" ref="LW73" ca="1">INDEX(i.meatgrid,$Q73,LW$7)</f>
        <v>1</v>
      </c>
      <c r="LX73" s="5" cm="1">
        <f t="array" aca="1" ref="LX73" ca="1">INDEX(i.meatgrid,$Q73,LX$7)</f>
        <v>0</v>
      </c>
      <c r="LY73" s="5" cm="1">
        <f t="array" aca="1" ref="LY73" ca="1">INDEX(i.meatgrid,$Q73,LY$7)</f>
        <v>0</v>
      </c>
      <c r="LZ73" s="5" cm="1">
        <f t="array" aca="1" ref="LZ73" ca="1">INDEX(i.meatgrid,$Q73,LZ$7)</f>
        <v>0</v>
      </c>
      <c r="MA73" s="5" cm="1">
        <f t="array" aca="1" ref="MA73" ca="1">INDEX(i.meatgrid,$Q73,MA$7)</f>
        <v>0</v>
      </c>
      <c r="MB73" s="5" cm="1">
        <f t="array" aca="1" ref="MB73" ca="1">INDEX(i.meatgrid,$Q73,MB$7)</f>
        <v>1</v>
      </c>
      <c r="MC73" s="5" cm="1">
        <f t="array" aca="1" ref="MC73" ca="1">INDEX(i.meatgrid,$Q73,MC$7)</f>
        <v>1</v>
      </c>
      <c r="MD73" s="5" cm="1">
        <f t="array" aca="1" ref="MD73" ca="1">INDEX(i.meatgrid,$Q73,MD$7)</f>
        <v>1</v>
      </c>
      <c r="ME73" s="19">
        <f t="shared" ca="1" si="604"/>
        <v>1</v>
      </c>
      <c r="MF73" s="9"/>
      <c r="MG73" s="19" t="b">
        <f t="shared" ca="1" si="605"/>
        <v>0</v>
      </c>
      <c r="MH73" s="19" t="b">
        <f t="shared" ca="1" si="605"/>
        <v>0</v>
      </c>
      <c r="MI73" s="19">
        <f t="shared" ca="1" si="605"/>
        <v>1</v>
      </c>
      <c r="MJ73" s="19">
        <f t="shared" ca="1" si="605"/>
        <v>0.75</v>
      </c>
      <c r="MK73" s="19">
        <f t="shared" ca="1" si="605"/>
        <v>0.75</v>
      </c>
      <c r="ML73" s="19">
        <f t="shared" ca="1" si="605"/>
        <v>0.8</v>
      </c>
      <c r="MM73" s="19">
        <f t="shared" ca="1" si="605"/>
        <v>0.82499999999999996</v>
      </c>
      <c r="MN73" s="19">
        <f t="shared" ca="1" si="605"/>
        <v>0.875</v>
      </c>
      <c r="MO73" s="19">
        <f t="shared" ca="1" si="605"/>
        <v>0.9</v>
      </c>
      <c r="MP73" s="19">
        <f t="shared" ca="1" si="605"/>
        <v>1</v>
      </c>
      <c r="MQ73" s="19">
        <f t="shared" ca="1" si="605"/>
        <v>0.875</v>
      </c>
      <c r="MR73" s="19" t="b">
        <f t="shared" ca="1" si="605"/>
        <v>1</v>
      </c>
      <c r="MS73" s="19">
        <f t="shared" ca="1" si="606"/>
        <v>74.989999999999995</v>
      </c>
      <c r="MT73" s="19" t="str">
        <f t="shared" ca="1" si="606"/>
        <v>-</v>
      </c>
      <c r="MU73" s="19" t="str">
        <f t="shared" ca="1" si="606"/>
        <v>-</v>
      </c>
      <c r="MV73" s="19" t="str">
        <f t="shared" ca="1" si="606"/>
        <v>-</v>
      </c>
      <c r="MW73" s="19" t="str">
        <f t="shared" ca="1" si="606"/>
        <v>-</v>
      </c>
      <c r="MX73" s="19" t="str">
        <f t="shared" ca="1" si="606"/>
        <v>-</v>
      </c>
      <c r="MY73" s="19" t="str">
        <f t="shared" ca="1" si="606"/>
        <v>-</v>
      </c>
      <c r="MZ73" s="19" t="str">
        <f t="shared" ca="1" si="606"/>
        <v>-</v>
      </c>
      <c r="NA73" s="19">
        <f t="shared" ca="1" si="606"/>
        <v>36.99</v>
      </c>
      <c r="NB73" s="19">
        <f t="shared" ca="1" si="606"/>
        <v>36.99</v>
      </c>
      <c r="NC73" s="19" t="str">
        <f t="shared" ca="1" si="606"/>
        <v>-</v>
      </c>
      <c r="ND73" s="19" t="str">
        <f t="shared" ca="1" si="606"/>
        <v>-</v>
      </c>
      <c r="NE73" s="19" t="str">
        <f t="shared" ca="1" si="606"/>
        <v>-</v>
      </c>
      <c r="NF73" s="19" t="str">
        <f t="shared" ca="1" si="606"/>
        <v>-</v>
      </c>
      <c r="NG73" s="19" t="str">
        <f t="shared" ca="1" si="606"/>
        <v>-</v>
      </c>
      <c r="NH73" s="19">
        <f t="shared" ca="1" si="606"/>
        <v>49.99</v>
      </c>
      <c r="NI73" s="19">
        <f t="shared" ca="1" si="606"/>
        <v>49.99</v>
      </c>
      <c r="NJ73" s="19">
        <f t="shared" ca="1" si="606"/>
        <v>49.99</v>
      </c>
      <c r="NK73" s="19">
        <f t="shared" ca="1" si="606"/>
        <v>49.99</v>
      </c>
      <c r="NL73" s="19">
        <f t="shared" ca="1" si="606"/>
        <v>49.99</v>
      </c>
      <c r="NM73" s="19">
        <f t="shared" ca="1" si="606"/>
        <v>49.99</v>
      </c>
      <c r="NN73" s="19">
        <f t="shared" ca="1" si="606"/>
        <v>49.99</v>
      </c>
      <c r="NO73" s="19">
        <f t="shared" ca="1" si="606"/>
        <v>49.99</v>
      </c>
      <c r="NP73" s="19">
        <f t="shared" ca="1" si="606"/>
        <v>412.99</v>
      </c>
      <c r="NQ73" s="19">
        <f t="shared" ca="1" si="606"/>
        <v>412.99</v>
      </c>
      <c r="NR73" s="19" t="str">
        <f t="shared" ca="1" si="606"/>
        <v>-</v>
      </c>
      <c r="NS73" s="19" t="str">
        <f t="shared" ca="1" si="606"/>
        <v>-</v>
      </c>
      <c r="NT73" s="19" t="str">
        <f t="shared" ca="1" si="606"/>
        <v>-</v>
      </c>
      <c r="NU73" s="19" t="str">
        <f t="shared" ca="1" si="606"/>
        <v>-</v>
      </c>
      <c r="NV73" s="19" t="str">
        <f t="shared" ca="1" si="606"/>
        <v>-</v>
      </c>
      <c r="NW73" s="19">
        <f t="shared" ca="1" si="606"/>
        <v>6.8900000000000006</v>
      </c>
      <c r="NX73" s="19">
        <f t="shared" ca="1" si="606"/>
        <v>6.8900000000000006</v>
      </c>
      <c r="NY73" s="19">
        <f t="shared" ca="1" si="606"/>
        <v>6.8900000000000006</v>
      </c>
      <c r="NZ73" s="19">
        <f t="shared" ca="1" si="606"/>
        <v>6.8900000000000006</v>
      </c>
      <c r="OA73" s="19">
        <f t="shared" ca="1" si="606"/>
        <v>6.8900000000000006</v>
      </c>
      <c r="OB73" s="19">
        <f t="shared" ca="1" si="606"/>
        <v>6.8900000000000006</v>
      </c>
      <c r="OC73" s="19">
        <f t="shared" ca="1" si="606"/>
        <v>6.8900000000000006</v>
      </c>
      <c r="OD73" s="19">
        <f t="shared" ca="1" si="606"/>
        <v>6.8900000000000006</v>
      </c>
      <c r="OE73" s="19">
        <f t="shared" ca="1" si="606"/>
        <v>346.99</v>
      </c>
      <c r="OF73" s="19">
        <f t="shared" ca="1" si="606"/>
        <v>346.99</v>
      </c>
      <c r="OG73" s="19" t="str">
        <f t="shared" ca="1" si="606"/>
        <v>-</v>
      </c>
      <c r="OH73" s="19" t="str">
        <f t="shared" ca="1" si="606"/>
        <v>-</v>
      </c>
      <c r="OI73" s="19" t="str">
        <f t="shared" ca="1" si="606"/>
        <v>-</v>
      </c>
      <c r="OJ73" s="19" t="str">
        <f t="shared" ca="1" si="606"/>
        <v>-</v>
      </c>
      <c r="OK73" s="19" t="str">
        <f t="shared" ca="1" si="606"/>
        <v>-</v>
      </c>
      <c r="OL73" s="19">
        <f t="shared" ca="1" si="606"/>
        <v>0</v>
      </c>
      <c r="OM73" s="24">
        <v>0</v>
      </c>
    </row>
    <row r="74" spans="1:403" outlineLevel="2">
      <c r="A74" s="21">
        <f t="shared" si="156"/>
        <v>69</v>
      </c>
      <c r="B74" s="222">
        <f t="shared" ref="B74:B77" ca="1" si="618">OFFSET(B74,-1,0)</f>
        <v>67</v>
      </c>
      <c r="C74">
        <v>203</v>
      </c>
      <c r="D74" s="144" t="str">
        <f t="shared" ca="1" si="567"/>
        <v>GSM</v>
      </c>
      <c r="E74" t="b">
        <f t="shared" ca="1" si="568"/>
        <v>1</v>
      </c>
      <c r="F74" t="b">
        <v>0</v>
      </c>
      <c r="G74" t="b">
        <f t="shared" ca="1" si="569"/>
        <v>1</v>
      </c>
      <c r="H74" s="237">
        <f t="shared" ref="H74:T77" ca="1" si="619">OFFSET(H74,-1,0)</f>
        <v>2</v>
      </c>
      <c r="I74" s="237">
        <f t="shared" ca="1" si="619"/>
        <v>1</v>
      </c>
      <c r="J74" s="237" t="str">
        <f t="shared" ca="1" si="619"/>
        <v/>
      </c>
      <c r="K74" s="237">
        <f t="shared" ca="1" si="619"/>
        <v>2</v>
      </c>
      <c r="L74" s="237">
        <f t="shared" ca="1" si="607"/>
        <v>2</v>
      </c>
      <c r="M74" s="237">
        <f t="shared" ca="1" si="607"/>
        <v>2</v>
      </c>
      <c r="N74" s="237">
        <f t="shared" ca="1" si="607"/>
        <v>3</v>
      </c>
      <c r="O74" s="237">
        <f t="shared" ca="1" si="607"/>
        <v>1</v>
      </c>
      <c r="P74" s="237">
        <f t="shared" ca="1" si="607"/>
        <v>1</v>
      </c>
      <c r="Q74" s="237">
        <f t="shared" ca="1" si="607"/>
        <v>4</v>
      </c>
      <c r="R74" s="237">
        <f t="shared" ca="1" si="607"/>
        <v>1</v>
      </c>
      <c r="S74" s="237">
        <f t="shared" ca="1" si="607"/>
        <v>1</v>
      </c>
      <c r="T74" s="237">
        <f t="shared" ca="1" si="607"/>
        <v>1</v>
      </c>
      <c r="U74" s="275"/>
      <c r="V74" s="275"/>
      <c r="W74" s="237">
        <f t="shared" ca="1" si="608"/>
        <v>0</v>
      </c>
      <c r="X74" s="275"/>
      <c r="Y74" s="275">
        <f t="shared" ca="1" si="609"/>
        <v>0</v>
      </c>
      <c r="Z74" s="275">
        <f t="shared" ca="1" si="609"/>
        <v>0</v>
      </c>
      <c r="AA74" s="275">
        <f t="shared" ca="1" si="609"/>
        <v>0</v>
      </c>
      <c r="AB74" s="275">
        <f t="shared" ca="1" si="609"/>
        <v>0</v>
      </c>
      <c r="AC74" s="275">
        <f t="shared" ca="1" si="609"/>
        <v>0</v>
      </c>
      <c r="AD74" s="275">
        <f t="shared" ca="1" si="609"/>
        <v>0</v>
      </c>
      <c r="AE74" s="275">
        <f t="shared" ca="1" si="609"/>
        <v>0</v>
      </c>
      <c r="AF74" s="144">
        <f ca="1">INDEX(CHOOSE($N74,DataAutumn!i.AdultDrys,DataWinter!i.AdultDrys,DataSpring!i.AdultDrys),1,$M74)</f>
        <v>3</v>
      </c>
      <c r="AG74" s="5">
        <f t="shared" ca="1" si="570"/>
        <v>2</v>
      </c>
      <c r="AH74" s="5">
        <f t="shared" ca="1" si="570"/>
        <v>0</v>
      </c>
      <c r="AI74" s="5">
        <f t="shared" ca="1" si="571"/>
        <v>1</v>
      </c>
      <c r="AJ74">
        <f t="shared" ca="1" si="572"/>
        <v>2</v>
      </c>
      <c r="AL74" s="231"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0">OFFSET(AO74,-1,0)</f>
        <v>-</v>
      </c>
      <c r="AP74" s="237" t="str">
        <f t="shared" ca="1" si="620"/>
        <v>-</v>
      </c>
      <c r="AQ74" s="237" t="str">
        <f t="shared" ca="1" si="620"/>
        <v>-</v>
      </c>
      <c r="AR74" s="237" t="str">
        <f t="shared" ca="1" si="620"/>
        <v>-</v>
      </c>
      <c r="AS74" s="237" t="str">
        <f t="shared" ca="1" si="620"/>
        <v>-</v>
      </c>
      <c r="AT74" s="237" t="str">
        <f t="shared" ca="1" si="620"/>
        <v>-</v>
      </c>
      <c r="AU74" s="237" t="str">
        <f t="shared" ca="1" si="620"/>
        <v>-</v>
      </c>
      <c r="AV74" s="237" t="str">
        <f t="shared" ca="1" si="620"/>
        <v>-</v>
      </c>
      <c r="AW74" s="9"/>
      <c r="AX74" s="5" t="b">
        <f t="shared" ca="1" si="573"/>
        <v>0</v>
      </c>
      <c r="AY74" s="5" t="str">
        <f t="shared" ca="1" si="573"/>
        <v>-</v>
      </c>
      <c r="AZ74" s="5" t="b">
        <f t="shared" ca="1" si="573"/>
        <v>0</v>
      </c>
      <c r="BA74" s="5" t="b">
        <f t="shared" ca="1" si="573"/>
        <v>1</v>
      </c>
      <c r="BB74" s="5" t="b">
        <f t="shared" ca="1" si="573"/>
        <v>1</v>
      </c>
      <c r="BC74" s="144">
        <f t="shared" ca="1" si="573"/>
        <v>0</v>
      </c>
      <c r="BD74" s="19" t="b">
        <f t="shared" ca="1" si="574"/>
        <v>1</v>
      </c>
      <c r="BE74" s="9"/>
      <c r="BF74" s="5" t="str">
        <f t="shared" ca="1" si="575"/>
        <v>-</v>
      </c>
      <c r="BG74" s="19" t="str">
        <f t="shared" ca="1" si="576"/>
        <v>-</v>
      </c>
      <c r="BH74" s="19" t="str">
        <f t="shared" ca="1" si="576"/>
        <v>-</v>
      </c>
      <c r="BI74" s="19" t="str">
        <f t="shared" ca="1" si="576"/>
        <v>-</v>
      </c>
      <c r="BJ74" s="5" t="str">
        <f t="shared" ca="1" si="577"/>
        <v>-</v>
      </c>
      <c r="BK74" s="19" t="str">
        <f t="shared" ca="1" si="578"/>
        <v>-</v>
      </c>
      <c r="BL74" s="5" t="str">
        <f t="shared" ca="1" si="579"/>
        <v>-</v>
      </c>
      <c r="BM74" s="19" t="str">
        <f t="shared" ca="1" si="580"/>
        <v>-</v>
      </c>
      <c r="BN74" s="19" t="str">
        <f t="shared" ca="1" si="580"/>
        <v>-</v>
      </c>
      <c r="BO74" s="19" t="str">
        <f t="shared" ca="1" si="580"/>
        <v>-</v>
      </c>
      <c r="BP74" s="5" t="str">
        <f t="shared" ca="1" si="581"/>
        <v>-</v>
      </c>
      <c r="BQ74" s="9"/>
      <c r="BR74" s="19" t="str">
        <f t="shared" ca="1" si="582"/>
        <v>-</v>
      </c>
      <c r="BS74" s="19" t="str">
        <f t="shared" ca="1" si="582"/>
        <v>-</v>
      </c>
      <c r="BT74" s="19" t="str">
        <f t="shared" ca="1" si="582"/>
        <v>-</v>
      </c>
      <c r="BU74" s="19" t="str">
        <f t="shared" ca="1" si="582"/>
        <v>-</v>
      </c>
      <c r="BV74" s="19" t="str">
        <f t="shared" ca="1" si="582"/>
        <v>-</v>
      </c>
      <c r="BW74" s="19" t="str">
        <f t="shared" ca="1" si="582"/>
        <v>-</v>
      </c>
      <c r="BX74" s="19" t="str">
        <f t="shared" ca="1" si="582"/>
        <v>-</v>
      </c>
      <c r="BY74" s="19" t="str">
        <f t="shared" ca="1" si="582"/>
        <v>-</v>
      </c>
      <c r="BZ74" s="19" t="str">
        <f t="shared" ca="1" si="582"/>
        <v>-</v>
      </c>
      <c r="CA74" s="19" t="str">
        <f t="shared" ca="1" si="582"/>
        <v>-</v>
      </c>
      <c r="CB74" s="9"/>
      <c r="CC74" s="237" t="b">
        <f ca="1">OFFSET(CC74,-1,0)</f>
        <v>1</v>
      </c>
      <c r="CD74" s="12" t="b">
        <v>0</v>
      </c>
      <c r="CE74" s="237" t="b">
        <f ca="1">OFFSET(CE74,-1,0)</f>
        <v>1</v>
      </c>
      <c r="CF74" s="251">
        <f t="shared" ref="CF74:CF77" ca="1" si="621">IF(OFFSET($E74,-1,0),OFFSET($CJ74,-1,0),OFFSET(CF74,-1,0))</f>
        <v>2234102</v>
      </c>
      <c r="CG74" s="237" t="b">
        <f ca="1">OFFSET(CG74,-1,0)</f>
        <v>0</v>
      </c>
      <c r="CH74" s="12" t="s">
        <v>34</v>
      </c>
      <c r="CI74" s="19" t="b">
        <f t="shared" ca="1" si="610"/>
        <v>1</v>
      </c>
      <c r="CJ74" s="237">
        <f t="shared" ref="CJ74:CJ77" ca="1" si="622">OFFSET(CJ74,-1,0)+1</f>
        <v>2234103</v>
      </c>
      <c r="CK74" s="19" t="str">
        <f t="shared" ca="1" si="610"/>
        <v>-</v>
      </c>
      <c r="CL74" s="19">
        <f t="shared" ca="1" si="610"/>
        <v>1</v>
      </c>
      <c r="CM74" s="19">
        <f t="shared" ca="1" si="610"/>
        <v>1</v>
      </c>
      <c r="CN74" s="9"/>
      <c r="CO74" s="444">
        <f t="shared" ca="1" si="584"/>
        <v>652</v>
      </c>
      <c r="CP74" s="444">
        <f t="shared" ca="1" si="584"/>
        <v>686</v>
      </c>
      <c r="CQ74" s="444">
        <f t="shared" ca="1" si="584"/>
        <v>721</v>
      </c>
      <c r="CR74" s="152">
        <f t="shared" ca="1" si="585"/>
        <v>378</v>
      </c>
      <c r="CS74" s="152">
        <f t="shared" ca="1" si="585"/>
        <v>413</v>
      </c>
      <c r="CT74" s="152">
        <f t="shared" ca="1" si="585"/>
        <v>448</v>
      </c>
      <c r="CU74" s="19" t="str">
        <f t="shared" ca="1" si="586"/>
        <v>-</v>
      </c>
      <c r="CV74" s="12" t="b">
        <v>0</v>
      </c>
      <c r="CW74" s="12" t="b">
        <v>0</v>
      </c>
      <c r="CX74" s="12" t="b">
        <v>0</v>
      </c>
      <c r="CY74" s="12" t="b">
        <v>0</v>
      </c>
      <c r="CZ74" s="19" t="b">
        <f t="shared" ca="1" si="586"/>
        <v>1</v>
      </c>
      <c r="DA74" s="19">
        <f t="shared" ca="1" si="586"/>
        <v>0</v>
      </c>
      <c r="DB74" s="19">
        <f t="shared" ca="1" si="586"/>
        <v>0</v>
      </c>
      <c r="DC74" s="19">
        <f t="shared" ca="1" si="586"/>
        <v>0</v>
      </c>
      <c r="DD74" s="19">
        <f t="shared" ca="1" si="586"/>
        <v>0</v>
      </c>
      <c r="DE74" s="19">
        <f t="shared" ca="1" si="586"/>
        <v>0</v>
      </c>
      <c r="DF74" s="19">
        <f t="shared" ca="1" si="586"/>
        <v>0</v>
      </c>
      <c r="DG74" s="19">
        <f t="shared" ca="1" si="586"/>
        <v>0</v>
      </c>
      <c r="DH74" s="19">
        <f t="shared" ca="1" si="586"/>
        <v>0</v>
      </c>
      <c r="DI74" s="19">
        <f t="shared" ca="1" si="586"/>
        <v>0</v>
      </c>
      <c r="DJ74" s="19">
        <f t="shared" ca="1" si="586"/>
        <v>0</v>
      </c>
      <c r="DK74" s="19">
        <f t="shared" ca="1" si="586"/>
        <v>0</v>
      </c>
      <c r="DL74" s="19">
        <f t="shared" ca="1" si="587"/>
        <v>0</v>
      </c>
      <c r="DM74" s="12">
        <v>3</v>
      </c>
      <c r="DN74" s="12">
        <v>3</v>
      </c>
      <c r="DO74" s="19">
        <f t="shared" ref="DO74:DR77" ca="1" si="623">OFFSET(DO$5,$B74,0)</f>
        <v>0</v>
      </c>
      <c r="DP74" s="12">
        <v>2</v>
      </c>
      <c r="DQ74" s="12">
        <v>-2</v>
      </c>
      <c r="DR74" s="19" t="str">
        <f t="shared" ca="1" si="587"/>
        <v>-</v>
      </c>
      <c r="DS74" s="19" t="str">
        <f t="shared" ca="1" si="587"/>
        <v>-</v>
      </c>
      <c r="DT74" s="19" t="str">
        <f t="shared" ca="1" si="587"/>
        <v>-</v>
      </c>
      <c r="DU74" s="251">
        <f t="shared" ca="1" si="611"/>
        <v>0</v>
      </c>
      <c r="DV74" s="251">
        <f t="shared" ref="DV74:DV76" si="624">DP74</f>
        <v>2</v>
      </c>
      <c r="DW74" s="251">
        <f t="shared" si="612"/>
        <v>-2</v>
      </c>
      <c r="DX74" s="19" t="str">
        <f t="shared" ca="1" si="587"/>
        <v>-</v>
      </c>
      <c r="DY74" s="19" t="str">
        <f t="shared" ca="1" si="587"/>
        <v>-</v>
      </c>
      <c r="DZ74" s="19" t="str">
        <f t="shared" ca="1" si="587"/>
        <v>-</v>
      </c>
      <c r="EA74" s="19" t="str">
        <f t="shared" ca="1" si="587"/>
        <v>-</v>
      </c>
      <c r="EB74" s="19" t="str">
        <f t="shared" ca="1" si="587"/>
        <v>-</v>
      </c>
      <c r="EC74" s="19" t="str">
        <f t="shared" ca="1" si="587"/>
        <v>-</v>
      </c>
      <c r="ED74" s="19">
        <f t="shared" ca="1" si="587"/>
        <v>0</v>
      </c>
      <c r="EE74" s="19">
        <f t="shared" ca="1" si="587"/>
        <v>0</v>
      </c>
      <c r="EF74" s="19">
        <f t="shared" ca="1" si="587"/>
        <v>0</v>
      </c>
      <c r="EG74" s="19">
        <f t="shared" ca="1" si="587"/>
        <v>0</v>
      </c>
      <c r="EH74" s="19">
        <f t="shared" ca="1" si="587"/>
        <v>0</v>
      </c>
      <c r="EI74" s="19">
        <f t="shared" ca="1" si="587"/>
        <v>0</v>
      </c>
      <c r="EJ74" s="19">
        <f t="shared" ca="1" si="587"/>
        <v>0</v>
      </c>
      <c r="EK74" s="19">
        <f t="shared" ca="1" si="587"/>
        <v>0</v>
      </c>
      <c r="EL74" s="19">
        <f t="shared" ca="1" si="587"/>
        <v>0</v>
      </c>
      <c r="EM74" s="19">
        <f t="shared" ca="1" si="587"/>
        <v>0</v>
      </c>
      <c r="EN74" s="19">
        <f t="shared" ca="1" si="587"/>
        <v>0</v>
      </c>
      <c r="EO74" s="19">
        <f t="shared" ca="1" si="587"/>
        <v>0</v>
      </c>
      <c r="EP74" s="19">
        <f t="shared" ca="1" si="587"/>
        <v>0</v>
      </c>
      <c r="EQ74" s="19">
        <f t="shared" ca="1" si="587"/>
        <v>0</v>
      </c>
      <c r="ER74" s="19">
        <f t="shared" ca="1" si="587"/>
        <v>0</v>
      </c>
      <c r="ES74" s="19">
        <f t="shared" ca="1" si="587"/>
        <v>0</v>
      </c>
      <c r="ET74" s="19">
        <f t="shared" ca="1" si="588"/>
        <v>0</v>
      </c>
      <c r="EU74" s="19">
        <f t="shared" ca="1" si="588"/>
        <v>0</v>
      </c>
      <c r="EV74" s="19">
        <f t="shared" ca="1" si="588"/>
        <v>0</v>
      </c>
      <c r="EW74" s="19">
        <f t="shared" ca="1" si="588"/>
        <v>0</v>
      </c>
      <c r="EX74" s="19">
        <f t="shared" ca="1" si="588"/>
        <v>0</v>
      </c>
      <c r="EY74" s="19">
        <f t="shared" ca="1" si="588"/>
        <v>0</v>
      </c>
      <c r="EZ74" s="19">
        <f t="shared" ca="1" si="588"/>
        <v>0</v>
      </c>
      <c r="FA74" s="19">
        <f t="shared" ca="1" si="588"/>
        <v>0</v>
      </c>
      <c r="FB74" s="19">
        <f t="shared" ca="1" si="588"/>
        <v>0</v>
      </c>
      <c r="FC74" s="19">
        <f t="shared" ca="1" si="588"/>
        <v>0</v>
      </c>
      <c r="FD74" s="19">
        <f t="shared" ca="1" si="588"/>
        <v>0</v>
      </c>
      <c r="FE74" s="19">
        <f t="shared" ca="1" si="588"/>
        <v>0</v>
      </c>
      <c r="FF74" s="19">
        <f t="shared" ca="1" si="588"/>
        <v>0</v>
      </c>
      <c r="FG74" s="19">
        <f t="shared" ca="1" si="588"/>
        <v>0</v>
      </c>
      <c r="FH74" s="19">
        <f t="shared" ca="1" si="588"/>
        <v>0</v>
      </c>
      <c r="FI74" s="19">
        <f t="shared" ca="1" si="588"/>
        <v>0</v>
      </c>
      <c r="FJ74" s="19">
        <f t="shared" ca="1" si="589"/>
        <v>0</v>
      </c>
      <c r="FK74" s="19">
        <f t="shared" ca="1" si="589"/>
        <v>0</v>
      </c>
      <c r="FL74" s="19">
        <f t="shared" ca="1" si="589"/>
        <v>0</v>
      </c>
      <c r="FM74" s="19">
        <f t="shared" ca="1" si="589"/>
        <v>0</v>
      </c>
      <c r="FN74" s="19">
        <f t="shared" ca="1" si="589"/>
        <v>0</v>
      </c>
      <c r="FO74" s="19">
        <f t="shared" ca="1" si="589"/>
        <v>0</v>
      </c>
      <c r="FP74" s="19">
        <f t="shared" ca="1" si="589"/>
        <v>0</v>
      </c>
      <c r="FQ74" s="19">
        <f t="shared" ca="1" si="589"/>
        <v>0</v>
      </c>
      <c r="FR74" s="19">
        <f t="shared" ca="1" si="589"/>
        <v>0</v>
      </c>
      <c r="FS74" s="19">
        <f t="shared" ca="1" si="589"/>
        <v>0</v>
      </c>
      <c r="FT74" s="19">
        <f t="shared" ca="1" si="589"/>
        <v>0</v>
      </c>
      <c r="FU74" s="19">
        <f t="shared" ca="1" si="589"/>
        <v>0</v>
      </c>
      <c r="FV74" s="19">
        <f t="shared" ca="1" si="589"/>
        <v>0</v>
      </c>
      <c r="FW74" s="19">
        <f t="shared" ca="1" si="589"/>
        <v>0</v>
      </c>
      <c r="FX74" s="19">
        <f t="shared" ca="1" si="589"/>
        <v>0</v>
      </c>
      <c r="FY74" s="19">
        <f t="shared" ca="1" si="589"/>
        <v>0</v>
      </c>
      <c r="FZ74" s="19">
        <f t="shared" ca="1" si="589"/>
        <v>0</v>
      </c>
      <c r="GA74" s="19">
        <f t="shared" ca="1" si="589"/>
        <v>0</v>
      </c>
      <c r="GB74" s="19">
        <f t="shared" ca="1" si="589"/>
        <v>0</v>
      </c>
      <c r="GC74" s="19">
        <f t="shared" ca="1" si="589"/>
        <v>0</v>
      </c>
      <c r="GD74" s="19">
        <f t="shared" ca="1" si="589"/>
        <v>0</v>
      </c>
      <c r="GE74" s="19">
        <f t="shared" ca="1" si="589"/>
        <v>0</v>
      </c>
      <c r="GF74" s="19">
        <f t="shared" ca="1" si="589"/>
        <v>0</v>
      </c>
      <c r="GG74" s="19">
        <f t="shared" ca="1" si="589"/>
        <v>0</v>
      </c>
      <c r="GH74" s="19">
        <f t="shared" ca="1" si="589"/>
        <v>0</v>
      </c>
      <c r="GI74" s="19">
        <f t="shared" ca="1" si="589"/>
        <v>0</v>
      </c>
      <c r="GJ74" s="19">
        <f t="shared" ca="1" si="589"/>
        <v>0</v>
      </c>
      <c r="GK74" s="19">
        <f t="shared" ca="1" si="589"/>
        <v>0</v>
      </c>
      <c r="GL74" s="19">
        <f t="shared" ca="1" si="589"/>
        <v>0</v>
      </c>
      <c r="GM74" s="19">
        <f t="shared" ca="1" si="589"/>
        <v>0</v>
      </c>
      <c r="GN74" s="19">
        <f t="shared" ca="1" si="589"/>
        <v>0</v>
      </c>
      <c r="GO74" s="19">
        <f t="shared" ca="1" si="589"/>
        <v>0</v>
      </c>
      <c r="GP74" s="19">
        <f t="shared" ca="1" si="589"/>
        <v>0</v>
      </c>
      <c r="GQ74" s="19">
        <f t="shared" ca="1" si="589"/>
        <v>0</v>
      </c>
      <c r="GR74" s="19">
        <f t="shared" ca="1" si="589"/>
        <v>0</v>
      </c>
      <c r="GS74" s="19">
        <f t="shared" ca="1" si="589"/>
        <v>0</v>
      </c>
      <c r="GT74" s="19">
        <f t="shared" ca="1" si="589"/>
        <v>0</v>
      </c>
      <c r="GU74" s="19">
        <f t="shared" ca="1" si="589"/>
        <v>0</v>
      </c>
      <c r="GV74" s="19">
        <f t="shared" ca="1" si="589"/>
        <v>0</v>
      </c>
      <c r="GW74" s="19">
        <f t="shared" ca="1" si="589"/>
        <v>0</v>
      </c>
      <c r="GX74" s="19">
        <f t="shared" ca="1" si="589"/>
        <v>0</v>
      </c>
      <c r="GY74" s="19">
        <f t="shared" ca="1" si="589"/>
        <v>0</v>
      </c>
      <c r="GZ74" s="19">
        <f t="shared" ca="1" si="589"/>
        <v>0</v>
      </c>
      <c r="HA74" s="19">
        <f t="shared" ca="1" si="589"/>
        <v>0</v>
      </c>
      <c r="HB74" s="19">
        <f t="shared" ca="1" si="589"/>
        <v>0</v>
      </c>
      <c r="HC74" s="19">
        <f t="shared" ca="1" si="589"/>
        <v>0</v>
      </c>
      <c r="HD74" s="19">
        <f t="shared" ca="1" si="589"/>
        <v>0</v>
      </c>
      <c r="HE74" s="19">
        <f t="shared" ca="1" si="589"/>
        <v>0</v>
      </c>
      <c r="HF74" s="19">
        <f t="shared" ca="1" si="589"/>
        <v>0</v>
      </c>
      <c r="HG74" s="19">
        <f t="shared" ca="1" si="589"/>
        <v>0</v>
      </c>
      <c r="HH74" s="19">
        <f t="shared" ca="1" si="589"/>
        <v>0</v>
      </c>
      <c r="HI74" s="19">
        <f t="shared" ca="1" si="589"/>
        <v>0</v>
      </c>
      <c r="HJ74" s="19">
        <f t="shared" ca="1" si="589"/>
        <v>0</v>
      </c>
      <c r="HK74" s="19">
        <f t="shared" ca="1" si="589"/>
        <v>0</v>
      </c>
      <c r="HL74" s="19">
        <f t="shared" ca="1" si="590"/>
        <v>0</v>
      </c>
      <c r="HM74" s="19">
        <f t="shared" ca="1" si="590"/>
        <v>0</v>
      </c>
      <c r="HN74" s="19">
        <f t="shared" ca="1" si="590"/>
        <v>0</v>
      </c>
      <c r="HO74" s="19">
        <f t="shared" ca="1" si="590"/>
        <v>0</v>
      </c>
      <c r="HP74" s="19">
        <f t="shared" ca="1" si="590"/>
        <v>0</v>
      </c>
      <c r="HQ74" s="19">
        <f t="shared" ca="1" si="590"/>
        <v>0</v>
      </c>
      <c r="HR74" s="19">
        <f t="shared" ca="1" si="590"/>
        <v>0</v>
      </c>
      <c r="HS74" s="19">
        <f t="shared" ca="1" si="590"/>
        <v>0</v>
      </c>
      <c r="HT74" s="19">
        <f t="shared" ca="1" si="590"/>
        <v>0</v>
      </c>
      <c r="HU74" s="19">
        <f t="shared" ca="1" si="590"/>
        <v>0</v>
      </c>
      <c r="HV74" s="19">
        <f t="shared" ca="1" si="590"/>
        <v>0</v>
      </c>
      <c r="HW74" s="19">
        <f t="shared" ca="1" si="590"/>
        <v>0</v>
      </c>
      <c r="HX74" s="19">
        <f t="shared" ca="1" si="590"/>
        <v>0</v>
      </c>
      <c r="HY74" s="19">
        <f t="shared" ca="1" si="590"/>
        <v>0</v>
      </c>
      <c r="HZ74" s="19">
        <f t="shared" ca="1" si="590"/>
        <v>0</v>
      </c>
      <c r="IA74" s="19">
        <f t="shared" ca="1" si="590"/>
        <v>0</v>
      </c>
      <c r="IB74" s="19">
        <f t="shared" ca="1" si="590"/>
        <v>0</v>
      </c>
      <c r="IC74" s="19">
        <f t="shared" ca="1" si="590"/>
        <v>0</v>
      </c>
      <c r="ID74" s="19">
        <f t="shared" ca="1" si="590"/>
        <v>0</v>
      </c>
      <c r="IE74" s="5">
        <f t="shared" ca="1" si="591"/>
        <v>67</v>
      </c>
      <c r="IF74" s="9"/>
      <c r="IG74" s="5">
        <f t="shared" ca="1" si="592"/>
        <v>1</v>
      </c>
      <c r="IH74" s="5" t="b">
        <f t="shared" ca="1" si="592"/>
        <v>0</v>
      </c>
      <c r="II74" s="19">
        <f t="shared" ca="1" si="593"/>
        <v>0</v>
      </c>
      <c r="IJ74" s="5">
        <f t="shared" ca="1" si="592"/>
        <v>55</v>
      </c>
      <c r="IK74" s="19">
        <f t="shared" ca="1" si="593"/>
        <v>1</v>
      </c>
      <c r="IL74" s="19">
        <f t="shared" ca="1" si="593"/>
        <v>0</v>
      </c>
      <c r="IM74" s="19">
        <f t="shared" ca="1" si="593"/>
        <v>0</v>
      </c>
      <c r="IN74" s="19">
        <f t="shared" ca="1" si="593"/>
        <v>0</v>
      </c>
      <c r="IO74" s="19">
        <f t="shared" ca="1" si="593"/>
        <v>0</v>
      </c>
      <c r="IP74" s="19">
        <f t="shared" ca="1" si="593"/>
        <v>0</v>
      </c>
      <c r="IQ74" s="19">
        <f t="shared" ca="1" si="593"/>
        <v>0</v>
      </c>
      <c r="IR74" s="19">
        <f t="shared" ca="1" si="593"/>
        <v>0</v>
      </c>
      <c r="IS74" s="19">
        <f t="shared" ca="1" si="593"/>
        <v>0</v>
      </c>
      <c r="IT74" s="19">
        <f t="shared" ca="1" si="593"/>
        <v>0</v>
      </c>
      <c r="IU74" s="19">
        <f t="shared" ca="1" si="593"/>
        <v>0</v>
      </c>
      <c r="IV74" s="19">
        <f t="shared" ca="1" si="593"/>
        <v>0</v>
      </c>
      <c r="IW74" s="19">
        <f t="shared" ca="1" si="593"/>
        <v>0</v>
      </c>
      <c r="IX74" s="19">
        <f t="shared" ca="1" si="593"/>
        <v>0</v>
      </c>
      <c r="IY74" s="19">
        <f t="shared" ca="1" si="593"/>
        <v>0</v>
      </c>
      <c r="IZ74" s="19">
        <f t="shared" ca="1" si="593"/>
        <v>0</v>
      </c>
      <c r="JA74" s="19">
        <f t="shared" ca="1" si="593"/>
        <v>0</v>
      </c>
      <c r="JB74" s="19">
        <f t="shared" ca="1" si="593"/>
        <v>0</v>
      </c>
      <c r="JC74" s="19">
        <f t="shared" ca="1" si="593"/>
        <v>0</v>
      </c>
      <c r="JD74" s="19">
        <f t="shared" ca="1" si="593"/>
        <v>0</v>
      </c>
      <c r="JE74" s="19">
        <f t="shared" ca="1" si="593"/>
        <v>0</v>
      </c>
      <c r="JF74" s="19">
        <f t="shared" ca="1" si="593"/>
        <v>0</v>
      </c>
      <c r="JG74" s="19">
        <f t="shared" ca="1" si="593"/>
        <v>1</v>
      </c>
      <c r="JH74" s="19">
        <f t="shared" ca="1" si="593"/>
        <v>0</v>
      </c>
      <c r="JI74" s="19">
        <f t="shared" ca="1" si="593"/>
        <v>1</v>
      </c>
      <c r="JJ74" s="9"/>
      <c r="JK74" s="5" t="b">
        <f t="shared" ca="1" si="594"/>
        <v>0</v>
      </c>
      <c r="JL74" s="5" t="b">
        <f t="shared" ca="1" si="595"/>
        <v>0</v>
      </c>
      <c r="JM74" s="5" t="b">
        <f t="shared" ca="1" si="595"/>
        <v>0</v>
      </c>
      <c r="JN74" s="5" t="b">
        <f t="shared" ca="1" si="595"/>
        <v>1</v>
      </c>
      <c r="JO74" s="144">
        <f t="shared" ca="1" si="613"/>
        <v>1</v>
      </c>
      <c r="JP74" s="144">
        <f t="shared" ca="1" si="613"/>
        <v>1</v>
      </c>
      <c r="JQ74" s="19" t="str">
        <f t="shared" ca="1" si="614"/>
        <v>-</v>
      </c>
      <c r="JR74" s="19" t="str">
        <f t="shared" ca="1" si="614"/>
        <v>-</v>
      </c>
      <c r="JS74" s="19" t="str">
        <f t="shared" ca="1" si="614"/>
        <v>-</v>
      </c>
      <c r="JT74" s="19" t="str">
        <f t="shared" ca="1" si="614"/>
        <v>-</v>
      </c>
      <c r="JU74" s="19">
        <f t="shared" ca="1" si="614"/>
        <v>1</v>
      </c>
      <c r="JV74" s="19">
        <f t="shared" ca="1" si="614"/>
        <v>0.66</v>
      </c>
      <c r="JW74" s="19" t="str">
        <f t="shared" ca="1" si="614"/>
        <v>-</v>
      </c>
      <c r="JX74" s="5" t="b" cm="1">
        <f t="array" aca="1" ref="JX74" ca="1">IF(OR(JY74:KF74&lt;&gt;"-"),TRUE,"-")</f>
        <v>1</v>
      </c>
      <c r="JY74" s="237">
        <f t="shared" ref="JY74:KF77" ca="1" si="625">OFFSET(JY74,-1,0)</f>
        <v>2</v>
      </c>
      <c r="JZ74" s="237">
        <f t="shared" ca="1" si="625"/>
        <v>2</v>
      </c>
      <c r="KA74" s="237">
        <f t="shared" ca="1" si="625"/>
        <v>2</v>
      </c>
      <c r="KB74" s="237">
        <f t="shared" ca="1" si="625"/>
        <v>2</v>
      </c>
      <c r="KC74" s="237">
        <f t="shared" ca="1" si="625"/>
        <v>2</v>
      </c>
      <c r="KD74" s="237">
        <f t="shared" ca="1" si="625"/>
        <v>2</v>
      </c>
      <c r="KE74" s="237">
        <f t="shared" ca="1" si="625"/>
        <v>2</v>
      </c>
      <c r="KF74" s="237">
        <f t="shared" ca="1" si="625"/>
        <v>2</v>
      </c>
      <c r="KG74" s="5" t="str">
        <f t="array" aca="1" ref="KG74" ca="1">IF(OR(KH74:KN74&lt;&gt;"-"),TRUE,"-")</f>
        <v>-</v>
      </c>
      <c r="KH74" s="19" t="str">
        <f t="shared" ca="1" si="616"/>
        <v>-</v>
      </c>
      <c r="KI74" s="19" t="str">
        <f t="shared" ca="1" si="616"/>
        <v>-</v>
      </c>
      <c r="KJ74" s="19" t="str">
        <f t="shared" ca="1" si="616"/>
        <v>-</v>
      </c>
      <c r="KK74" s="19" t="str">
        <f t="shared" ca="1" si="616"/>
        <v>-</v>
      </c>
      <c r="KL74" s="19" t="str">
        <f t="shared" ca="1" si="616"/>
        <v>-</v>
      </c>
      <c r="KM74" s="19" t="str">
        <f t="shared" ca="1" si="616"/>
        <v>-</v>
      </c>
      <c r="KN74" s="19" t="str">
        <f t="shared" ca="1" si="616"/>
        <v>-</v>
      </c>
      <c r="KO74" s="19" t="b">
        <f t="shared" ca="1" si="616"/>
        <v>0</v>
      </c>
      <c r="KP74" s="144">
        <f t="shared" ca="1" si="597"/>
        <v>2</v>
      </c>
      <c r="KQ74" s="19">
        <f t="shared" ca="1" si="616"/>
        <v>2</v>
      </c>
      <c r="KR74" s="19" t="b">
        <f t="shared" ca="1" si="616"/>
        <v>0</v>
      </c>
      <c r="KS74" s="19" t="str">
        <f t="shared" ca="1" si="616"/>
        <v>-</v>
      </c>
      <c r="KT74" s="5" t="str">
        <f t="shared" ca="1" si="598"/>
        <v>-</v>
      </c>
      <c r="KU74" s="5" t="str">
        <f t="shared" ca="1" si="598"/>
        <v>-</v>
      </c>
      <c r="KV74" s="5" t="str">
        <f t="shared" ca="1" si="598"/>
        <v>-</v>
      </c>
      <c r="KW74" s="5" t="str">
        <f t="shared" ca="1" si="598"/>
        <v>-</v>
      </c>
      <c r="KX74" s="19" t="b">
        <f t="shared" ca="1" si="617"/>
        <v>0</v>
      </c>
      <c r="KY74" s="19" t="str">
        <f t="shared" ca="1" si="617"/>
        <v>-</v>
      </c>
      <c r="KZ74" s="19" t="str">
        <f ca="1">OFFSET(KZ$5,$B74,0)</f>
        <v>-</v>
      </c>
      <c r="LA74" s="19" t="b">
        <f ca="1">OFFSET(LA$5,$B74,0)</f>
        <v>1</v>
      </c>
      <c r="LB74" s="19">
        <f t="shared" ca="1" si="617"/>
        <v>0.75</v>
      </c>
      <c r="LC74" s="19">
        <f t="shared" ca="1" si="617"/>
        <v>0.75</v>
      </c>
      <c r="LD74" s="19">
        <f t="shared" ca="1" si="617"/>
        <v>0.99</v>
      </c>
      <c r="LE74" s="19">
        <f t="shared" ca="1" si="617"/>
        <v>0.5</v>
      </c>
      <c r="LF74" s="19">
        <f t="shared" ca="1" si="617"/>
        <v>0</v>
      </c>
      <c r="LG74" s="19">
        <f t="shared" ca="1" si="617"/>
        <v>0</v>
      </c>
      <c r="LH74" s="19" t="str">
        <f t="shared" ca="1" si="617"/>
        <v>-</v>
      </c>
      <c r="LI74" s="19" t="str">
        <f t="shared" ca="1" si="617"/>
        <v>-</v>
      </c>
      <c r="LJ74" s="19" t="str">
        <f t="shared" ca="1" si="617"/>
        <v>-</v>
      </c>
      <c r="LK74" s="5">
        <f t="shared" ca="1" si="600"/>
        <v>1</v>
      </c>
      <c r="LL74" s="9"/>
      <c r="LM74" s="19">
        <f t="shared" ca="1" si="617"/>
        <v>70</v>
      </c>
      <c r="LN74" s="19">
        <f t="shared" ca="1" si="601"/>
        <v>50</v>
      </c>
      <c r="LO74" s="19">
        <f t="shared" ca="1" si="601"/>
        <v>80</v>
      </c>
      <c r="LP74" s="19">
        <f t="shared" ca="1" si="601"/>
        <v>50</v>
      </c>
      <c r="LQ74" s="5" t="b" cm="1">
        <f t="array" aca="1" ref="LQ74" ca="1">INDEX(i.meatgrid,$Q74,LQ$7)</f>
        <v>0</v>
      </c>
      <c r="LR74" s="5" t="b" cm="1">
        <f t="array" aca="1" ref="LR74" ca="1">INDEX(i.meatgrid,$Q74,LR$7)</f>
        <v>0</v>
      </c>
      <c r="LS74" s="5" cm="1">
        <f t="array" aca="1" ref="LS74" ca="1">INDEX(i.meatgrid,$Q74,LS$7)</f>
        <v>40</v>
      </c>
      <c r="LT74" s="5" t="str" cm="1">
        <f t="array" aca="1" ref="LT74" ca="1">INDEX(i.meatgrid,$Q74,LT$7)</f>
        <v>-</v>
      </c>
      <c r="LU74" s="19">
        <f t="shared" ca="1" si="602"/>
        <v>1</v>
      </c>
      <c r="LV74" s="5">
        <f t="shared" ca="1" si="603"/>
        <v>1</v>
      </c>
      <c r="LW74" s="5" cm="1">
        <f t="array" aca="1" ref="LW74" ca="1">INDEX(i.meatgrid,$Q74,LW$7)</f>
        <v>1</v>
      </c>
      <c r="LX74" s="5" cm="1">
        <f t="array" aca="1" ref="LX74" ca="1">INDEX(i.meatgrid,$Q74,LX$7)</f>
        <v>0</v>
      </c>
      <c r="LY74" s="5" cm="1">
        <f t="array" aca="1" ref="LY74" ca="1">INDEX(i.meatgrid,$Q74,LY$7)</f>
        <v>0</v>
      </c>
      <c r="LZ74" s="5" cm="1">
        <f t="array" aca="1" ref="LZ74" ca="1">INDEX(i.meatgrid,$Q74,LZ$7)</f>
        <v>0</v>
      </c>
      <c r="MA74" s="5" cm="1">
        <f t="array" aca="1" ref="MA74" ca="1">INDEX(i.meatgrid,$Q74,MA$7)</f>
        <v>0</v>
      </c>
      <c r="MB74" s="5" cm="1">
        <f t="array" aca="1" ref="MB74" ca="1">INDEX(i.meatgrid,$Q74,MB$7)</f>
        <v>1</v>
      </c>
      <c r="MC74" s="5" cm="1">
        <f t="array" aca="1" ref="MC74" ca="1">INDEX(i.meatgrid,$Q74,MC$7)</f>
        <v>1</v>
      </c>
      <c r="MD74" s="5" cm="1">
        <f t="array" aca="1" ref="MD74" ca="1">INDEX(i.meatgrid,$Q74,MD$7)</f>
        <v>1</v>
      </c>
      <c r="ME74" s="19">
        <f t="shared" ca="1" si="604"/>
        <v>1</v>
      </c>
      <c r="MF74" s="9"/>
      <c r="MG74" s="19" t="b">
        <f t="shared" ca="1" si="605"/>
        <v>0</v>
      </c>
      <c r="MH74" s="19" t="b">
        <f t="shared" ca="1" si="605"/>
        <v>0</v>
      </c>
      <c r="MI74" s="19">
        <f t="shared" ca="1" si="605"/>
        <v>1</v>
      </c>
      <c r="MJ74" s="19">
        <f t="shared" ca="1" si="605"/>
        <v>0.75</v>
      </c>
      <c r="MK74" s="19">
        <f t="shared" ca="1" si="605"/>
        <v>0.75</v>
      </c>
      <c r="ML74" s="19">
        <f t="shared" ca="1" si="605"/>
        <v>0.8</v>
      </c>
      <c r="MM74" s="19">
        <f t="shared" ca="1" si="605"/>
        <v>0.82499999999999996</v>
      </c>
      <c r="MN74" s="19">
        <f t="shared" ca="1" si="605"/>
        <v>0.875</v>
      </c>
      <c r="MO74" s="19">
        <f t="shared" ca="1" si="605"/>
        <v>0.9</v>
      </c>
      <c r="MP74" s="19">
        <f t="shared" ca="1" si="605"/>
        <v>1</v>
      </c>
      <c r="MQ74" s="19">
        <f t="shared" ca="1" si="605"/>
        <v>0.875</v>
      </c>
      <c r="MR74" s="19" t="b">
        <f t="shared" ca="1" si="605"/>
        <v>1</v>
      </c>
      <c r="MS74" s="19">
        <f t="shared" ca="1" si="605"/>
        <v>74.989999999999995</v>
      </c>
      <c r="MT74" s="19" t="str">
        <f t="shared" ca="1" si="605"/>
        <v>-</v>
      </c>
      <c r="MU74" s="19" t="str">
        <f t="shared" ca="1" si="605"/>
        <v>-</v>
      </c>
      <c r="MV74" s="19" t="str">
        <f t="shared" ca="1" si="605"/>
        <v>-</v>
      </c>
      <c r="MW74" s="19" t="str">
        <f t="shared" ca="1" si="606"/>
        <v>-</v>
      </c>
      <c r="MX74" s="19" t="str">
        <f t="shared" ca="1" si="606"/>
        <v>-</v>
      </c>
      <c r="MY74" s="19" t="str">
        <f t="shared" ca="1" si="606"/>
        <v>-</v>
      </c>
      <c r="MZ74" s="19" t="str">
        <f t="shared" ca="1" si="606"/>
        <v>-</v>
      </c>
      <c r="NA74" s="19">
        <f t="shared" ca="1" si="606"/>
        <v>36.99</v>
      </c>
      <c r="NB74" s="19">
        <f t="shared" ca="1" si="606"/>
        <v>36.99</v>
      </c>
      <c r="NC74" s="19" t="str">
        <f t="shared" ca="1" si="606"/>
        <v>-</v>
      </c>
      <c r="ND74" s="19" t="str">
        <f t="shared" ca="1" si="606"/>
        <v>-</v>
      </c>
      <c r="NE74" s="19" t="str">
        <f t="shared" ca="1" si="606"/>
        <v>-</v>
      </c>
      <c r="NF74" s="19" t="str">
        <f t="shared" ca="1" si="606"/>
        <v>-</v>
      </c>
      <c r="NG74" s="19" t="str">
        <f t="shared" ca="1" si="606"/>
        <v>-</v>
      </c>
      <c r="NH74" s="19">
        <f t="shared" ca="1" si="606"/>
        <v>49.99</v>
      </c>
      <c r="NI74" s="19">
        <f t="shared" ca="1" si="606"/>
        <v>49.99</v>
      </c>
      <c r="NJ74" s="19">
        <f t="shared" ca="1" si="606"/>
        <v>49.99</v>
      </c>
      <c r="NK74" s="19">
        <f t="shared" ca="1" si="606"/>
        <v>49.99</v>
      </c>
      <c r="NL74" s="19">
        <f t="shared" ca="1" si="606"/>
        <v>49.99</v>
      </c>
      <c r="NM74" s="19">
        <f t="shared" ca="1" si="606"/>
        <v>49.99</v>
      </c>
      <c r="NN74" s="19">
        <f t="shared" ca="1" si="606"/>
        <v>49.99</v>
      </c>
      <c r="NO74" s="19">
        <f t="shared" ca="1" si="606"/>
        <v>49.99</v>
      </c>
      <c r="NP74" s="19">
        <f t="shared" ca="1" si="606"/>
        <v>412.99</v>
      </c>
      <c r="NQ74" s="19">
        <f t="shared" ca="1" si="606"/>
        <v>412.99</v>
      </c>
      <c r="NR74" s="19" t="str">
        <f t="shared" ca="1" si="606"/>
        <v>-</v>
      </c>
      <c r="NS74" s="19" t="str">
        <f t="shared" ca="1" si="606"/>
        <v>-</v>
      </c>
      <c r="NT74" s="19" t="str">
        <f t="shared" ca="1" si="606"/>
        <v>-</v>
      </c>
      <c r="NU74" s="19" t="str">
        <f t="shared" ca="1" si="606"/>
        <v>-</v>
      </c>
      <c r="NV74" s="19" t="str">
        <f t="shared" ca="1" si="606"/>
        <v>-</v>
      </c>
      <c r="NW74" s="19">
        <f t="shared" ca="1" si="606"/>
        <v>6.8900000000000006</v>
      </c>
      <c r="NX74" s="19">
        <f t="shared" ca="1" si="606"/>
        <v>6.8900000000000006</v>
      </c>
      <c r="NY74" s="19">
        <f t="shared" ca="1" si="606"/>
        <v>6.8900000000000006</v>
      </c>
      <c r="NZ74" s="19">
        <f t="shared" ca="1" si="606"/>
        <v>6.8900000000000006</v>
      </c>
      <c r="OA74" s="19">
        <f t="shared" ca="1" si="606"/>
        <v>6.8900000000000006</v>
      </c>
      <c r="OB74" s="19">
        <f t="shared" ca="1" si="606"/>
        <v>6.8900000000000006</v>
      </c>
      <c r="OC74" s="19">
        <f t="shared" ca="1" si="606"/>
        <v>6.8900000000000006</v>
      </c>
      <c r="OD74" s="19">
        <f t="shared" ca="1" si="606"/>
        <v>6.8900000000000006</v>
      </c>
      <c r="OE74" s="19">
        <f t="shared" ca="1" si="606"/>
        <v>346.99</v>
      </c>
      <c r="OF74" s="19">
        <f t="shared" ca="1" si="606"/>
        <v>346.99</v>
      </c>
      <c r="OG74" s="19" t="str">
        <f t="shared" ca="1" si="606"/>
        <v>-</v>
      </c>
      <c r="OH74" s="19" t="str">
        <f t="shared" ca="1" si="606"/>
        <v>-</v>
      </c>
      <c r="OI74" s="19" t="str">
        <f t="shared" ca="1" si="606"/>
        <v>-</v>
      </c>
      <c r="OJ74" s="19" t="str">
        <f t="shared" ca="1" si="606"/>
        <v>-</v>
      </c>
      <c r="OK74" s="19" t="str">
        <f t="shared" ca="1" si="606"/>
        <v>-</v>
      </c>
      <c r="OL74" s="19">
        <f t="shared" ca="1" si="606"/>
        <v>0</v>
      </c>
      <c r="OM74" s="24">
        <v>0</v>
      </c>
    </row>
    <row r="75" spans="1:403" outlineLevel="2">
      <c r="A75" s="21">
        <f t="shared" si="156"/>
        <v>70</v>
      </c>
      <c r="B75" s="222">
        <f t="shared" ca="1" si="618"/>
        <v>67</v>
      </c>
      <c r="C75">
        <v>203</v>
      </c>
      <c r="D75" s="144" t="str">
        <f t="shared" ca="1" si="567"/>
        <v>GSM</v>
      </c>
      <c r="E75" t="b">
        <f t="shared" ca="1" si="568"/>
        <v>1</v>
      </c>
      <c r="F75" t="b">
        <v>0</v>
      </c>
      <c r="G75" t="b">
        <f t="shared" ca="1" si="569"/>
        <v>1</v>
      </c>
      <c r="H75" s="237">
        <f t="shared" ca="1" si="619"/>
        <v>2</v>
      </c>
      <c r="I75" s="237">
        <f t="shared" ca="1" si="619"/>
        <v>1</v>
      </c>
      <c r="J75" s="237" t="str">
        <f t="shared" ca="1" si="619"/>
        <v/>
      </c>
      <c r="K75" s="237">
        <f t="shared" ca="1" si="619"/>
        <v>2</v>
      </c>
      <c r="L75" s="237">
        <f t="shared" ca="1" si="607"/>
        <v>2</v>
      </c>
      <c r="M75" s="237">
        <f t="shared" ca="1" si="607"/>
        <v>2</v>
      </c>
      <c r="N75" s="237">
        <f t="shared" ca="1" si="607"/>
        <v>3</v>
      </c>
      <c r="O75" s="237">
        <f t="shared" ca="1" si="607"/>
        <v>1</v>
      </c>
      <c r="P75" s="237">
        <f t="shared" ca="1" si="607"/>
        <v>1</v>
      </c>
      <c r="Q75" s="237">
        <f t="shared" ca="1" si="607"/>
        <v>4</v>
      </c>
      <c r="R75" s="237">
        <f t="shared" ca="1" si="607"/>
        <v>1</v>
      </c>
      <c r="S75" s="237">
        <f t="shared" ca="1" si="607"/>
        <v>1</v>
      </c>
      <c r="T75" s="237">
        <f t="shared" ca="1" si="607"/>
        <v>1</v>
      </c>
      <c r="U75" s="275"/>
      <c r="V75" s="275"/>
      <c r="W75" s="237">
        <f t="shared" ca="1" si="608"/>
        <v>0</v>
      </c>
      <c r="X75" s="275"/>
      <c r="Y75" s="275">
        <f t="shared" ca="1" si="609"/>
        <v>0</v>
      </c>
      <c r="Z75" s="275">
        <f t="shared" ca="1" si="609"/>
        <v>0</v>
      </c>
      <c r="AA75" s="275">
        <f t="shared" ca="1" si="609"/>
        <v>0</v>
      </c>
      <c r="AB75" s="275">
        <f t="shared" ca="1" si="609"/>
        <v>0</v>
      </c>
      <c r="AC75" s="275">
        <f t="shared" ca="1" si="609"/>
        <v>0</v>
      </c>
      <c r="AD75" s="275">
        <f t="shared" ca="1" si="609"/>
        <v>0</v>
      </c>
      <c r="AE75" s="275">
        <f t="shared" ca="1" si="609"/>
        <v>0</v>
      </c>
      <c r="AF75" s="144">
        <f ca="1">INDEX(CHOOSE($N75,DataAutumn!i.AdultDrys,DataWinter!i.AdultDrys,DataSpring!i.AdultDrys),1,$M75)</f>
        <v>3</v>
      </c>
      <c r="AG75" s="5">
        <f t="shared" ca="1" si="570"/>
        <v>2</v>
      </c>
      <c r="AH75" s="5">
        <f t="shared" ca="1" si="570"/>
        <v>0</v>
      </c>
      <c r="AI75" s="5">
        <f t="shared" ca="1" si="571"/>
        <v>1</v>
      </c>
      <c r="AJ75">
        <f t="shared" ca="1" si="572"/>
        <v>3</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0"/>
        <v>-</v>
      </c>
      <c r="AP75" s="237" t="str">
        <f t="shared" ca="1" si="620"/>
        <v>-</v>
      </c>
      <c r="AQ75" s="237" t="str">
        <f t="shared" ca="1" si="620"/>
        <v>-</v>
      </c>
      <c r="AR75" s="237" t="str">
        <f t="shared" ca="1" si="620"/>
        <v>-</v>
      </c>
      <c r="AS75" s="237" t="str">
        <f t="shared" ca="1" si="620"/>
        <v>-</v>
      </c>
      <c r="AT75" s="237" t="str">
        <f t="shared" ca="1" si="620"/>
        <v>-</v>
      </c>
      <c r="AU75" s="237" t="str">
        <f t="shared" ca="1" si="620"/>
        <v>-</v>
      </c>
      <c r="AV75" s="237" t="str">
        <f t="shared" ca="1" si="620"/>
        <v>-</v>
      </c>
      <c r="AW75" s="9"/>
      <c r="AX75" s="5" t="b">
        <f t="shared" ca="1" si="573"/>
        <v>0</v>
      </c>
      <c r="AY75" s="5" t="str">
        <f t="shared" ca="1" si="573"/>
        <v>-</v>
      </c>
      <c r="AZ75" s="5" t="b">
        <f t="shared" ca="1" si="573"/>
        <v>0</v>
      </c>
      <c r="BA75" s="5" t="b">
        <f t="shared" ca="1" si="573"/>
        <v>1</v>
      </c>
      <c r="BB75" s="5" t="b">
        <f t="shared" ca="1" si="573"/>
        <v>1</v>
      </c>
      <c r="BC75" s="144">
        <f t="shared" ca="1" si="573"/>
        <v>0</v>
      </c>
      <c r="BD75" s="19" t="b">
        <f t="shared" ca="1" si="574"/>
        <v>1</v>
      </c>
      <c r="BE75" s="9"/>
      <c r="BF75" s="5" t="str">
        <f t="shared" ca="1" si="575"/>
        <v>-</v>
      </c>
      <c r="BG75" s="19" t="str">
        <f t="shared" ca="1" si="576"/>
        <v>-</v>
      </c>
      <c r="BH75" s="19" t="str">
        <f t="shared" ca="1" si="576"/>
        <v>-</v>
      </c>
      <c r="BI75" s="19" t="str">
        <f t="shared" ca="1" si="576"/>
        <v>-</v>
      </c>
      <c r="BJ75" s="5" t="str">
        <f t="shared" ca="1" si="577"/>
        <v>-</v>
      </c>
      <c r="BK75" s="19" t="str">
        <f t="shared" ca="1" si="578"/>
        <v>-</v>
      </c>
      <c r="BL75" s="5" t="str">
        <f t="shared" ca="1" si="579"/>
        <v>-</v>
      </c>
      <c r="BM75" s="19" t="str">
        <f t="shared" ca="1" si="580"/>
        <v>-</v>
      </c>
      <c r="BN75" s="19" t="str">
        <f t="shared" ca="1" si="580"/>
        <v>-</v>
      </c>
      <c r="BO75" s="19" t="str">
        <f t="shared" ca="1" si="580"/>
        <v>-</v>
      </c>
      <c r="BP75" s="5" t="str">
        <f t="shared" ca="1" si="581"/>
        <v>-</v>
      </c>
      <c r="BQ75" s="9"/>
      <c r="BR75" s="19" t="str">
        <f t="shared" ca="1" si="582"/>
        <v>-</v>
      </c>
      <c r="BS75" s="19" t="str">
        <f t="shared" ca="1" si="582"/>
        <v>-</v>
      </c>
      <c r="BT75" s="19" t="str">
        <f t="shared" ca="1" si="582"/>
        <v>-</v>
      </c>
      <c r="BU75" s="19" t="str">
        <f t="shared" ca="1" si="582"/>
        <v>-</v>
      </c>
      <c r="BV75" s="19" t="str">
        <f t="shared" ca="1" si="582"/>
        <v>-</v>
      </c>
      <c r="BW75" s="19" t="str">
        <f t="shared" ca="1" si="582"/>
        <v>-</v>
      </c>
      <c r="BX75" s="19" t="str">
        <f t="shared" ca="1" si="582"/>
        <v>-</v>
      </c>
      <c r="BY75" s="19" t="str">
        <f t="shared" ca="1" si="582"/>
        <v>-</v>
      </c>
      <c r="BZ75" s="19" t="str">
        <f t="shared" ca="1" si="582"/>
        <v>-</v>
      </c>
      <c r="CA75" s="19" t="str">
        <f t="shared" ca="1" si="582"/>
        <v>-</v>
      </c>
      <c r="CB75" s="9"/>
      <c r="CC75" s="237" t="b">
        <f t="shared" ref="CC75:CG77" ca="1" si="626">OFFSET(CC75,-1,0)</f>
        <v>1</v>
      </c>
      <c r="CD75" s="12" t="b">
        <v>0</v>
      </c>
      <c r="CE75" s="237" t="b">
        <f t="shared" ca="1" si="626"/>
        <v>1</v>
      </c>
      <c r="CF75" s="251">
        <f t="shared" ca="1" si="621"/>
        <v>2234103</v>
      </c>
      <c r="CG75" s="237" t="b">
        <f t="shared" ca="1" si="626"/>
        <v>0</v>
      </c>
      <c r="CH75" s="12" t="s">
        <v>34</v>
      </c>
      <c r="CI75" s="19" t="b">
        <f t="shared" ca="1" si="610"/>
        <v>1</v>
      </c>
      <c r="CJ75" s="237">
        <f t="shared" ca="1" si="622"/>
        <v>2234104</v>
      </c>
      <c r="CK75" s="19" t="str">
        <f t="shared" ca="1" si="610"/>
        <v>-</v>
      </c>
      <c r="CL75" s="19">
        <f t="shared" ca="1" si="610"/>
        <v>1</v>
      </c>
      <c r="CM75" s="19">
        <f t="shared" ca="1" si="610"/>
        <v>1</v>
      </c>
      <c r="CN75" s="9"/>
      <c r="CO75" s="444">
        <f t="shared" ca="1" si="584"/>
        <v>652</v>
      </c>
      <c r="CP75" s="444">
        <f t="shared" ca="1" si="584"/>
        <v>686</v>
      </c>
      <c r="CQ75" s="444">
        <f t="shared" ca="1" si="584"/>
        <v>721</v>
      </c>
      <c r="CR75" s="152">
        <f t="shared" ca="1" si="585"/>
        <v>378</v>
      </c>
      <c r="CS75" s="152">
        <f t="shared" ca="1" si="585"/>
        <v>413</v>
      </c>
      <c r="CT75" s="152">
        <f t="shared" ca="1" si="585"/>
        <v>448</v>
      </c>
      <c r="CU75" s="19" t="str">
        <f t="shared" ca="1" si="586"/>
        <v>-</v>
      </c>
      <c r="CV75" s="12" t="b">
        <v>0</v>
      </c>
      <c r="CW75" s="12" t="b">
        <v>0</v>
      </c>
      <c r="CX75" s="12" t="b">
        <v>0</v>
      </c>
      <c r="CY75" s="12" t="b">
        <v>0</v>
      </c>
      <c r="CZ75" s="19" t="b">
        <f t="shared" ca="1" si="586"/>
        <v>1</v>
      </c>
      <c r="DA75" s="19">
        <f t="shared" ca="1" si="586"/>
        <v>0</v>
      </c>
      <c r="DB75" s="19">
        <f t="shared" ca="1" si="586"/>
        <v>0</v>
      </c>
      <c r="DC75" s="19">
        <f t="shared" ca="1" si="586"/>
        <v>0</v>
      </c>
      <c r="DD75" s="19">
        <f t="shared" ca="1" si="586"/>
        <v>0</v>
      </c>
      <c r="DE75" s="19">
        <f t="shared" ca="1" si="586"/>
        <v>0</v>
      </c>
      <c r="DF75" s="19">
        <f t="shared" ca="1" si="586"/>
        <v>0</v>
      </c>
      <c r="DG75" s="19">
        <f t="shared" ca="1" si="586"/>
        <v>0</v>
      </c>
      <c r="DH75" s="19">
        <f t="shared" ca="1" si="586"/>
        <v>0</v>
      </c>
      <c r="DI75" s="19">
        <f t="shared" ca="1" si="586"/>
        <v>0</v>
      </c>
      <c r="DJ75" s="19">
        <f t="shared" ca="1" si="586"/>
        <v>0</v>
      </c>
      <c r="DK75" s="19">
        <f t="shared" ca="1" si="586"/>
        <v>0</v>
      </c>
      <c r="DL75" s="19">
        <f t="shared" ca="1" si="587"/>
        <v>0</v>
      </c>
      <c r="DM75" s="12">
        <v>3</v>
      </c>
      <c r="DN75" s="12">
        <v>3</v>
      </c>
      <c r="DO75" s="19">
        <f t="shared" ca="1" si="623"/>
        <v>0</v>
      </c>
      <c r="DP75" s="12">
        <v>1</v>
      </c>
      <c r="DQ75" s="12">
        <v>-1</v>
      </c>
      <c r="DR75" s="19" t="str">
        <f t="shared" ca="1" si="587"/>
        <v>-</v>
      </c>
      <c r="DS75" s="19" t="str">
        <f t="shared" ca="1" si="587"/>
        <v>-</v>
      </c>
      <c r="DT75" s="19" t="str">
        <f t="shared" ca="1" si="587"/>
        <v>-</v>
      </c>
      <c r="DU75" s="251">
        <f t="shared" ca="1" si="611"/>
        <v>0</v>
      </c>
      <c r="DV75" s="251">
        <f t="shared" si="624"/>
        <v>1</v>
      </c>
      <c r="DW75" s="251">
        <f t="shared" si="612"/>
        <v>-1</v>
      </c>
      <c r="DX75" s="19" t="str">
        <f t="shared" ca="1" si="587"/>
        <v>-</v>
      </c>
      <c r="DY75" s="19" t="str">
        <f t="shared" ca="1" si="587"/>
        <v>-</v>
      </c>
      <c r="DZ75" s="19" t="str">
        <f t="shared" ca="1" si="587"/>
        <v>-</v>
      </c>
      <c r="EA75" s="19" t="str">
        <f t="shared" ca="1" si="587"/>
        <v>-</v>
      </c>
      <c r="EB75" s="19" t="str">
        <f t="shared" ca="1" si="587"/>
        <v>-</v>
      </c>
      <c r="EC75" s="19" t="str">
        <f t="shared" ca="1" si="587"/>
        <v>-</v>
      </c>
      <c r="ED75" s="19">
        <f t="shared" ca="1" si="587"/>
        <v>0</v>
      </c>
      <c r="EE75" s="19">
        <f t="shared" ca="1" si="587"/>
        <v>0</v>
      </c>
      <c r="EF75" s="19">
        <f t="shared" ca="1" si="587"/>
        <v>0</v>
      </c>
      <c r="EG75" s="19">
        <f t="shared" ca="1" si="587"/>
        <v>0</v>
      </c>
      <c r="EH75" s="19">
        <f t="shared" ca="1" si="587"/>
        <v>0</v>
      </c>
      <c r="EI75" s="19">
        <f t="shared" ca="1" si="587"/>
        <v>0</v>
      </c>
      <c r="EJ75" s="19">
        <f t="shared" ca="1" si="587"/>
        <v>0</v>
      </c>
      <c r="EK75" s="19">
        <f t="shared" ca="1" si="587"/>
        <v>0</v>
      </c>
      <c r="EL75" s="19">
        <f t="shared" ca="1" si="587"/>
        <v>0</v>
      </c>
      <c r="EM75" s="19">
        <f t="shared" ca="1" si="587"/>
        <v>0</v>
      </c>
      <c r="EN75" s="19">
        <f t="shared" ca="1" si="587"/>
        <v>0</v>
      </c>
      <c r="EO75" s="19">
        <f t="shared" ca="1" si="587"/>
        <v>0</v>
      </c>
      <c r="EP75" s="19">
        <f t="shared" ca="1" si="587"/>
        <v>0</v>
      </c>
      <c r="EQ75" s="19">
        <f t="shared" ca="1" si="587"/>
        <v>0</v>
      </c>
      <c r="ER75" s="19">
        <f t="shared" ca="1" si="587"/>
        <v>0</v>
      </c>
      <c r="ES75" s="19">
        <f t="shared" ca="1" si="587"/>
        <v>0</v>
      </c>
      <c r="ET75" s="19">
        <f t="shared" ca="1" si="588"/>
        <v>0</v>
      </c>
      <c r="EU75" s="19">
        <f t="shared" ca="1" si="588"/>
        <v>0</v>
      </c>
      <c r="EV75" s="19">
        <f t="shared" ca="1" si="588"/>
        <v>0</v>
      </c>
      <c r="EW75" s="19">
        <f t="shared" ca="1" si="588"/>
        <v>0</v>
      </c>
      <c r="EX75" s="19">
        <f t="shared" ca="1" si="588"/>
        <v>0</v>
      </c>
      <c r="EY75" s="19">
        <f t="shared" ca="1" si="588"/>
        <v>0</v>
      </c>
      <c r="EZ75" s="19">
        <f t="shared" ca="1" si="588"/>
        <v>0</v>
      </c>
      <c r="FA75" s="19">
        <f t="shared" ca="1" si="588"/>
        <v>0</v>
      </c>
      <c r="FB75" s="19">
        <f t="shared" ca="1" si="588"/>
        <v>0</v>
      </c>
      <c r="FC75" s="19">
        <f t="shared" ca="1" si="588"/>
        <v>0</v>
      </c>
      <c r="FD75" s="19">
        <f t="shared" ca="1" si="588"/>
        <v>0</v>
      </c>
      <c r="FE75" s="19">
        <f t="shared" ca="1" si="588"/>
        <v>0</v>
      </c>
      <c r="FF75" s="19">
        <f t="shared" ca="1" si="588"/>
        <v>0</v>
      </c>
      <c r="FG75" s="19">
        <f t="shared" ca="1" si="588"/>
        <v>0</v>
      </c>
      <c r="FH75" s="19">
        <f t="shared" ca="1" si="588"/>
        <v>0</v>
      </c>
      <c r="FI75" s="19">
        <f t="shared" ca="1" si="588"/>
        <v>0</v>
      </c>
      <c r="FJ75" s="19">
        <f t="shared" ca="1" si="589"/>
        <v>0</v>
      </c>
      <c r="FK75" s="19">
        <f t="shared" ca="1" si="589"/>
        <v>0</v>
      </c>
      <c r="FL75" s="19">
        <f t="shared" ca="1" si="589"/>
        <v>0</v>
      </c>
      <c r="FM75" s="19">
        <f t="shared" ca="1" si="589"/>
        <v>0</v>
      </c>
      <c r="FN75" s="19">
        <f t="shared" ca="1" si="589"/>
        <v>0</v>
      </c>
      <c r="FO75" s="19">
        <f t="shared" ca="1" si="589"/>
        <v>0</v>
      </c>
      <c r="FP75" s="19">
        <f t="shared" ca="1" si="589"/>
        <v>0</v>
      </c>
      <c r="FQ75" s="19">
        <f t="shared" ca="1" si="589"/>
        <v>0</v>
      </c>
      <c r="FR75" s="19">
        <f t="shared" ca="1" si="589"/>
        <v>0</v>
      </c>
      <c r="FS75" s="19">
        <f t="shared" ca="1" si="589"/>
        <v>0</v>
      </c>
      <c r="FT75" s="19">
        <f t="shared" ca="1" si="589"/>
        <v>0</v>
      </c>
      <c r="FU75" s="19">
        <f t="shared" ca="1" si="589"/>
        <v>0</v>
      </c>
      <c r="FV75" s="19">
        <f t="shared" ca="1" si="589"/>
        <v>0</v>
      </c>
      <c r="FW75" s="19">
        <f t="shared" ca="1" si="589"/>
        <v>0</v>
      </c>
      <c r="FX75" s="19">
        <f t="shared" ca="1" si="589"/>
        <v>0</v>
      </c>
      <c r="FY75" s="19">
        <f t="shared" ca="1" si="589"/>
        <v>0</v>
      </c>
      <c r="FZ75" s="19">
        <f t="shared" ca="1" si="589"/>
        <v>0</v>
      </c>
      <c r="GA75" s="19">
        <f t="shared" ca="1" si="589"/>
        <v>0</v>
      </c>
      <c r="GB75" s="19">
        <f t="shared" ca="1" si="589"/>
        <v>0</v>
      </c>
      <c r="GC75" s="19">
        <f t="shared" ca="1" si="589"/>
        <v>0</v>
      </c>
      <c r="GD75" s="19">
        <f t="shared" ca="1" si="589"/>
        <v>0</v>
      </c>
      <c r="GE75" s="19">
        <f t="shared" ca="1" si="589"/>
        <v>0</v>
      </c>
      <c r="GF75" s="19">
        <f t="shared" ca="1" si="589"/>
        <v>0</v>
      </c>
      <c r="GG75" s="19">
        <f t="shared" ca="1" si="589"/>
        <v>0</v>
      </c>
      <c r="GH75" s="19">
        <f t="shared" ca="1" si="589"/>
        <v>0</v>
      </c>
      <c r="GI75" s="19">
        <f t="shared" ca="1" si="589"/>
        <v>0</v>
      </c>
      <c r="GJ75" s="19">
        <f t="shared" ca="1" si="589"/>
        <v>0</v>
      </c>
      <c r="GK75" s="19">
        <f t="shared" ca="1" si="589"/>
        <v>0</v>
      </c>
      <c r="GL75" s="19">
        <f t="shared" ca="1" si="589"/>
        <v>0</v>
      </c>
      <c r="GM75" s="19">
        <f t="shared" ca="1" si="589"/>
        <v>0</v>
      </c>
      <c r="GN75" s="19">
        <f t="shared" ca="1" si="589"/>
        <v>0</v>
      </c>
      <c r="GO75" s="19">
        <f t="shared" ca="1" si="589"/>
        <v>0</v>
      </c>
      <c r="GP75" s="19">
        <f t="shared" ca="1" si="589"/>
        <v>0</v>
      </c>
      <c r="GQ75" s="19">
        <f t="shared" ca="1" si="589"/>
        <v>0</v>
      </c>
      <c r="GR75" s="19">
        <f t="shared" ca="1" si="589"/>
        <v>0</v>
      </c>
      <c r="GS75" s="19">
        <f t="shared" ca="1" si="589"/>
        <v>0</v>
      </c>
      <c r="GT75" s="19">
        <f t="shared" ca="1" si="589"/>
        <v>0</v>
      </c>
      <c r="GU75" s="19">
        <f t="shared" ca="1" si="589"/>
        <v>0</v>
      </c>
      <c r="GV75" s="19">
        <f t="shared" ca="1" si="589"/>
        <v>0</v>
      </c>
      <c r="GW75" s="19">
        <f t="shared" ref="GW75:ID76" ca="1" si="627">OFFSET(GW$5,$B75,0)</f>
        <v>0</v>
      </c>
      <c r="GX75" s="19">
        <f t="shared" ca="1" si="627"/>
        <v>0</v>
      </c>
      <c r="GY75" s="19">
        <f t="shared" ca="1" si="627"/>
        <v>0</v>
      </c>
      <c r="GZ75" s="19">
        <f t="shared" ca="1" si="627"/>
        <v>0</v>
      </c>
      <c r="HA75" s="19">
        <f t="shared" ca="1" si="627"/>
        <v>0</v>
      </c>
      <c r="HB75" s="19">
        <f t="shared" ca="1" si="627"/>
        <v>0</v>
      </c>
      <c r="HC75" s="19">
        <f t="shared" ca="1" si="627"/>
        <v>0</v>
      </c>
      <c r="HD75" s="19">
        <f t="shared" ca="1" si="627"/>
        <v>0</v>
      </c>
      <c r="HE75" s="19">
        <f t="shared" ca="1" si="627"/>
        <v>0</v>
      </c>
      <c r="HF75" s="19">
        <f t="shared" ca="1" si="627"/>
        <v>0</v>
      </c>
      <c r="HG75" s="19">
        <f t="shared" ca="1" si="627"/>
        <v>0</v>
      </c>
      <c r="HH75" s="19">
        <f t="shared" ca="1" si="627"/>
        <v>0</v>
      </c>
      <c r="HI75" s="19">
        <f t="shared" ca="1" si="627"/>
        <v>0</v>
      </c>
      <c r="HJ75" s="19">
        <f t="shared" ca="1" si="627"/>
        <v>0</v>
      </c>
      <c r="HK75" s="19">
        <f t="shared" ca="1" si="627"/>
        <v>0</v>
      </c>
      <c r="HL75" s="19">
        <f t="shared" ca="1" si="627"/>
        <v>0</v>
      </c>
      <c r="HM75" s="19">
        <f t="shared" ca="1" si="627"/>
        <v>0</v>
      </c>
      <c r="HN75" s="19">
        <f t="shared" ca="1" si="627"/>
        <v>0</v>
      </c>
      <c r="HO75" s="19">
        <f t="shared" ca="1" si="627"/>
        <v>0</v>
      </c>
      <c r="HP75" s="19">
        <f t="shared" ca="1" si="627"/>
        <v>0</v>
      </c>
      <c r="HQ75" s="19">
        <f t="shared" ca="1" si="627"/>
        <v>0</v>
      </c>
      <c r="HR75" s="19">
        <f t="shared" ca="1" si="627"/>
        <v>0</v>
      </c>
      <c r="HS75" s="19">
        <f t="shared" ca="1" si="627"/>
        <v>0</v>
      </c>
      <c r="HT75" s="19">
        <f t="shared" ca="1" si="627"/>
        <v>0</v>
      </c>
      <c r="HU75" s="19">
        <f t="shared" ca="1" si="627"/>
        <v>0</v>
      </c>
      <c r="HV75" s="19">
        <f t="shared" ca="1" si="627"/>
        <v>0</v>
      </c>
      <c r="HW75" s="19">
        <f t="shared" ca="1" si="627"/>
        <v>0</v>
      </c>
      <c r="HX75" s="19">
        <f t="shared" ca="1" si="627"/>
        <v>0</v>
      </c>
      <c r="HY75" s="19">
        <f t="shared" ca="1" si="627"/>
        <v>0</v>
      </c>
      <c r="HZ75" s="19">
        <f t="shared" ca="1" si="627"/>
        <v>0</v>
      </c>
      <c r="IA75" s="19">
        <f t="shared" ca="1" si="627"/>
        <v>0</v>
      </c>
      <c r="IB75" s="19">
        <f t="shared" ca="1" si="627"/>
        <v>0</v>
      </c>
      <c r="IC75" s="19">
        <f t="shared" ca="1" si="627"/>
        <v>0</v>
      </c>
      <c r="ID75" s="19">
        <f t="shared" ca="1" si="627"/>
        <v>0</v>
      </c>
      <c r="IE75" s="5">
        <f t="shared" ca="1" si="591"/>
        <v>67</v>
      </c>
      <c r="IF75" s="9"/>
      <c r="IG75" s="5">
        <f t="shared" ca="1" si="592"/>
        <v>1</v>
      </c>
      <c r="IH75" s="5" t="b">
        <f t="shared" ca="1" si="592"/>
        <v>0</v>
      </c>
      <c r="II75" s="19">
        <f t="shared" ca="1" si="593"/>
        <v>0</v>
      </c>
      <c r="IJ75" s="5">
        <f t="shared" ca="1" si="592"/>
        <v>55</v>
      </c>
      <c r="IK75" s="19">
        <f t="shared" ca="1" si="593"/>
        <v>1</v>
      </c>
      <c r="IL75" s="19">
        <f t="shared" ca="1" si="593"/>
        <v>0</v>
      </c>
      <c r="IM75" s="19">
        <f t="shared" ca="1" si="593"/>
        <v>0</v>
      </c>
      <c r="IN75" s="19">
        <f t="shared" ca="1" si="593"/>
        <v>0</v>
      </c>
      <c r="IO75" s="19">
        <f t="shared" ca="1" si="593"/>
        <v>0</v>
      </c>
      <c r="IP75" s="19">
        <f t="shared" ca="1" si="593"/>
        <v>0</v>
      </c>
      <c r="IQ75" s="19">
        <f t="shared" ca="1" si="593"/>
        <v>0</v>
      </c>
      <c r="IR75" s="19">
        <f t="shared" ca="1" si="593"/>
        <v>0</v>
      </c>
      <c r="IS75" s="19">
        <f t="shared" ca="1" si="593"/>
        <v>0</v>
      </c>
      <c r="IT75" s="19">
        <f t="shared" ca="1" si="593"/>
        <v>0</v>
      </c>
      <c r="IU75" s="19">
        <f t="shared" ca="1" si="593"/>
        <v>0</v>
      </c>
      <c r="IV75" s="19">
        <f t="shared" ca="1" si="593"/>
        <v>0</v>
      </c>
      <c r="IW75" s="19">
        <f t="shared" ca="1" si="593"/>
        <v>0</v>
      </c>
      <c r="IX75" s="19">
        <f t="shared" ca="1" si="593"/>
        <v>0</v>
      </c>
      <c r="IY75" s="19">
        <f t="shared" ca="1" si="593"/>
        <v>0</v>
      </c>
      <c r="IZ75" s="19">
        <f t="shared" ca="1" si="593"/>
        <v>0</v>
      </c>
      <c r="JA75" s="19">
        <f t="shared" ca="1" si="593"/>
        <v>0</v>
      </c>
      <c r="JB75" s="19">
        <f t="shared" ca="1" si="593"/>
        <v>0</v>
      </c>
      <c r="JC75" s="19">
        <f t="shared" ca="1" si="593"/>
        <v>0</v>
      </c>
      <c r="JD75" s="19">
        <f t="shared" ca="1" si="593"/>
        <v>0</v>
      </c>
      <c r="JE75" s="19">
        <f t="shared" ca="1" si="593"/>
        <v>0</v>
      </c>
      <c r="JF75" s="19">
        <f t="shared" ca="1" si="593"/>
        <v>0</v>
      </c>
      <c r="JG75" s="19">
        <f t="shared" ca="1" si="593"/>
        <v>1</v>
      </c>
      <c r="JH75" s="19">
        <f t="shared" ca="1" si="593"/>
        <v>0</v>
      </c>
      <c r="JI75" s="19">
        <f t="shared" ca="1" si="593"/>
        <v>1</v>
      </c>
      <c r="JJ75" s="9"/>
      <c r="JK75" s="5" t="b">
        <f t="shared" ca="1" si="594"/>
        <v>0</v>
      </c>
      <c r="JL75" s="5" t="b">
        <f t="shared" ca="1" si="595"/>
        <v>0</v>
      </c>
      <c r="JM75" s="5" t="b">
        <f t="shared" ca="1" si="595"/>
        <v>0</v>
      </c>
      <c r="JN75" s="5" t="b">
        <f t="shared" ca="1" si="595"/>
        <v>1</v>
      </c>
      <c r="JO75" s="144">
        <f t="shared" ca="1" si="613"/>
        <v>1</v>
      </c>
      <c r="JP75" s="144">
        <f t="shared" ca="1" si="613"/>
        <v>1</v>
      </c>
      <c r="JQ75" s="19" t="str">
        <f t="shared" ca="1" si="614"/>
        <v>-</v>
      </c>
      <c r="JR75" s="19" t="str">
        <f t="shared" ca="1" si="614"/>
        <v>-</v>
      </c>
      <c r="JS75" s="19" t="str">
        <f t="shared" ca="1" si="614"/>
        <v>-</v>
      </c>
      <c r="JT75" s="19" t="str">
        <f t="shared" ca="1" si="614"/>
        <v>-</v>
      </c>
      <c r="JU75" s="19">
        <f t="shared" ca="1" si="614"/>
        <v>1</v>
      </c>
      <c r="JV75" s="19">
        <f t="shared" ca="1" si="614"/>
        <v>0.66</v>
      </c>
      <c r="JW75" s="19" t="str">
        <f t="shared" ca="1" si="614"/>
        <v>-</v>
      </c>
      <c r="JX75" s="5" t="b" cm="1">
        <f t="array" aca="1" ref="JX75" ca="1">IF(OR(JY75:KF75&lt;&gt;"-"),TRUE,"-")</f>
        <v>1</v>
      </c>
      <c r="JY75" s="237">
        <f t="shared" ca="1" si="625"/>
        <v>2</v>
      </c>
      <c r="JZ75" s="237">
        <f t="shared" ca="1" si="625"/>
        <v>2</v>
      </c>
      <c r="KA75" s="237">
        <f t="shared" ca="1" si="625"/>
        <v>2</v>
      </c>
      <c r="KB75" s="237">
        <f t="shared" ca="1" si="625"/>
        <v>2</v>
      </c>
      <c r="KC75" s="237">
        <f t="shared" ca="1" si="625"/>
        <v>2</v>
      </c>
      <c r="KD75" s="237">
        <f t="shared" ca="1" si="625"/>
        <v>2</v>
      </c>
      <c r="KE75" s="237">
        <f t="shared" ca="1" si="625"/>
        <v>2</v>
      </c>
      <c r="KF75" s="237">
        <f t="shared" ca="1" si="625"/>
        <v>2</v>
      </c>
      <c r="KG75" s="5" t="str">
        <f t="array" aca="1" ref="KG75" ca="1">IF(OR(KH75:KN75&lt;&gt;"-"),TRUE,"-")</f>
        <v>-</v>
      </c>
      <c r="KH75" s="19" t="str">
        <f t="shared" ca="1" si="616"/>
        <v>-</v>
      </c>
      <c r="KI75" s="19" t="str">
        <f t="shared" ca="1" si="616"/>
        <v>-</v>
      </c>
      <c r="KJ75" s="19" t="str">
        <f t="shared" ca="1" si="616"/>
        <v>-</v>
      </c>
      <c r="KK75" s="19" t="str">
        <f t="shared" ca="1" si="616"/>
        <v>-</v>
      </c>
      <c r="KL75" s="19" t="str">
        <f t="shared" ca="1" si="616"/>
        <v>-</v>
      </c>
      <c r="KM75" s="19" t="str">
        <f t="shared" ca="1" si="616"/>
        <v>-</v>
      </c>
      <c r="KN75" s="19" t="str">
        <f t="shared" ca="1" si="616"/>
        <v>-</v>
      </c>
      <c r="KO75" s="19" t="b">
        <f t="shared" ca="1" si="616"/>
        <v>0</v>
      </c>
      <c r="KP75" s="144">
        <f t="shared" ca="1" si="597"/>
        <v>2</v>
      </c>
      <c r="KQ75" s="19">
        <f t="shared" ca="1" si="616"/>
        <v>2</v>
      </c>
      <c r="KR75" s="19" t="b">
        <f t="shared" ca="1" si="616"/>
        <v>0</v>
      </c>
      <c r="KS75" s="19" t="str">
        <f t="shared" ca="1" si="616"/>
        <v>-</v>
      </c>
      <c r="KT75" s="5" t="str">
        <f t="shared" ca="1" si="598"/>
        <v>-</v>
      </c>
      <c r="KU75" s="5" t="str">
        <f t="shared" ca="1" si="598"/>
        <v>-</v>
      </c>
      <c r="KV75" s="5" t="str">
        <f t="shared" ca="1" si="598"/>
        <v>-</v>
      </c>
      <c r="KW75" s="5" t="str">
        <f t="shared" ca="1" si="598"/>
        <v>-</v>
      </c>
      <c r="KX75" s="19" t="b">
        <f t="shared" ca="1" si="617"/>
        <v>0</v>
      </c>
      <c r="KY75" s="19" t="str">
        <f t="shared" ca="1" si="617"/>
        <v>-</v>
      </c>
      <c r="KZ75" s="19" t="str">
        <f t="shared" ca="1" si="617"/>
        <v>-</v>
      </c>
      <c r="LA75" s="19" t="b">
        <f t="shared" ca="1" si="617"/>
        <v>1</v>
      </c>
      <c r="LB75" s="19">
        <f t="shared" ca="1" si="617"/>
        <v>0.75</v>
      </c>
      <c r="LC75" s="19">
        <f t="shared" ca="1" si="617"/>
        <v>0.75</v>
      </c>
      <c r="LD75" s="19">
        <f t="shared" ca="1" si="617"/>
        <v>0.99</v>
      </c>
      <c r="LE75" s="19">
        <f t="shared" ca="1" si="617"/>
        <v>0.5</v>
      </c>
      <c r="LF75" s="19">
        <f t="shared" ca="1" si="617"/>
        <v>0</v>
      </c>
      <c r="LG75" s="19">
        <f t="shared" ca="1" si="617"/>
        <v>0</v>
      </c>
      <c r="LH75" s="19" t="str">
        <f t="shared" ca="1" si="617"/>
        <v>-</v>
      </c>
      <c r="LI75" s="19" t="str">
        <f t="shared" ca="1" si="617"/>
        <v>-</v>
      </c>
      <c r="LJ75" s="19" t="str">
        <f t="shared" ca="1" si="617"/>
        <v>-</v>
      </c>
      <c r="LK75" s="5">
        <f t="shared" ca="1" si="600"/>
        <v>1</v>
      </c>
      <c r="LL75" s="9"/>
      <c r="LM75" s="19">
        <f t="shared" ca="1" si="617"/>
        <v>70</v>
      </c>
      <c r="LN75" s="19">
        <f t="shared" ca="1" si="601"/>
        <v>50</v>
      </c>
      <c r="LO75" s="19">
        <f t="shared" ca="1" si="601"/>
        <v>80</v>
      </c>
      <c r="LP75" s="19">
        <f t="shared" ca="1" si="601"/>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2"/>
        <v>1</v>
      </c>
      <c r="LV75" s="5">
        <f t="shared" ca="1" si="603"/>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4"/>
        <v>1</v>
      </c>
      <c r="MF75" s="9"/>
      <c r="MG75" s="19" t="b">
        <f t="shared" ca="1" si="605"/>
        <v>0</v>
      </c>
      <c r="MH75" s="19" t="b">
        <f t="shared" ca="1" si="605"/>
        <v>0</v>
      </c>
      <c r="MI75" s="19">
        <f t="shared" ca="1" si="605"/>
        <v>1</v>
      </c>
      <c r="MJ75" s="19">
        <f t="shared" ca="1" si="605"/>
        <v>0.75</v>
      </c>
      <c r="MK75" s="19">
        <f t="shared" ca="1" si="605"/>
        <v>0.75</v>
      </c>
      <c r="ML75" s="19">
        <f t="shared" ca="1" si="605"/>
        <v>0.8</v>
      </c>
      <c r="MM75" s="19">
        <f t="shared" ca="1" si="605"/>
        <v>0.82499999999999996</v>
      </c>
      <c r="MN75" s="19">
        <f t="shared" ca="1" si="605"/>
        <v>0.875</v>
      </c>
      <c r="MO75" s="19">
        <f t="shared" ca="1" si="605"/>
        <v>0.9</v>
      </c>
      <c r="MP75" s="19">
        <f t="shared" ca="1" si="605"/>
        <v>1</v>
      </c>
      <c r="MQ75" s="19">
        <f t="shared" ca="1" si="605"/>
        <v>0.875</v>
      </c>
      <c r="MR75" s="19" t="b">
        <f t="shared" ca="1" si="605"/>
        <v>1</v>
      </c>
      <c r="MS75" s="19">
        <f t="shared" ca="1" si="605"/>
        <v>74.989999999999995</v>
      </c>
      <c r="MT75" s="19" t="str">
        <f t="shared" ca="1" si="605"/>
        <v>-</v>
      </c>
      <c r="MU75" s="19" t="str">
        <f t="shared" ca="1" si="605"/>
        <v>-</v>
      </c>
      <c r="MV75" s="19" t="str">
        <f t="shared" ca="1" si="605"/>
        <v>-</v>
      </c>
      <c r="MW75" s="19" t="str">
        <f t="shared" ca="1" si="606"/>
        <v>-</v>
      </c>
      <c r="MX75" s="19" t="str">
        <f t="shared" ca="1" si="606"/>
        <v>-</v>
      </c>
      <c r="MY75" s="19" t="str">
        <f t="shared" ca="1" si="606"/>
        <v>-</v>
      </c>
      <c r="MZ75" s="19" t="str">
        <f t="shared" ca="1" si="606"/>
        <v>-</v>
      </c>
      <c r="NA75" s="19">
        <f t="shared" ca="1" si="606"/>
        <v>36.99</v>
      </c>
      <c r="NB75" s="19">
        <f t="shared" ca="1" si="606"/>
        <v>36.99</v>
      </c>
      <c r="NC75" s="19" t="str">
        <f t="shared" ca="1" si="606"/>
        <v>-</v>
      </c>
      <c r="ND75" s="19" t="str">
        <f t="shared" ca="1" si="606"/>
        <v>-</v>
      </c>
      <c r="NE75" s="19" t="str">
        <f t="shared" ca="1" si="606"/>
        <v>-</v>
      </c>
      <c r="NF75" s="19" t="str">
        <f t="shared" ca="1" si="606"/>
        <v>-</v>
      </c>
      <c r="NG75" s="19" t="str">
        <f t="shared" ca="1" si="606"/>
        <v>-</v>
      </c>
      <c r="NH75" s="19">
        <f t="shared" ca="1" si="606"/>
        <v>49.99</v>
      </c>
      <c r="NI75" s="19">
        <f t="shared" ca="1" si="606"/>
        <v>49.99</v>
      </c>
      <c r="NJ75" s="19">
        <f t="shared" ca="1" si="606"/>
        <v>49.99</v>
      </c>
      <c r="NK75" s="19">
        <f t="shared" ca="1" si="606"/>
        <v>49.99</v>
      </c>
      <c r="NL75" s="19">
        <f t="shared" ca="1" si="606"/>
        <v>49.99</v>
      </c>
      <c r="NM75" s="19">
        <f t="shared" ca="1" si="606"/>
        <v>49.99</v>
      </c>
      <c r="NN75" s="19">
        <f t="shared" ca="1" si="606"/>
        <v>49.99</v>
      </c>
      <c r="NO75" s="19">
        <f t="shared" ca="1" si="606"/>
        <v>49.99</v>
      </c>
      <c r="NP75" s="19">
        <f t="shared" ca="1" si="606"/>
        <v>412.99</v>
      </c>
      <c r="NQ75" s="19">
        <f t="shared" ca="1" si="606"/>
        <v>412.99</v>
      </c>
      <c r="NR75" s="19" t="str">
        <f t="shared" ca="1" si="606"/>
        <v>-</v>
      </c>
      <c r="NS75" s="19" t="str">
        <f t="shared" ca="1" si="606"/>
        <v>-</v>
      </c>
      <c r="NT75" s="19" t="str">
        <f t="shared" ca="1" si="606"/>
        <v>-</v>
      </c>
      <c r="NU75" s="19" t="str">
        <f t="shared" ca="1" si="606"/>
        <v>-</v>
      </c>
      <c r="NV75" s="19" t="str">
        <f t="shared" ca="1" si="606"/>
        <v>-</v>
      </c>
      <c r="NW75" s="19">
        <f t="shared" ca="1" si="606"/>
        <v>6.8900000000000006</v>
      </c>
      <c r="NX75" s="19">
        <f t="shared" ca="1" si="606"/>
        <v>6.8900000000000006</v>
      </c>
      <c r="NY75" s="19">
        <f t="shared" ca="1" si="606"/>
        <v>6.8900000000000006</v>
      </c>
      <c r="NZ75" s="19">
        <f t="shared" ca="1" si="606"/>
        <v>6.8900000000000006</v>
      </c>
      <c r="OA75" s="19">
        <f t="shared" ca="1" si="606"/>
        <v>6.8900000000000006</v>
      </c>
      <c r="OB75" s="19">
        <f t="shared" ca="1" si="606"/>
        <v>6.8900000000000006</v>
      </c>
      <c r="OC75" s="19">
        <f t="shared" ca="1" si="606"/>
        <v>6.8900000000000006</v>
      </c>
      <c r="OD75" s="19">
        <f t="shared" ca="1" si="606"/>
        <v>6.8900000000000006</v>
      </c>
      <c r="OE75" s="19">
        <f t="shared" ca="1" si="606"/>
        <v>346.99</v>
      </c>
      <c r="OF75" s="19">
        <f t="shared" ca="1" si="606"/>
        <v>346.99</v>
      </c>
      <c r="OG75" s="19" t="str">
        <f t="shared" ca="1" si="606"/>
        <v>-</v>
      </c>
      <c r="OH75" s="19" t="str">
        <f t="shared" ca="1" si="606"/>
        <v>-</v>
      </c>
      <c r="OI75" s="19" t="str">
        <f t="shared" ca="1" si="606"/>
        <v>-</v>
      </c>
      <c r="OJ75" s="19" t="str">
        <f t="shared" ca="1" si="606"/>
        <v>-</v>
      </c>
      <c r="OK75" s="19" t="str">
        <f t="shared" ca="1" si="606"/>
        <v>-</v>
      </c>
      <c r="OL75" s="19">
        <f t="shared" ca="1" si="606"/>
        <v>0</v>
      </c>
      <c r="OM75" s="24">
        <v>0</v>
      </c>
    </row>
    <row r="76" spans="1:403" outlineLevel="2">
      <c r="A76" s="21">
        <f t="shared" si="156"/>
        <v>71</v>
      </c>
      <c r="B76" s="222">
        <f t="shared" ca="1" si="618"/>
        <v>67</v>
      </c>
      <c r="C76">
        <v>203</v>
      </c>
      <c r="D76" s="144" t="str">
        <f t="shared" ca="1" si="567"/>
        <v>GSM</v>
      </c>
      <c r="E76" t="b">
        <f t="shared" ca="1" si="568"/>
        <v>1</v>
      </c>
      <c r="F76" t="b">
        <v>0</v>
      </c>
      <c r="G76" t="b">
        <f t="shared" ca="1" si="569"/>
        <v>1</v>
      </c>
      <c r="H76" s="237">
        <f t="shared" ca="1" si="619"/>
        <v>2</v>
      </c>
      <c r="I76" s="237">
        <f t="shared" ca="1" si="619"/>
        <v>1</v>
      </c>
      <c r="J76" s="237" t="str">
        <f t="shared" ca="1" si="619"/>
        <v/>
      </c>
      <c r="K76" s="237">
        <f t="shared" ca="1" si="619"/>
        <v>2</v>
      </c>
      <c r="L76" s="237">
        <f t="shared" ca="1" si="607"/>
        <v>2</v>
      </c>
      <c r="M76" s="237">
        <f t="shared" ca="1" si="607"/>
        <v>2</v>
      </c>
      <c r="N76" s="237">
        <f t="shared" ca="1" si="607"/>
        <v>3</v>
      </c>
      <c r="O76" s="237">
        <f t="shared" ca="1" si="607"/>
        <v>1</v>
      </c>
      <c r="P76" s="237">
        <f t="shared" ca="1" si="607"/>
        <v>1</v>
      </c>
      <c r="Q76" s="237">
        <f t="shared" ca="1" si="607"/>
        <v>4</v>
      </c>
      <c r="R76" s="237">
        <f t="shared" ca="1" si="607"/>
        <v>1</v>
      </c>
      <c r="S76" s="237">
        <f t="shared" ca="1" si="607"/>
        <v>1</v>
      </c>
      <c r="T76" s="237">
        <f t="shared" ca="1" si="607"/>
        <v>1</v>
      </c>
      <c r="U76" s="275"/>
      <c r="V76" s="275"/>
      <c r="W76" s="237">
        <f t="shared" ca="1" si="608"/>
        <v>0</v>
      </c>
      <c r="X76" s="275"/>
      <c r="Y76" s="275">
        <f t="shared" ca="1" si="609"/>
        <v>0</v>
      </c>
      <c r="Z76" s="275">
        <f t="shared" ca="1" si="609"/>
        <v>0</v>
      </c>
      <c r="AA76" s="275">
        <f t="shared" ca="1" si="609"/>
        <v>0</v>
      </c>
      <c r="AB76" s="275">
        <f t="shared" ca="1" si="609"/>
        <v>0</v>
      </c>
      <c r="AC76" s="275">
        <f t="shared" ca="1" si="609"/>
        <v>0</v>
      </c>
      <c r="AD76" s="275">
        <f t="shared" ca="1" si="609"/>
        <v>0</v>
      </c>
      <c r="AE76" s="275">
        <f t="shared" ca="1" si="609"/>
        <v>0</v>
      </c>
      <c r="AF76" s="144">
        <f ca="1">INDEX(CHOOSE($N76,DataAutumn!i.AdultDrys,DataWinter!i.AdultDrys,DataSpring!i.AdultDrys),1,$M76)</f>
        <v>3</v>
      </c>
      <c r="AG76" s="5">
        <f t="shared" ca="1" si="570"/>
        <v>2</v>
      </c>
      <c r="AH76" s="5">
        <f t="shared" ca="1" si="570"/>
        <v>0</v>
      </c>
      <c r="AI76" s="5">
        <f t="shared" ca="1" si="571"/>
        <v>1</v>
      </c>
      <c r="AJ76">
        <f t="shared" ca="1" si="572"/>
        <v>4</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0"/>
        <v>-</v>
      </c>
      <c r="AP76" s="237" t="str">
        <f t="shared" ca="1" si="620"/>
        <v>-</v>
      </c>
      <c r="AQ76" s="237" t="str">
        <f t="shared" ca="1" si="620"/>
        <v>-</v>
      </c>
      <c r="AR76" s="237" t="str">
        <f t="shared" ca="1" si="620"/>
        <v>-</v>
      </c>
      <c r="AS76" s="237" t="str">
        <f t="shared" ca="1" si="620"/>
        <v>-</v>
      </c>
      <c r="AT76" s="237" t="str">
        <f t="shared" ca="1" si="620"/>
        <v>-</v>
      </c>
      <c r="AU76" s="237" t="str">
        <f t="shared" ca="1" si="620"/>
        <v>-</v>
      </c>
      <c r="AV76" s="237" t="str">
        <f t="shared" ca="1" si="620"/>
        <v>-</v>
      </c>
      <c r="AW76" s="9"/>
      <c r="AX76" s="5" t="b">
        <f t="shared" ca="1" si="573"/>
        <v>0</v>
      </c>
      <c r="AY76" s="5" t="str">
        <f t="shared" ca="1" si="573"/>
        <v>-</v>
      </c>
      <c r="AZ76" s="5" t="b">
        <f t="shared" ca="1" si="573"/>
        <v>0</v>
      </c>
      <c r="BA76" s="5" t="b">
        <f t="shared" ca="1" si="573"/>
        <v>1</v>
      </c>
      <c r="BB76" s="5" t="b">
        <f t="shared" ca="1" si="573"/>
        <v>1</v>
      </c>
      <c r="BC76" s="144">
        <f t="shared" ca="1" si="573"/>
        <v>0</v>
      </c>
      <c r="BD76" s="19" t="b">
        <f t="shared" ca="1" si="574"/>
        <v>1</v>
      </c>
      <c r="BE76" s="9"/>
      <c r="BF76" s="5" t="str">
        <f t="shared" ca="1" si="575"/>
        <v>-</v>
      </c>
      <c r="BG76" s="19" t="str">
        <f t="shared" ca="1" si="576"/>
        <v>-</v>
      </c>
      <c r="BH76" s="19" t="str">
        <f t="shared" ca="1" si="576"/>
        <v>-</v>
      </c>
      <c r="BI76" s="19" t="str">
        <f t="shared" ca="1" si="576"/>
        <v>-</v>
      </c>
      <c r="BJ76" s="5" t="str">
        <f t="shared" ca="1" si="577"/>
        <v>-</v>
      </c>
      <c r="BK76" s="19" t="str">
        <f t="shared" ca="1" si="578"/>
        <v>-</v>
      </c>
      <c r="BL76" s="5" t="str">
        <f t="shared" ca="1" si="579"/>
        <v>-</v>
      </c>
      <c r="BM76" s="19" t="str">
        <f t="shared" ca="1" si="580"/>
        <v>-</v>
      </c>
      <c r="BN76" s="19" t="str">
        <f t="shared" ca="1" si="580"/>
        <v>-</v>
      </c>
      <c r="BO76" s="19" t="str">
        <f t="shared" ca="1" si="580"/>
        <v>-</v>
      </c>
      <c r="BP76" s="5" t="str">
        <f t="shared" ca="1" si="581"/>
        <v>-</v>
      </c>
      <c r="BQ76" s="9"/>
      <c r="BR76" s="19" t="str">
        <f t="shared" ca="1" si="582"/>
        <v>-</v>
      </c>
      <c r="BS76" s="19" t="str">
        <f t="shared" ca="1" si="582"/>
        <v>-</v>
      </c>
      <c r="BT76" s="19" t="str">
        <f t="shared" ca="1" si="582"/>
        <v>-</v>
      </c>
      <c r="BU76" s="19" t="str">
        <f t="shared" ca="1" si="582"/>
        <v>-</v>
      </c>
      <c r="BV76" s="19" t="str">
        <f t="shared" ca="1" si="582"/>
        <v>-</v>
      </c>
      <c r="BW76" s="19" t="str">
        <f t="shared" ca="1" si="582"/>
        <v>-</v>
      </c>
      <c r="BX76" s="19" t="str">
        <f t="shared" ca="1" si="582"/>
        <v>-</v>
      </c>
      <c r="BY76" s="19" t="str">
        <f t="shared" ca="1" si="582"/>
        <v>-</v>
      </c>
      <c r="BZ76" s="19" t="str">
        <f t="shared" ca="1" si="582"/>
        <v>-</v>
      </c>
      <c r="CA76" s="19" t="str">
        <f t="shared" ca="1" si="582"/>
        <v>-</v>
      </c>
      <c r="CB76" s="9"/>
      <c r="CC76" s="237" t="b">
        <f t="shared" ca="1" si="626"/>
        <v>1</v>
      </c>
      <c r="CD76" s="12" t="b">
        <v>1</v>
      </c>
      <c r="CE76" s="237" t="b">
        <f t="shared" ca="1" si="626"/>
        <v>1</v>
      </c>
      <c r="CF76" s="251">
        <f t="shared" ca="1" si="621"/>
        <v>2234104</v>
      </c>
      <c r="CG76" s="237" t="b">
        <f t="shared" ca="1" si="626"/>
        <v>0</v>
      </c>
      <c r="CH76" s="12" t="s">
        <v>34</v>
      </c>
      <c r="CI76" s="19" t="b">
        <f t="shared" ca="1" si="610"/>
        <v>1</v>
      </c>
      <c r="CJ76" s="237">
        <f t="shared" ca="1" si="622"/>
        <v>2234105</v>
      </c>
      <c r="CK76" s="19" t="str">
        <f t="shared" ca="1" si="610"/>
        <v>-</v>
      </c>
      <c r="CL76" s="19">
        <f t="shared" ca="1" si="610"/>
        <v>1</v>
      </c>
      <c r="CM76" s="19">
        <f t="shared" ca="1" si="610"/>
        <v>1</v>
      </c>
      <c r="CN76" s="9"/>
      <c r="CO76" s="444">
        <f t="shared" ca="1" si="584"/>
        <v>652</v>
      </c>
      <c r="CP76" s="444">
        <f t="shared" ca="1" si="584"/>
        <v>686</v>
      </c>
      <c r="CQ76" s="444">
        <f t="shared" ca="1" si="584"/>
        <v>721</v>
      </c>
      <c r="CR76" s="152">
        <f t="shared" ca="1" si="585"/>
        <v>378</v>
      </c>
      <c r="CS76" s="152">
        <f t="shared" ca="1" si="585"/>
        <v>413</v>
      </c>
      <c r="CT76" s="152">
        <f t="shared" ca="1" si="585"/>
        <v>448</v>
      </c>
      <c r="CU76" s="19" t="str">
        <f t="shared" ca="1" si="586"/>
        <v>-</v>
      </c>
      <c r="CV76" s="12" t="b">
        <v>0</v>
      </c>
      <c r="CW76" s="12" t="b">
        <v>0</v>
      </c>
      <c r="CX76" s="12" t="b">
        <v>0</v>
      </c>
      <c r="CY76" s="12" t="b">
        <v>0</v>
      </c>
      <c r="CZ76" s="19" t="b">
        <f t="shared" ca="1" si="586"/>
        <v>1</v>
      </c>
      <c r="DA76" s="19">
        <f t="shared" ca="1" si="586"/>
        <v>0</v>
      </c>
      <c r="DB76" s="19">
        <f t="shared" ca="1" si="586"/>
        <v>0</v>
      </c>
      <c r="DC76" s="19">
        <f t="shared" ca="1" si="586"/>
        <v>0</v>
      </c>
      <c r="DD76" s="19">
        <f t="shared" ca="1" si="586"/>
        <v>0</v>
      </c>
      <c r="DE76" s="19">
        <f t="shared" ca="1" si="586"/>
        <v>0</v>
      </c>
      <c r="DF76" s="19">
        <f t="shared" ca="1" si="586"/>
        <v>0</v>
      </c>
      <c r="DG76" s="19">
        <f t="shared" ca="1" si="586"/>
        <v>0</v>
      </c>
      <c r="DH76" s="19">
        <f t="shared" ca="1" si="586"/>
        <v>0</v>
      </c>
      <c r="DI76" s="19">
        <f t="shared" ca="1" si="586"/>
        <v>0</v>
      </c>
      <c r="DJ76" s="19">
        <f t="shared" ca="1" si="586"/>
        <v>0</v>
      </c>
      <c r="DK76" s="19">
        <f t="shared" ca="1" si="586"/>
        <v>0</v>
      </c>
      <c r="DL76" s="19">
        <f t="shared" ca="1" si="587"/>
        <v>0</v>
      </c>
      <c r="DM76" s="12">
        <v>3</v>
      </c>
      <c r="DN76" s="12">
        <v>3</v>
      </c>
      <c r="DO76" s="19">
        <f t="shared" ca="1" si="623"/>
        <v>0</v>
      </c>
      <c r="DP76" s="12">
        <v>1</v>
      </c>
      <c r="DQ76" s="12">
        <v>-1</v>
      </c>
      <c r="DR76" s="19" t="str">
        <f t="shared" ca="1" si="587"/>
        <v>-</v>
      </c>
      <c r="DS76" s="19" t="str">
        <f t="shared" ca="1" si="587"/>
        <v>-</v>
      </c>
      <c r="DT76" s="19" t="str">
        <f t="shared" ca="1" si="587"/>
        <v>-</v>
      </c>
      <c r="DU76" s="251">
        <f t="shared" ca="1" si="611"/>
        <v>0</v>
      </c>
      <c r="DV76" s="251">
        <f t="shared" si="624"/>
        <v>1</v>
      </c>
      <c r="DW76" s="251">
        <f t="shared" si="612"/>
        <v>-1</v>
      </c>
      <c r="DX76" s="19" t="str">
        <f t="shared" ca="1" si="587"/>
        <v>-</v>
      </c>
      <c r="DY76" s="19" t="str">
        <f t="shared" ca="1" si="587"/>
        <v>-</v>
      </c>
      <c r="DZ76" s="19" t="str">
        <f t="shared" ca="1" si="587"/>
        <v>-</v>
      </c>
      <c r="EA76" s="19" t="str">
        <f t="shared" ca="1" si="587"/>
        <v>-</v>
      </c>
      <c r="EB76" s="19" t="str">
        <f t="shared" ca="1" si="587"/>
        <v>-</v>
      </c>
      <c r="EC76" s="19" t="str">
        <f t="shared" ca="1" si="587"/>
        <v>-</v>
      </c>
      <c r="ED76" s="19">
        <f t="shared" ca="1" si="587"/>
        <v>0</v>
      </c>
      <c r="EE76" s="19">
        <f t="shared" ca="1" si="587"/>
        <v>0</v>
      </c>
      <c r="EF76" s="19">
        <f t="shared" ca="1" si="587"/>
        <v>0</v>
      </c>
      <c r="EG76" s="19">
        <f t="shared" ca="1" si="587"/>
        <v>0</v>
      </c>
      <c r="EH76" s="19">
        <f t="shared" ca="1" si="587"/>
        <v>0</v>
      </c>
      <c r="EI76" s="19">
        <f t="shared" ca="1" si="587"/>
        <v>0</v>
      </c>
      <c r="EJ76" s="19">
        <f t="shared" ca="1" si="587"/>
        <v>0</v>
      </c>
      <c r="EK76" s="19">
        <f t="shared" ca="1" si="587"/>
        <v>0</v>
      </c>
      <c r="EL76" s="19">
        <f t="shared" ca="1" si="587"/>
        <v>0</v>
      </c>
      <c r="EM76" s="19">
        <f t="shared" ca="1" si="587"/>
        <v>0</v>
      </c>
      <c r="EN76" s="19">
        <f t="shared" ca="1" si="587"/>
        <v>0</v>
      </c>
      <c r="EO76" s="19">
        <f t="shared" ca="1" si="587"/>
        <v>0</v>
      </c>
      <c r="EP76" s="19">
        <f t="shared" ca="1" si="587"/>
        <v>0</v>
      </c>
      <c r="EQ76" s="19">
        <f t="shared" ca="1" si="587"/>
        <v>0</v>
      </c>
      <c r="ER76" s="19">
        <f t="shared" ca="1" si="587"/>
        <v>0</v>
      </c>
      <c r="ES76" s="19">
        <f t="shared" ca="1" si="587"/>
        <v>0</v>
      </c>
      <c r="ET76" s="19">
        <f t="shared" ca="1" si="588"/>
        <v>0</v>
      </c>
      <c r="EU76" s="19">
        <f t="shared" ca="1" si="588"/>
        <v>0</v>
      </c>
      <c r="EV76" s="19">
        <f t="shared" ca="1" si="588"/>
        <v>0</v>
      </c>
      <c r="EW76" s="19">
        <f t="shared" ca="1" si="588"/>
        <v>0</v>
      </c>
      <c r="EX76" s="19">
        <f t="shared" ca="1" si="588"/>
        <v>0</v>
      </c>
      <c r="EY76" s="19">
        <f t="shared" ca="1" si="588"/>
        <v>0</v>
      </c>
      <c r="EZ76" s="19">
        <f t="shared" ca="1" si="588"/>
        <v>0</v>
      </c>
      <c r="FA76" s="19">
        <f t="shared" ca="1" si="588"/>
        <v>0</v>
      </c>
      <c r="FB76" s="19">
        <f t="shared" ca="1" si="588"/>
        <v>0</v>
      </c>
      <c r="FC76" s="19">
        <f t="shared" ca="1" si="588"/>
        <v>0</v>
      </c>
      <c r="FD76" s="19">
        <f t="shared" ca="1" si="588"/>
        <v>0</v>
      </c>
      <c r="FE76" s="19">
        <f t="shared" ca="1" si="588"/>
        <v>0</v>
      </c>
      <c r="FF76" s="19">
        <f t="shared" ca="1" si="588"/>
        <v>0</v>
      </c>
      <c r="FG76" s="19">
        <f t="shared" ca="1" si="588"/>
        <v>0</v>
      </c>
      <c r="FH76" s="19">
        <f t="shared" ca="1" si="588"/>
        <v>0</v>
      </c>
      <c r="FI76" s="19">
        <f t="shared" ca="1" si="588"/>
        <v>0</v>
      </c>
      <c r="FJ76" s="19">
        <f t="shared" ref="FJ76:HP76" ca="1" si="628">OFFSET(FJ$5,$B76,0)</f>
        <v>0</v>
      </c>
      <c r="FK76" s="19">
        <f t="shared" ca="1" si="628"/>
        <v>0</v>
      </c>
      <c r="FL76" s="19">
        <f t="shared" ca="1" si="628"/>
        <v>0</v>
      </c>
      <c r="FM76" s="19">
        <f t="shared" ca="1" si="628"/>
        <v>0</v>
      </c>
      <c r="FN76" s="19">
        <f t="shared" ca="1" si="628"/>
        <v>0</v>
      </c>
      <c r="FO76" s="19">
        <f t="shared" ca="1" si="628"/>
        <v>0</v>
      </c>
      <c r="FP76" s="19">
        <f t="shared" ca="1" si="628"/>
        <v>0</v>
      </c>
      <c r="FQ76" s="19">
        <f t="shared" ca="1" si="628"/>
        <v>0</v>
      </c>
      <c r="FR76" s="19">
        <f t="shared" ca="1" si="628"/>
        <v>0</v>
      </c>
      <c r="FS76" s="19">
        <f t="shared" ca="1" si="628"/>
        <v>0</v>
      </c>
      <c r="FT76" s="19">
        <f t="shared" ca="1" si="628"/>
        <v>0</v>
      </c>
      <c r="FU76" s="19">
        <f t="shared" ca="1" si="628"/>
        <v>0</v>
      </c>
      <c r="FV76" s="19">
        <f t="shared" ca="1" si="628"/>
        <v>0</v>
      </c>
      <c r="FW76" s="19">
        <f t="shared" ca="1" si="628"/>
        <v>0</v>
      </c>
      <c r="FX76" s="19">
        <f t="shared" ca="1" si="628"/>
        <v>0</v>
      </c>
      <c r="FY76" s="19">
        <f t="shared" ca="1" si="628"/>
        <v>0</v>
      </c>
      <c r="FZ76" s="19">
        <f t="shared" ca="1" si="628"/>
        <v>0</v>
      </c>
      <c r="GA76" s="19">
        <f t="shared" ca="1" si="628"/>
        <v>0</v>
      </c>
      <c r="GB76" s="19">
        <f t="shared" ca="1" si="628"/>
        <v>0</v>
      </c>
      <c r="GC76" s="19">
        <f t="shared" ca="1" si="628"/>
        <v>0</v>
      </c>
      <c r="GD76" s="19">
        <f t="shared" ca="1" si="628"/>
        <v>0</v>
      </c>
      <c r="GE76" s="19">
        <f t="shared" ca="1" si="628"/>
        <v>0</v>
      </c>
      <c r="GF76" s="19">
        <f t="shared" ca="1" si="628"/>
        <v>0</v>
      </c>
      <c r="GG76" s="19">
        <f t="shared" ca="1" si="628"/>
        <v>0</v>
      </c>
      <c r="GH76" s="19">
        <f t="shared" ca="1" si="628"/>
        <v>0</v>
      </c>
      <c r="GI76" s="19">
        <f t="shared" ca="1" si="628"/>
        <v>0</v>
      </c>
      <c r="GJ76" s="19">
        <f t="shared" ca="1" si="628"/>
        <v>0</v>
      </c>
      <c r="GK76" s="19">
        <f t="shared" ca="1" si="628"/>
        <v>0</v>
      </c>
      <c r="GL76" s="19">
        <f t="shared" ca="1" si="628"/>
        <v>0</v>
      </c>
      <c r="GM76" s="19">
        <f t="shared" ca="1" si="628"/>
        <v>0</v>
      </c>
      <c r="GN76" s="19">
        <f t="shared" ca="1" si="628"/>
        <v>0</v>
      </c>
      <c r="GO76" s="19">
        <f t="shared" ca="1" si="628"/>
        <v>0</v>
      </c>
      <c r="GP76" s="19">
        <f t="shared" ca="1" si="628"/>
        <v>0</v>
      </c>
      <c r="GQ76" s="19">
        <f t="shared" ca="1" si="628"/>
        <v>0</v>
      </c>
      <c r="GR76" s="19">
        <f t="shared" ca="1" si="628"/>
        <v>0</v>
      </c>
      <c r="GS76" s="19">
        <f t="shared" ca="1" si="628"/>
        <v>0</v>
      </c>
      <c r="GT76" s="19">
        <f t="shared" ca="1" si="628"/>
        <v>0</v>
      </c>
      <c r="GU76" s="19">
        <f t="shared" ca="1" si="628"/>
        <v>0</v>
      </c>
      <c r="GV76" s="19">
        <f t="shared" ca="1" si="628"/>
        <v>0</v>
      </c>
      <c r="GW76" s="19">
        <f t="shared" ca="1" si="628"/>
        <v>0</v>
      </c>
      <c r="GX76" s="19">
        <f t="shared" ca="1" si="628"/>
        <v>0</v>
      </c>
      <c r="GY76" s="19">
        <f t="shared" ca="1" si="628"/>
        <v>0</v>
      </c>
      <c r="GZ76" s="19">
        <f t="shared" ca="1" si="628"/>
        <v>0</v>
      </c>
      <c r="HA76" s="19">
        <f t="shared" ca="1" si="628"/>
        <v>0</v>
      </c>
      <c r="HB76" s="19">
        <f t="shared" ca="1" si="628"/>
        <v>0</v>
      </c>
      <c r="HC76" s="19">
        <f t="shared" ca="1" si="628"/>
        <v>0</v>
      </c>
      <c r="HD76" s="19">
        <f t="shared" ca="1" si="628"/>
        <v>0</v>
      </c>
      <c r="HE76" s="19">
        <f t="shared" ca="1" si="628"/>
        <v>0</v>
      </c>
      <c r="HF76" s="19">
        <f t="shared" ca="1" si="628"/>
        <v>0</v>
      </c>
      <c r="HG76" s="19">
        <f t="shared" ca="1" si="628"/>
        <v>0</v>
      </c>
      <c r="HH76" s="19">
        <f t="shared" ca="1" si="628"/>
        <v>0</v>
      </c>
      <c r="HI76" s="19">
        <f t="shared" ca="1" si="628"/>
        <v>0</v>
      </c>
      <c r="HJ76" s="19">
        <f t="shared" ca="1" si="628"/>
        <v>0</v>
      </c>
      <c r="HK76" s="19">
        <f t="shared" ca="1" si="628"/>
        <v>0</v>
      </c>
      <c r="HL76" s="19">
        <f t="shared" ca="1" si="628"/>
        <v>0</v>
      </c>
      <c r="HM76" s="19">
        <f t="shared" ca="1" si="628"/>
        <v>0</v>
      </c>
      <c r="HN76" s="19">
        <f t="shared" ca="1" si="628"/>
        <v>0</v>
      </c>
      <c r="HO76" s="19">
        <f t="shared" ca="1" si="628"/>
        <v>0</v>
      </c>
      <c r="HP76" s="19">
        <f t="shared" ca="1" si="628"/>
        <v>0</v>
      </c>
      <c r="HQ76" s="19">
        <f t="shared" ca="1" si="627"/>
        <v>0</v>
      </c>
      <c r="HR76" s="19">
        <f t="shared" ca="1" si="627"/>
        <v>0</v>
      </c>
      <c r="HS76" s="19">
        <f t="shared" ca="1" si="627"/>
        <v>0</v>
      </c>
      <c r="HT76" s="19">
        <f t="shared" ca="1" si="627"/>
        <v>0</v>
      </c>
      <c r="HU76" s="19">
        <f t="shared" ca="1" si="627"/>
        <v>0</v>
      </c>
      <c r="HV76" s="19">
        <f t="shared" ca="1" si="627"/>
        <v>0</v>
      </c>
      <c r="HW76" s="19">
        <f t="shared" ca="1" si="627"/>
        <v>0</v>
      </c>
      <c r="HX76" s="19">
        <f t="shared" ca="1" si="627"/>
        <v>0</v>
      </c>
      <c r="HY76" s="19">
        <f t="shared" ca="1" si="627"/>
        <v>0</v>
      </c>
      <c r="HZ76" s="19">
        <f t="shared" ca="1" si="627"/>
        <v>0</v>
      </c>
      <c r="IA76" s="19">
        <f t="shared" ca="1" si="627"/>
        <v>0</v>
      </c>
      <c r="IB76" s="19">
        <f t="shared" ca="1" si="627"/>
        <v>0</v>
      </c>
      <c r="IC76" s="19">
        <f t="shared" ca="1" si="627"/>
        <v>0</v>
      </c>
      <c r="ID76" s="19">
        <f t="shared" ca="1" si="627"/>
        <v>0</v>
      </c>
      <c r="IE76" s="5">
        <f t="shared" ca="1" si="591"/>
        <v>67</v>
      </c>
      <c r="IF76" s="9"/>
      <c r="IG76" s="5">
        <f t="shared" ca="1" si="592"/>
        <v>1</v>
      </c>
      <c r="IH76" s="5" t="b">
        <f t="shared" ca="1" si="592"/>
        <v>0</v>
      </c>
      <c r="II76" s="19">
        <f t="shared" ca="1" si="593"/>
        <v>0</v>
      </c>
      <c r="IJ76" s="5">
        <f t="shared" ca="1" si="592"/>
        <v>55</v>
      </c>
      <c r="IK76" s="19">
        <f t="shared" ca="1" si="593"/>
        <v>1</v>
      </c>
      <c r="IL76" s="19">
        <f t="shared" ca="1" si="593"/>
        <v>0</v>
      </c>
      <c r="IM76" s="19">
        <f t="shared" ca="1" si="593"/>
        <v>0</v>
      </c>
      <c r="IN76" s="19">
        <f t="shared" ca="1" si="593"/>
        <v>0</v>
      </c>
      <c r="IO76" s="19">
        <f t="shared" ca="1" si="593"/>
        <v>0</v>
      </c>
      <c r="IP76" s="19">
        <f t="shared" ca="1" si="593"/>
        <v>0</v>
      </c>
      <c r="IQ76" s="19">
        <f t="shared" ca="1" si="593"/>
        <v>0</v>
      </c>
      <c r="IR76" s="19">
        <f t="shared" ca="1" si="593"/>
        <v>0</v>
      </c>
      <c r="IS76" s="19">
        <f t="shared" ca="1" si="593"/>
        <v>0</v>
      </c>
      <c r="IT76" s="19">
        <f t="shared" ca="1" si="593"/>
        <v>0</v>
      </c>
      <c r="IU76" s="19">
        <f t="shared" ca="1" si="593"/>
        <v>0</v>
      </c>
      <c r="IV76" s="19">
        <f t="shared" ca="1" si="593"/>
        <v>0</v>
      </c>
      <c r="IW76" s="19">
        <f t="shared" ca="1" si="593"/>
        <v>0</v>
      </c>
      <c r="IX76" s="19">
        <f t="shared" ca="1" si="593"/>
        <v>0</v>
      </c>
      <c r="IY76" s="19">
        <f t="shared" ca="1" si="593"/>
        <v>0</v>
      </c>
      <c r="IZ76" s="19">
        <f t="shared" ca="1" si="593"/>
        <v>0</v>
      </c>
      <c r="JA76" s="19">
        <f t="shared" ca="1" si="593"/>
        <v>0</v>
      </c>
      <c r="JB76" s="19">
        <f t="shared" ca="1" si="593"/>
        <v>0</v>
      </c>
      <c r="JC76" s="19">
        <f t="shared" ca="1" si="593"/>
        <v>0</v>
      </c>
      <c r="JD76" s="19">
        <f t="shared" ca="1" si="593"/>
        <v>0</v>
      </c>
      <c r="JE76" s="19">
        <f t="shared" ca="1" si="593"/>
        <v>0</v>
      </c>
      <c r="JF76" s="19">
        <f t="shared" ca="1" si="593"/>
        <v>0</v>
      </c>
      <c r="JG76" s="19">
        <f t="shared" ca="1" si="593"/>
        <v>1</v>
      </c>
      <c r="JH76" s="19">
        <f t="shared" ca="1" si="593"/>
        <v>0</v>
      </c>
      <c r="JI76" s="19">
        <f t="shared" ca="1" si="593"/>
        <v>1</v>
      </c>
      <c r="JJ76" s="9"/>
      <c r="JK76" s="5" t="b">
        <f t="shared" ca="1" si="594"/>
        <v>0</v>
      </c>
      <c r="JL76" s="5" t="b">
        <f t="shared" ca="1" si="595"/>
        <v>0</v>
      </c>
      <c r="JM76" s="5" t="b">
        <f t="shared" ca="1" si="595"/>
        <v>0</v>
      </c>
      <c r="JN76" s="5" t="b">
        <f t="shared" ca="1" si="595"/>
        <v>1</v>
      </c>
      <c r="JO76" s="144">
        <f t="shared" ca="1" si="613"/>
        <v>1</v>
      </c>
      <c r="JP76" s="144">
        <f t="shared" ca="1" si="613"/>
        <v>1</v>
      </c>
      <c r="JQ76" s="19" t="str">
        <f t="shared" ca="1" si="614"/>
        <v>-</v>
      </c>
      <c r="JR76" s="19" t="str">
        <f t="shared" ca="1" si="614"/>
        <v>-</v>
      </c>
      <c r="JS76" s="19" t="str">
        <f t="shared" ca="1" si="614"/>
        <v>-</v>
      </c>
      <c r="JT76" s="19" t="str">
        <f t="shared" ca="1" si="614"/>
        <v>-</v>
      </c>
      <c r="JU76" s="19">
        <f t="shared" ca="1" si="614"/>
        <v>1</v>
      </c>
      <c r="JV76" s="19">
        <f t="shared" ca="1" si="614"/>
        <v>0.66</v>
      </c>
      <c r="JW76" s="19" t="str">
        <f t="shared" ca="1" si="614"/>
        <v>-</v>
      </c>
      <c r="JX76" s="5" t="b" cm="1">
        <f t="array" aca="1" ref="JX76" ca="1">IF(OR(JY76:KF76&lt;&gt;"-"),TRUE,"-")</f>
        <v>1</v>
      </c>
      <c r="JY76" s="237">
        <f t="shared" ca="1" si="625"/>
        <v>2</v>
      </c>
      <c r="JZ76" s="237">
        <f t="shared" ca="1" si="625"/>
        <v>2</v>
      </c>
      <c r="KA76" s="237">
        <f t="shared" ca="1" si="625"/>
        <v>2</v>
      </c>
      <c r="KB76" s="237">
        <f t="shared" ca="1" si="625"/>
        <v>2</v>
      </c>
      <c r="KC76" s="237">
        <f t="shared" ca="1" si="625"/>
        <v>2</v>
      </c>
      <c r="KD76" s="237">
        <f t="shared" ca="1" si="625"/>
        <v>2</v>
      </c>
      <c r="KE76" s="237">
        <f t="shared" ca="1" si="625"/>
        <v>2</v>
      </c>
      <c r="KF76" s="237">
        <f t="shared" ca="1" si="625"/>
        <v>2</v>
      </c>
      <c r="KG76" s="5" t="str">
        <f t="array" aca="1" ref="KG76" ca="1">IF(OR(KH76:KN76&lt;&gt;"-"),TRUE,"-")</f>
        <v>-</v>
      </c>
      <c r="KH76" s="19" t="str">
        <f t="shared" ca="1" si="616"/>
        <v>-</v>
      </c>
      <c r="KI76" s="19" t="str">
        <f t="shared" ca="1" si="616"/>
        <v>-</v>
      </c>
      <c r="KJ76" s="19" t="str">
        <f t="shared" ca="1" si="616"/>
        <v>-</v>
      </c>
      <c r="KK76" s="19" t="str">
        <f t="shared" ca="1" si="616"/>
        <v>-</v>
      </c>
      <c r="KL76" s="19" t="str">
        <f t="shared" ca="1" si="616"/>
        <v>-</v>
      </c>
      <c r="KM76" s="19" t="str">
        <f t="shared" ca="1" si="616"/>
        <v>-</v>
      </c>
      <c r="KN76" s="19" t="str">
        <f t="shared" ca="1" si="616"/>
        <v>-</v>
      </c>
      <c r="KO76" s="19" t="b">
        <f t="shared" ca="1" si="616"/>
        <v>0</v>
      </c>
      <c r="KP76" s="144">
        <f t="shared" ca="1" si="597"/>
        <v>2</v>
      </c>
      <c r="KQ76" s="19">
        <f t="shared" ca="1" si="616"/>
        <v>2</v>
      </c>
      <c r="KR76" s="19" t="b">
        <f t="shared" ca="1" si="616"/>
        <v>0</v>
      </c>
      <c r="KS76" s="19" t="str">
        <f t="shared" ca="1" si="616"/>
        <v>-</v>
      </c>
      <c r="KT76" s="5" t="str">
        <f t="shared" ca="1" si="598"/>
        <v>-</v>
      </c>
      <c r="KU76" s="5" t="str">
        <f t="shared" ca="1" si="598"/>
        <v>-</v>
      </c>
      <c r="KV76" s="5" t="str">
        <f t="shared" ca="1" si="598"/>
        <v>-</v>
      </c>
      <c r="KW76" s="5" t="str">
        <f t="shared" ca="1" si="598"/>
        <v>-</v>
      </c>
      <c r="KX76" s="19" t="b">
        <f t="shared" ca="1" si="617"/>
        <v>0</v>
      </c>
      <c r="KY76" s="19" t="str">
        <f t="shared" ca="1" si="617"/>
        <v>-</v>
      </c>
      <c r="KZ76" s="19" t="str">
        <f t="shared" ca="1" si="617"/>
        <v>-</v>
      </c>
      <c r="LA76" s="19" t="b">
        <f t="shared" ca="1" si="617"/>
        <v>1</v>
      </c>
      <c r="LB76" s="19">
        <f t="shared" ca="1" si="617"/>
        <v>0.75</v>
      </c>
      <c r="LC76" s="19">
        <f t="shared" ca="1" si="617"/>
        <v>0.75</v>
      </c>
      <c r="LD76" s="19">
        <f t="shared" ca="1" si="617"/>
        <v>0.99</v>
      </c>
      <c r="LE76" s="19">
        <f t="shared" ca="1" si="617"/>
        <v>0.5</v>
      </c>
      <c r="LF76" s="19">
        <f t="shared" ca="1" si="617"/>
        <v>0</v>
      </c>
      <c r="LG76" s="19">
        <f t="shared" ca="1" si="617"/>
        <v>0</v>
      </c>
      <c r="LH76" s="19" t="str">
        <f t="shared" ca="1" si="617"/>
        <v>-</v>
      </c>
      <c r="LI76" s="19" t="str">
        <f t="shared" ca="1" si="617"/>
        <v>-</v>
      </c>
      <c r="LJ76" s="19" t="str">
        <f t="shared" ca="1" si="617"/>
        <v>-</v>
      </c>
      <c r="LK76" s="5">
        <f t="shared" ca="1" si="600"/>
        <v>1</v>
      </c>
      <c r="LL76" s="9"/>
      <c r="LM76" s="19">
        <f t="shared" ca="1" si="617"/>
        <v>70</v>
      </c>
      <c r="LN76" s="19">
        <f t="shared" ca="1" si="601"/>
        <v>50</v>
      </c>
      <c r="LO76" s="19">
        <f t="shared" ca="1" si="601"/>
        <v>80</v>
      </c>
      <c r="LP76" s="19">
        <f t="shared" ca="1" si="601"/>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2"/>
        <v>1</v>
      </c>
      <c r="LV76" s="5">
        <f t="shared" ca="1" si="603"/>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4"/>
        <v>1</v>
      </c>
      <c r="MF76" s="9"/>
      <c r="MG76" s="19" t="b">
        <f t="shared" ca="1" si="605"/>
        <v>0</v>
      </c>
      <c r="MH76" s="19" t="b">
        <f t="shared" ca="1" si="605"/>
        <v>0</v>
      </c>
      <c r="MI76" s="19">
        <f t="shared" ca="1" si="605"/>
        <v>1</v>
      </c>
      <c r="MJ76" s="19">
        <f t="shared" ca="1" si="605"/>
        <v>0.75</v>
      </c>
      <c r="MK76" s="19">
        <f t="shared" ca="1" si="605"/>
        <v>0.75</v>
      </c>
      <c r="ML76" s="19">
        <f t="shared" ca="1" si="605"/>
        <v>0.8</v>
      </c>
      <c r="MM76" s="19">
        <f t="shared" ca="1" si="605"/>
        <v>0.82499999999999996</v>
      </c>
      <c r="MN76" s="19">
        <f t="shared" ca="1" si="605"/>
        <v>0.875</v>
      </c>
      <c r="MO76" s="19">
        <f t="shared" ca="1" si="605"/>
        <v>0.9</v>
      </c>
      <c r="MP76" s="19">
        <f t="shared" ca="1" si="605"/>
        <v>1</v>
      </c>
      <c r="MQ76" s="19">
        <f t="shared" ca="1" si="605"/>
        <v>0.875</v>
      </c>
      <c r="MR76" s="19" t="b">
        <f t="shared" ca="1" si="605"/>
        <v>1</v>
      </c>
      <c r="MS76" s="19">
        <f t="shared" ca="1" si="605"/>
        <v>74.989999999999995</v>
      </c>
      <c r="MT76" s="19" t="str">
        <f t="shared" ca="1" si="605"/>
        <v>-</v>
      </c>
      <c r="MU76" s="19" t="str">
        <f t="shared" ca="1" si="605"/>
        <v>-</v>
      </c>
      <c r="MV76" s="19" t="str">
        <f t="shared" ca="1" si="605"/>
        <v>-</v>
      </c>
      <c r="MW76" s="19" t="str">
        <f t="shared" ca="1" si="606"/>
        <v>-</v>
      </c>
      <c r="MX76" s="19" t="str">
        <f t="shared" ca="1" si="606"/>
        <v>-</v>
      </c>
      <c r="MY76" s="19" t="str">
        <f t="shared" ca="1" si="606"/>
        <v>-</v>
      </c>
      <c r="MZ76" s="19" t="str">
        <f t="shared" ca="1" si="606"/>
        <v>-</v>
      </c>
      <c r="NA76" s="19">
        <f t="shared" ca="1" si="606"/>
        <v>36.99</v>
      </c>
      <c r="NB76" s="19">
        <f t="shared" ca="1" si="606"/>
        <v>36.99</v>
      </c>
      <c r="NC76" s="19" t="str">
        <f t="shared" ca="1" si="606"/>
        <v>-</v>
      </c>
      <c r="ND76" s="19" t="str">
        <f t="shared" ca="1" si="606"/>
        <v>-</v>
      </c>
      <c r="NE76" s="19" t="str">
        <f t="shared" ca="1" si="606"/>
        <v>-</v>
      </c>
      <c r="NF76" s="19" t="str">
        <f t="shared" ca="1" si="606"/>
        <v>-</v>
      </c>
      <c r="NG76" s="19" t="str">
        <f t="shared" ca="1" si="606"/>
        <v>-</v>
      </c>
      <c r="NH76" s="19">
        <f t="shared" ca="1" si="606"/>
        <v>49.99</v>
      </c>
      <c r="NI76" s="19">
        <f t="shared" ca="1" si="606"/>
        <v>49.99</v>
      </c>
      <c r="NJ76" s="19">
        <f t="shared" ca="1" si="606"/>
        <v>49.99</v>
      </c>
      <c r="NK76" s="19">
        <f t="shared" ca="1" si="606"/>
        <v>49.99</v>
      </c>
      <c r="NL76" s="19">
        <f t="shared" ca="1" si="606"/>
        <v>49.99</v>
      </c>
      <c r="NM76" s="19">
        <f t="shared" ca="1" si="606"/>
        <v>49.99</v>
      </c>
      <c r="NN76" s="19">
        <f t="shared" ca="1" si="606"/>
        <v>49.99</v>
      </c>
      <c r="NO76" s="19">
        <f t="shared" ca="1" si="606"/>
        <v>49.99</v>
      </c>
      <c r="NP76" s="19">
        <f t="shared" ca="1" si="606"/>
        <v>412.99</v>
      </c>
      <c r="NQ76" s="19">
        <f t="shared" ca="1" si="606"/>
        <v>412.99</v>
      </c>
      <c r="NR76" s="19" t="str">
        <f t="shared" ca="1" si="606"/>
        <v>-</v>
      </c>
      <c r="NS76" s="19" t="str">
        <f t="shared" ca="1" si="606"/>
        <v>-</v>
      </c>
      <c r="NT76" s="19" t="str">
        <f t="shared" ca="1" si="606"/>
        <v>-</v>
      </c>
      <c r="NU76" s="19" t="str">
        <f t="shared" ca="1" si="606"/>
        <v>-</v>
      </c>
      <c r="NV76" s="19" t="str">
        <f t="shared" ca="1" si="606"/>
        <v>-</v>
      </c>
      <c r="NW76" s="19">
        <f t="shared" ca="1" si="606"/>
        <v>6.8900000000000006</v>
      </c>
      <c r="NX76" s="19">
        <f t="shared" ca="1" si="606"/>
        <v>6.8900000000000006</v>
      </c>
      <c r="NY76" s="19">
        <f t="shared" ref="NY76:OL76" ca="1" si="629">OFFSET(NY$5,$B76,0)</f>
        <v>6.8900000000000006</v>
      </c>
      <c r="NZ76" s="19">
        <f t="shared" ca="1" si="629"/>
        <v>6.8900000000000006</v>
      </c>
      <c r="OA76" s="19">
        <f t="shared" ca="1" si="629"/>
        <v>6.8900000000000006</v>
      </c>
      <c r="OB76" s="19">
        <f t="shared" ca="1" si="629"/>
        <v>6.8900000000000006</v>
      </c>
      <c r="OC76" s="19">
        <f t="shared" ca="1" si="629"/>
        <v>6.8900000000000006</v>
      </c>
      <c r="OD76" s="19">
        <f t="shared" ca="1" si="629"/>
        <v>6.8900000000000006</v>
      </c>
      <c r="OE76" s="19">
        <f t="shared" ca="1" si="629"/>
        <v>346.99</v>
      </c>
      <c r="OF76" s="19">
        <f t="shared" ca="1" si="629"/>
        <v>346.99</v>
      </c>
      <c r="OG76" s="19" t="str">
        <f t="shared" ca="1" si="629"/>
        <v>-</v>
      </c>
      <c r="OH76" s="19" t="str">
        <f t="shared" ca="1" si="629"/>
        <v>-</v>
      </c>
      <c r="OI76" s="19" t="str">
        <f t="shared" ca="1" si="629"/>
        <v>-</v>
      </c>
      <c r="OJ76" s="19" t="str">
        <f t="shared" ca="1" si="629"/>
        <v>-</v>
      </c>
      <c r="OK76" s="19" t="str">
        <f t="shared" ca="1" si="629"/>
        <v>-</v>
      </c>
      <c r="OL76" s="19">
        <f t="shared" ca="1" si="629"/>
        <v>0</v>
      </c>
      <c r="OM76" s="24">
        <v>0</v>
      </c>
    </row>
    <row r="77" spans="1:403" outlineLevel="2">
      <c r="A77" s="21">
        <f t="shared" si="156"/>
        <v>72</v>
      </c>
      <c r="B77" s="222">
        <f t="shared" ca="1" si="618"/>
        <v>67</v>
      </c>
      <c r="C77">
        <v>203</v>
      </c>
      <c r="D77" s="549" t="str">
        <f t="shared" ca="1" si="567"/>
        <v>GSM</v>
      </c>
      <c r="E77" s="550" t="b">
        <f t="shared" ref="E77" ca="1" si="630">AND($M77&lt;&gt;3,OR($AC77=0,$M77=4))</f>
        <v>1</v>
      </c>
      <c r="F77" t="b">
        <v>0</v>
      </c>
      <c r="G77" t="b">
        <f t="shared" ca="1" si="569"/>
        <v>1</v>
      </c>
      <c r="H77" s="237">
        <f t="shared" ca="1" si="619"/>
        <v>2</v>
      </c>
      <c r="I77" s="237">
        <f t="shared" ca="1" si="619"/>
        <v>1</v>
      </c>
      <c r="J77" s="237" t="str">
        <f t="shared" ca="1" si="619"/>
        <v/>
      </c>
      <c r="K77" s="237">
        <f t="shared" ca="1" si="619"/>
        <v>2</v>
      </c>
      <c r="L77" s="237">
        <f t="shared" ca="1" si="607"/>
        <v>2</v>
      </c>
      <c r="M77" s="237">
        <f t="shared" ca="1" si="607"/>
        <v>2</v>
      </c>
      <c r="N77" s="237">
        <f t="shared" ca="1" si="619"/>
        <v>3</v>
      </c>
      <c r="O77" s="237">
        <f t="shared" ca="1" si="607"/>
        <v>1</v>
      </c>
      <c r="P77" s="237">
        <f t="shared" ca="1" si="619"/>
        <v>1</v>
      </c>
      <c r="Q77" s="237">
        <f t="shared" ca="1" si="619"/>
        <v>4</v>
      </c>
      <c r="R77" s="237">
        <f t="shared" ca="1" si="619"/>
        <v>1</v>
      </c>
      <c r="S77" s="237">
        <f t="shared" ca="1" si="619"/>
        <v>1</v>
      </c>
      <c r="T77" s="237">
        <f t="shared" ca="1" si="619"/>
        <v>1</v>
      </c>
      <c r="U77" s="275"/>
      <c r="V77" s="275"/>
      <c r="W77" s="237">
        <f t="shared" ca="1" si="608"/>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0"/>
        <v>2</v>
      </c>
      <c r="AH77" s="5">
        <f t="shared" ca="1" si="570"/>
        <v>0</v>
      </c>
      <c r="AI77" s="5">
        <f t="shared" ca="1" si="571"/>
        <v>1</v>
      </c>
      <c r="AJ77">
        <f t="shared" ca="1" si="572"/>
        <v>5</v>
      </c>
      <c r="AK77">
        <v>1</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0"/>
        <v>-</v>
      </c>
      <c r="AP77" s="237" t="str">
        <f t="shared" ca="1" si="620"/>
        <v>-</v>
      </c>
      <c r="AQ77" s="237" t="str">
        <f t="shared" ca="1" si="620"/>
        <v>-</v>
      </c>
      <c r="AR77" s="237" t="str">
        <f t="shared" ca="1" si="620"/>
        <v>-</v>
      </c>
      <c r="AS77" s="237" t="str">
        <f t="shared" ca="1" si="620"/>
        <v>-</v>
      </c>
      <c r="AT77" s="237" t="str">
        <f t="shared" ca="1" si="620"/>
        <v>-</v>
      </c>
      <c r="AU77" s="237" t="str">
        <f t="shared" ca="1" si="620"/>
        <v>-</v>
      </c>
      <c r="AV77" s="237" t="str">
        <f t="shared" ca="1" si="620"/>
        <v>-</v>
      </c>
      <c r="AW77" s="9"/>
      <c r="AX77" s="5" t="b">
        <f t="shared" ca="1" si="573"/>
        <v>0</v>
      </c>
      <c r="AY77" s="5" t="str">
        <f t="shared" ca="1" si="573"/>
        <v>-</v>
      </c>
      <c r="AZ77" s="5" t="b">
        <f t="shared" ca="1" si="573"/>
        <v>0</v>
      </c>
      <c r="BA77" s="5" t="b">
        <f t="shared" ca="1" si="573"/>
        <v>1</v>
      </c>
      <c r="BB77" s="5" t="b">
        <f t="shared" ca="1" si="573"/>
        <v>1</v>
      </c>
      <c r="BC77" s="144">
        <f t="shared" ca="1" si="573"/>
        <v>0</v>
      </c>
      <c r="BD77" s="19" t="b">
        <f t="shared" ca="1" si="574"/>
        <v>1</v>
      </c>
      <c r="BE77" s="9"/>
      <c r="BF77" s="5" t="str">
        <f t="shared" ca="1" si="575"/>
        <v>-</v>
      </c>
      <c r="BG77" s="19" t="str">
        <f t="shared" ca="1" si="576"/>
        <v>-</v>
      </c>
      <c r="BH77" s="19" t="str">
        <f t="shared" ca="1" si="576"/>
        <v>-</v>
      </c>
      <c r="BI77" s="19" t="str">
        <f t="shared" ca="1" si="576"/>
        <v>-</v>
      </c>
      <c r="BJ77" s="5" t="str">
        <f t="shared" ca="1" si="577"/>
        <v>-</v>
      </c>
      <c r="BK77" s="19" t="str">
        <f t="shared" ca="1" si="578"/>
        <v>-</v>
      </c>
      <c r="BL77" s="5" t="str">
        <f t="shared" ca="1" si="579"/>
        <v>-</v>
      </c>
      <c r="BM77" s="19" t="str">
        <f t="shared" ca="1" si="580"/>
        <v>-</v>
      </c>
      <c r="BN77" s="19" t="str">
        <f t="shared" ca="1" si="580"/>
        <v>-</v>
      </c>
      <c r="BO77" s="19" t="str">
        <f t="shared" ca="1" si="580"/>
        <v>-</v>
      </c>
      <c r="BP77" s="5" t="str">
        <f t="shared" ca="1" si="581"/>
        <v>-</v>
      </c>
      <c r="BQ77" s="9"/>
      <c r="BR77" s="19" t="str">
        <f t="shared" ca="1" si="582"/>
        <v>-</v>
      </c>
      <c r="BS77" s="19" t="str">
        <f t="shared" ca="1" si="582"/>
        <v>-</v>
      </c>
      <c r="BT77" s="19" t="str">
        <f t="shared" ca="1" si="582"/>
        <v>-</v>
      </c>
      <c r="BU77" s="19" t="str">
        <f t="shared" ca="1" si="582"/>
        <v>-</v>
      </c>
      <c r="BV77" s="19" t="str">
        <f t="shared" ca="1" si="582"/>
        <v>-</v>
      </c>
      <c r="BW77" s="19" t="str">
        <f t="shared" ca="1" si="582"/>
        <v>-</v>
      </c>
      <c r="BX77" s="19" t="str">
        <f t="shared" ca="1" si="582"/>
        <v>-</v>
      </c>
      <c r="BY77" s="19" t="str">
        <f t="shared" ca="1" si="582"/>
        <v>-</v>
      </c>
      <c r="BZ77" s="19" t="str">
        <f t="shared" ca="1" si="582"/>
        <v>-</v>
      </c>
      <c r="CA77" s="19" t="str">
        <f t="shared" ca="1" si="582"/>
        <v>-</v>
      </c>
      <c r="CB77" s="9"/>
      <c r="CC77" s="237" t="b">
        <f t="shared" ca="1" si="626"/>
        <v>1</v>
      </c>
      <c r="CD77" s="12" t="b">
        <v>1</v>
      </c>
      <c r="CE77" s="237" t="b">
        <f t="shared" ca="1" si="626"/>
        <v>1</v>
      </c>
      <c r="CF77" s="251">
        <f t="shared" ca="1" si="621"/>
        <v>2234105</v>
      </c>
      <c r="CG77" s="12" t="b">
        <v>1</v>
      </c>
      <c r="CH77" s="12">
        <v>0</v>
      </c>
      <c r="CI77" s="12" t="b">
        <v>0</v>
      </c>
      <c r="CJ77" s="237">
        <f t="shared" ca="1" si="622"/>
        <v>2234106</v>
      </c>
      <c r="CK77" s="19" t="str">
        <f t="shared" ca="1" si="610"/>
        <v>-</v>
      </c>
      <c r="CL77" s="12">
        <v>1</v>
      </c>
      <c r="CM77" s="12">
        <v>1</v>
      </c>
      <c r="CN77" s="9"/>
      <c r="CO77" s="444">
        <f t="shared" ca="1" si="584"/>
        <v>652</v>
      </c>
      <c r="CP77" s="444">
        <f t="shared" ca="1" si="584"/>
        <v>686</v>
      </c>
      <c r="CQ77" s="444">
        <f t="shared" ca="1" si="584"/>
        <v>721</v>
      </c>
      <c r="CR77" s="152">
        <f t="shared" ca="1" si="585"/>
        <v>378</v>
      </c>
      <c r="CS77" s="152">
        <f t="shared" ca="1" si="585"/>
        <v>413</v>
      </c>
      <c r="CT77" s="152">
        <f t="shared" ca="1" si="585"/>
        <v>448</v>
      </c>
      <c r="CU77" s="19" t="str">
        <f t="shared" ca="1" si="586"/>
        <v>-</v>
      </c>
      <c r="CV77" s="19" t="str">
        <f t="shared" ca="1" si="586"/>
        <v>-</v>
      </c>
      <c r="CW77" s="19" t="str">
        <f t="shared" ca="1" si="586"/>
        <v>-</v>
      </c>
      <c r="CX77" s="19" t="str">
        <f t="shared" ca="1" si="586"/>
        <v>-</v>
      </c>
      <c r="CY77" s="19" t="str">
        <f t="shared" ca="1" si="586"/>
        <v>-</v>
      </c>
      <c r="CZ77" s="19" t="b">
        <f t="shared" ca="1" si="586"/>
        <v>1</v>
      </c>
      <c r="DA77" s="19">
        <f t="shared" ca="1" si="586"/>
        <v>0</v>
      </c>
      <c r="DB77" s="19">
        <f t="shared" ca="1" si="586"/>
        <v>0</v>
      </c>
      <c r="DC77" s="19">
        <f t="shared" ca="1" si="586"/>
        <v>0</v>
      </c>
      <c r="DD77" s="19">
        <f t="shared" ca="1" si="586"/>
        <v>0</v>
      </c>
      <c r="DE77" s="19">
        <f t="shared" ca="1" si="586"/>
        <v>0</v>
      </c>
      <c r="DF77" s="19">
        <f t="shared" ca="1" si="586"/>
        <v>0</v>
      </c>
      <c r="DG77" s="19">
        <f t="shared" ca="1" si="586"/>
        <v>0</v>
      </c>
      <c r="DH77" s="19">
        <f t="shared" ca="1" si="586"/>
        <v>0</v>
      </c>
      <c r="DI77" s="19">
        <f t="shared" ca="1" si="586"/>
        <v>0</v>
      </c>
      <c r="DJ77" s="19">
        <f t="shared" ca="1" si="586"/>
        <v>0</v>
      </c>
      <c r="DK77" s="19">
        <f t="shared" ca="1" si="586"/>
        <v>0</v>
      </c>
      <c r="DL77" s="19">
        <f t="shared" ca="1" si="587"/>
        <v>0</v>
      </c>
      <c r="DM77" s="12">
        <v>1</v>
      </c>
      <c r="DN77" s="12">
        <v>1</v>
      </c>
      <c r="DO77" s="19">
        <f t="shared" ca="1" si="623"/>
        <v>0</v>
      </c>
      <c r="DP77" s="19" t="str">
        <f t="shared" ca="1" si="623"/>
        <v>-</v>
      </c>
      <c r="DQ77" s="19" t="str">
        <f t="shared" ca="1" si="623"/>
        <v>-</v>
      </c>
      <c r="DR77" s="19" t="str">
        <f t="shared" ca="1" si="623"/>
        <v>-</v>
      </c>
      <c r="DS77" s="19" t="str">
        <f t="shared" ca="1" si="587"/>
        <v>-</v>
      </c>
      <c r="DT77" s="19" t="str">
        <f t="shared" ca="1" si="587"/>
        <v>-</v>
      </c>
      <c r="DU77" s="19">
        <f t="shared" ca="1" si="587"/>
        <v>0</v>
      </c>
      <c r="DV77" s="19" t="str">
        <f t="shared" ca="1" si="587"/>
        <v>-</v>
      </c>
      <c r="DW77" s="19" t="str">
        <f t="shared" ca="1" si="587"/>
        <v>-</v>
      </c>
      <c r="DX77" s="19" t="str">
        <f t="shared" ca="1" si="587"/>
        <v>-</v>
      </c>
      <c r="DY77" s="19" t="str">
        <f t="shared" ca="1" si="587"/>
        <v>-</v>
      </c>
      <c r="DZ77" s="19" t="str">
        <f t="shared" ca="1" si="587"/>
        <v>-</v>
      </c>
      <c r="EA77" s="19" t="str">
        <f t="shared" ca="1" si="587"/>
        <v>-</v>
      </c>
      <c r="EB77" s="19" t="str">
        <f t="shared" ca="1" si="587"/>
        <v>-</v>
      </c>
      <c r="EC77" s="19" t="str">
        <f t="shared" ca="1" si="587"/>
        <v>-</v>
      </c>
      <c r="ED77" s="19">
        <f t="shared" ca="1" si="587"/>
        <v>0</v>
      </c>
      <c r="EE77" s="19">
        <f t="shared" ca="1" si="587"/>
        <v>0</v>
      </c>
      <c r="EF77" s="19">
        <f t="shared" ca="1" si="587"/>
        <v>0</v>
      </c>
      <c r="EG77" s="124">
        <f t="shared" ref="EG77:EX77" ca="1" si="631">IF(AND($K77=EG$9,$N77=EG$11,$AB77=EG$8,$AI77=EG$12),INDEX(i.FS_Strategy,$AC77+1,$AB77),0)</f>
        <v>0</v>
      </c>
      <c r="EH77" s="124">
        <f t="shared" ca="1" si="631"/>
        <v>0</v>
      </c>
      <c r="EI77" s="124">
        <f t="shared" ca="1" si="631"/>
        <v>0</v>
      </c>
      <c r="EJ77" s="124">
        <f t="shared" ca="1" si="631"/>
        <v>0</v>
      </c>
      <c r="EK77" s="124">
        <f t="shared" ca="1" si="631"/>
        <v>0</v>
      </c>
      <c r="EL77" s="124">
        <f t="shared" ca="1" si="631"/>
        <v>0</v>
      </c>
      <c r="EM77" s="124">
        <f t="shared" ca="1" si="631"/>
        <v>0</v>
      </c>
      <c r="EN77" s="124">
        <f t="shared" ca="1" si="631"/>
        <v>0</v>
      </c>
      <c r="EO77" s="124">
        <f t="shared" ca="1" si="631"/>
        <v>0</v>
      </c>
      <c r="EP77" s="124">
        <f t="shared" ca="1" si="631"/>
        <v>0</v>
      </c>
      <c r="EQ77" s="124">
        <f t="shared" ca="1" si="631"/>
        <v>0</v>
      </c>
      <c r="ER77" s="124">
        <f t="shared" ca="1" si="631"/>
        <v>0</v>
      </c>
      <c r="ES77" s="124">
        <f t="shared" ca="1" si="631"/>
        <v>0</v>
      </c>
      <c r="ET77" s="124">
        <f t="shared" ca="1" si="631"/>
        <v>0</v>
      </c>
      <c r="EU77" s="124">
        <f t="shared" ca="1" si="631"/>
        <v>0</v>
      </c>
      <c r="EV77" s="124">
        <f t="shared" ca="1" si="631"/>
        <v>0</v>
      </c>
      <c r="EW77" s="124">
        <f t="shared" ca="1" si="631"/>
        <v>0</v>
      </c>
      <c r="EX77" s="124">
        <f t="shared" ca="1" si="631"/>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32">IF(AND($K77=FB$9,$N77=FB$11,$AB77=FB$8),INDEX(i.FS_Strategy,$AE77+1,$AB77),0)</f>
        <v>0</v>
      </c>
      <c r="FC77" s="125">
        <f t="shared" ca="1" si="632"/>
        <v>0</v>
      </c>
      <c r="FD77" s="125">
        <f t="shared" ca="1" si="632"/>
        <v>0</v>
      </c>
      <c r="FE77" s="125">
        <f t="shared" ca="1" si="632"/>
        <v>0</v>
      </c>
      <c r="FF77" s="125">
        <f t="shared" ca="1" si="632"/>
        <v>0</v>
      </c>
      <c r="FG77" s="125">
        <f t="shared" ca="1" si="632"/>
        <v>0</v>
      </c>
      <c r="FH77" s="125">
        <f t="shared" ca="1" si="632"/>
        <v>0</v>
      </c>
      <c r="FI77" s="125">
        <f t="shared" ca="1" si="632"/>
        <v>0</v>
      </c>
      <c r="FJ77" s="125">
        <f t="shared" ca="1" si="632"/>
        <v>0</v>
      </c>
      <c r="FK77" s="125">
        <f t="shared" ca="1" si="632"/>
        <v>0</v>
      </c>
      <c r="FL77" s="125">
        <f t="shared" ca="1" si="632"/>
        <v>0</v>
      </c>
      <c r="FM77" s="125">
        <f t="shared" ca="1" si="632"/>
        <v>0</v>
      </c>
      <c r="FN77" s="125">
        <f t="shared" ca="1" si="632"/>
        <v>0</v>
      </c>
      <c r="FO77" s="124">
        <f t="shared" ref="FO77:GF77" ca="1" si="633">IF(AND($K77=FO$9,$N77=FO$11,$AB77=FO$8,$AI77=FO$12),INDEX(i.FS_Strategy,$AC77+1,$AB77),0)</f>
        <v>0</v>
      </c>
      <c r="FP77" s="124">
        <f t="shared" ca="1" si="633"/>
        <v>0</v>
      </c>
      <c r="FQ77" s="124">
        <f t="shared" ca="1" si="633"/>
        <v>0</v>
      </c>
      <c r="FR77" s="124">
        <f t="shared" ca="1" si="633"/>
        <v>0</v>
      </c>
      <c r="FS77" s="124">
        <f t="shared" ca="1" si="633"/>
        <v>0</v>
      </c>
      <c r="FT77" s="124">
        <f t="shared" ca="1" si="633"/>
        <v>0</v>
      </c>
      <c r="FU77" s="124">
        <f t="shared" ca="1" si="633"/>
        <v>0</v>
      </c>
      <c r="FV77" s="124">
        <f t="shared" ca="1" si="633"/>
        <v>0</v>
      </c>
      <c r="FW77" s="124">
        <f t="shared" ca="1" si="633"/>
        <v>0</v>
      </c>
      <c r="FX77" s="124">
        <f t="shared" ca="1" si="633"/>
        <v>0</v>
      </c>
      <c r="FY77" s="124">
        <f t="shared" ca="1" si="633"/>
        <v>0</v>
      </c>
      <c r="FZ77" s="124">
        <f t="shared" ca="1" si="633"/>
        <v>0</v>
      </c>
      <c r="GA77" s="124">
        <f t="shared" ca="1" si="633"/>
        <v>0</v>
      </c>
      <c r="GB77" s="124">
        <f t="shared" ca="1" si="633"/>
        <v>0</v>
      </c>
      <c r="GC77" s="124">
        <f t="shared" ca="1" si="633"/>
        <v>0</v>
      </c>
      <c r="GD77" s="124">
        <f t="shared" ca="1" si="633"/>
        <v>0</v>
      </c>
      <c r="GE77" s="124">
        <f t="shared" ca="1" si="633"/>
        <v>0</v>
      </c>
      <c r="GF77" s="124">
        <f t="shared" ca="1" si="633"/>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34">IF(AND($K77=GJ$9,$N77=GJ$11,$AB77=GJ$8),INDEX(i.FS_Strategy,$AE77+1,$AB77),0)</f>
        <v>0</v>
      </c>
      <c r="GK77" s="125">
        <f t="shared" ca="1" si="634"/>
        <v>0</v>
      </c>
      <c r="GL77" s="125">
        <f t="shared" ca="1" si="634"/>
        <v>0</v>
      </c>
      <c r="GM77" s="125">
        <f t="shared" ca="1" si="634"/>
        <v>0</v>
      </c>
      <c r="GN77" s="125">
        <f t="shared" ca="1" si="634"/>
        <v>0</v>
      </c>
      <c r="GO77" s="125">
        <f t="shared" ca="1" si="634"/>
        <v>0</v>
      </c>
      <c r="GP77" s="125">
        <f t="shared" ca="1" si="634"/>
        <v>0</v>
      </c>
      <c r="GQ77" s="125">
        <f t="shared" ca="1" si="634"/>
        <v>0</v>
      </c>
      <c r="GR77" s="125">
        <f t="shared" ca="1" si="634"/>
        <v>0</v>
      </c>
      <c r="GS77" s="125">
        <f t="shared" ca="1" si="634"/>
        <v>0</v>
      </c>
      <c r="GT77" s="125">
        <f t="shared" ca="1" si="634"/>
        <v>0</v>
      </c>
      <c r="GU77" s="125">
        <f t="shared" ca="1" si="634"/>
        <v>0</v>
      </c>
      <c r="GV77" s="125">
        <f t="shared" ca="1" si="634"/>
        <v>0</v>
      </c>
      <c r="GW77" s="124">
        <f t="shared" ref="GW77:HN77" ca="1" si="635">IF(AND($K77=GW$9,$N77=GW$11,$AB77=GW$8,$AI77=GW$12),INDEX(i.FS_Strategy,$AC77+1,$AB77),0)</f>
        <v>0</v>
      </c>
      <c r="GX77" s="124">
        <f t="shared" ca="1" si="635"/>
        <v>0</v>
      </c>
      <c r="GY77" s="124">
        <f t="shared" ca="1" si="635"/>
        <v>0</v>
      </c>
      <c r="GZ77" s="124">
        <f t="shared" ca="1" si="635"/>
        <v>0</v>
      </c>
      <c r="HA77" s="124">
        <f t="shared" ca="1" si="635"/>
        <v>0</v>
      </c>
      <c r="HB77" s="124">
        <f t="shared" ca="1" si="635"/>
        <v>0</v>
      </c>
      <c r="HC77" s="124">
        <f t="shared" ca="1" si="635"/>
        <v>0</v>
      </c>
      <c r="HD77" s="124">
        <f t="shared" ca="1" si="635"/>
        <v>0</v>
      </c>
      <c r="HE77" s="124">
        <f t="shared" ca="1" si="635"/>
        <v>0</v>
      </c>
      <c r="HF77" s="124">
        <f t="shared" ca="1" si="635"/>
        <v>0</v>
      </c>
      <c r="HG77" s="124">
        <f t="shared" ca="1" si="635"/>
        <v>0</v>
      </c>
      <c r="HH77" s="124">
        <f t="shared" ca="1" si="635"/>
        <v>0</v>
      </c>
      <c r="HI77" s="124">
        <f t="shared" ca="1" si="635"/>
        <v>0</v>
      </c>
      <c r="HJ77" s="124">
        <f t="shared" ca="1" si="635"/>
        <v>0</v>
      </c>
      <c r="HK77" s="124">
        <f t="shared" ca="1" si="635"/>
        <v>0</v>
      </c>
      <c r="HL77" s="124">
        <f t="shared" ca="1" si="635"/>
        <v>0</v>
      </c>
      <c r="HM77" s="124">
        <f t="shared" ca="1" si="635"/>
        <v>0</v>
      </c>
      <c r="HN77" s="124">
        <f t="shared" ca="1" si="635"/>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36">IF(AND($K77=HR$9,$N77=HR$11,$AB77=HR$8),INDEX(i.FS_Strategy,$AE77+1,$AB77),0)</f>
        <v>0</v>
      </c>
      <c r="HS77" s="125">
        <f t="shared" ca="1" si="636"/>
        <v>0</v>
      </c>
      <c r="HT77" s="125">
        <f t="shared" ca="1" si="636"/>
        <v>0</v>
      </c>
      <c r="HU77" s="125">
        <f t="shared" ca="1" si="636"/>
        <v>0</v>
      </c>
      <c r="HV77" s="125">
        <f t="shared" ca="1" si="636"/>
        <v>0</v>
      </c>
      <c r="HW77" s="125">
        <f t="shared" ca="1" si="636"/>
        <v>0</v>
      </c>
      <c r="HX77" s="125">
        <f t="shared" ca="1" si="636"/>
        <v>0</v>
      </c>
      <c r="HY77" s="125">
        <f t="shared" ca="1" si="636"/>
        <v>0</v>
      </c>
      <c r="HZ77" s="125">
        <f t="shared" ca="1" si="636"/>
        <v>0</v>
      </c>
      <c r="IA77" s="125">
        <f t="shared" ca="1" si="636"/>
        <v>0</v>
      </c>
      <c r="IB77" s="125">
        <f t="shared" ca="1" si="636"/>
        <v>0</v>
      </c>
      <c r="IC77" s="125">
        <f t="shared" ca="1" si="636"/>
        <v>0</v>
      </c>
      <c r="ID77" s="125">
        <f t="shared" ca="1" si="636"/>
        <v>0</v>
      </c>
      <c r="IE77" s="5">
        <f t="shared" ca="1" si="591"/>
        <v>67</v>
      </c>
      <c r="IF77" s="9"/>
      <c r="IG77" s="5">
        <f t="shared" ca="1" si="592"/>
        <v>1</v>
      </c>
      <c r="IH77" s="5" t="b">
        <f t="shared" ca="1" si="592"/>
        <v>0</v>
      </c>
      <c r="II77" s="19">
        <f t="shared" ca="1" si="593"/>
        <v>0</v>
      </c>
      <c r="IJ77" s="5">
        <f t="shared" ca="1" si="592"/>
        <v>55</v>
      </c>
      <c r="IK77" s="19">
        <f t="shared" ca="1" si="593"/>
        <v>1</v>
      </c>
      <c r="IL77" s="19">
        <f t="shared" ca="1" si="593"/>
        <v>0</v>
      </c>
      <c r="IM77" s="19">
        <f t="shared" ca="1" si="593"/>
        <v>0</v>
      </c>
      <c r="IN77" s="19">
        <f t="shared" ca="1" si="593"/>
        <v>0</v>
      </c>
      <c r="IO77" s="19">
        <f t="shared" ca="1" si="593"/>
        <v>0</v>
      </c>
      <c r="IP77" s="19">
        <f t="shared" ca="1" si="593"/>
        <v>0</v>
      </c>
      <c r="IQ77" s="19">
        <f t="shared" ca="1" si="593"/>
        <v>0</v>
      </c>
      <c r="IR77" s="19">
        <f t="shared" ca="1" si="593"/>
        <v>0</v>
      </c>
      <c r="IS77" s="19">
        <f t="shared" ca="1" si="593"/>
        <v>0</v>
      </c>
      <c r="IT77" s="19">
        <f t="shared" ca="1" si="593"/>
        <v>0</v>
      </c>
      <c r="IU77" s="19">
        <f t="shared" ca="1" si="593"/>
        <v>0</v>
      </c>
      <c r="IV77" s="19">
        <f t="shared" ca="1" si="593"/>
        <v>0</v>
      </c>
      <c r="IW77" s="19">
        <f t="shared" ca="1" si="593"/>
        <v>0</v>
      </c>
      <c r="IX77" s="19">
        <f t="shared" ca="1" si="593"/>
        <v>0</v>
      </c>
      <c r="IY77" s="19">
        <f t="shared" ca="1" si="593"/>
        <v>0</v>
      </c>
      <c r="IZ77" s="19">
        <f t="shared" ca="1" si="593"/>
        <v>0</v>
      </c>
      <c r="JA77" s="19">
        <f t="shared" ca="1" si="593"/>
        <v>0</v>
      </c>
      <c r="JB77" s="19">
        <f t="shared" ca="1" si="593"/>
        <v>0</v>
      </c>
      <c r="JC77" s="19">
        <f t="shared" ca="1" si="593"/>
        <v>0</v>
      </c>
      <c r="JD77" s="19">
        <f t="shared" ca="1" si="593"/>
        <v>0</v>
      </c>
      <c r="JE77" s="19">
        <f t="shared" ca="1" si="593"/>
        <v>0</v>
      </c>
      <c r="JF77" s="19">
        <f t="shared" ca="1" si="593"/>
        <v>0</v>
      </c>
      <c r="JG77" s="19">
        <f t="shared" ca="1" si="593"/>
        <v>1</v>
      </c>
      <c r="JH77" s="19">
        <f t="shared" ca="1" si="593"/>
        <v>0</v>
      </c>
      <c r="JI77" s="19">
        <f t="shared" ca="1" si="593"/>
        <v>1</v>
      </c>
      <c r="JJ77" s="9"/>
      <c r="JK77" s="5" t="b">
        <f t="shared" ca="1" si="594"/>
        <v>0</v>
      </c>
      <c r="JL77" s="5" t="b">
        <f t="shared" ca="1" si="595"/>
        <v>0</v>
      </c>
      <c r="JM77" s="5" t="b">
        <f t="shared" ca="1" si="595"/>
        <v>0</v>
      </c>
      <c r="JN77" s="5" t="b">
        <f t="shared" ca="1" si="595"/>
        <v>1</v>
      </c>
      <c r="JO77" s="144">
        <f t="shared" ca="1" si="613"/>
        <v>1</v>
      </c>
      <c r="JP77" s="144">
        <f t="shared" ca="1" si="613"/>
        <v>1</v>
      </c>
      <c r="JQ77" s="19" t="str">
        <f t="shared" ca="1" si="614"/>
        <v>-</v>
      </c>
      <c r="JR77" s="19" t="str">
        <f t="shared" ca="1" si="614"/>
        <v>-</v>
      </c>
      <c r="JS77" s="19" t="str">
        <f t="shared" ca="1" si="614"/>
        <v>-</v>
      </c>
      <c r="JT77" s="19" t="str">
        <f t="shared" ca="1" si="614"/>
        <v>-</v>
      </c>
      <c r="JU77" s="19">
        <f t="shared" ca="1" si="614"/>
        <v>1</v>
      </c>
      <c r="JV77" s="19">
        <f t="shared" ca="1" si="614"/>
        <v>0.66</v>
      </c>
      <c r="JW77" s="19" t="str">
        <f t="shared" ca="1" si="614"/>
        <v>-</v>
      </c>
      <c r="JX77" s="5" t="b" cm="1">
        <f t="array" aca="1" ref="JX77" ca="1">IF(OR(JY77:KF77&lt;&gt;"-"),TRUE,"-")</f>
        <v>1</v>
      </c>
      <c r="JY77" s="237">
        <f t="shared" ca="1" si="625"/>
        <v>2</v>
      </c>
      <c r="JZ77" s="237">
        <f t="shared" ca="1" si="625"/>
        <v>2</v>
      </c>
      <c r="KA77" s="237">
        <f t="shared" ca="1" si="625"/>
        <v>2</v>
      </c>
      <c r="KB77" s="237">
        <f t="shared" ca="1" si="625"/>
        <v>2</v>
      </c>
      <c r="KC77" s="237">
        <f t="shared" ca="1" si="625"/>
        <v>2</v>
      </c>
      <c r="KD77" s="237">
        <f t="shared" ca="1" si="625"/>
        <v>2</v>
      </c>
      <c r="KE77" s="237">
        <f t="shared" ca="1" si="625"/>
        <v>2</v>
      </c>
      <c r="KF77" s="237">
        <f t="shared" ca="1" si="625"/>
        <v>2</v>
      </c>
      <c r="KG77" s="5" t="str">
        <f t="array" aca="1" ref="KG77" ca="1">IF(OR(KH77:KN77&lt;&gt;"-"),TRUE,"-")</f>
        <v>-</v>
      </c>
      <c r="KH77" s="19" t="str">
        <f t="shared" ca="1" si="616"/>
        <v>-</v>
      </c>
      <c r="KI77" s="19" t="str">
        <f t="shared" ca="1" si="616"/>
        <v>-</v>
      </c>
      <c r="KJ77" s="19" t="str">
        <f t="shared" ca="1" si="616"/>
        <v>-</v>
      </c>
      <c r="KK77" s="19" t="str">
        <f t="shared" ca="1" si="616"/>
        <v>-</v>
      </c>
      <c r="KL77" s="19" t="str">
        <f t="shared" ca="1" si="616"/>
        <v>-</v>
      </c>
      <c r="KM77" s="19" t="str">
        <f t="shared" ca="1" si="616"/>
        <v>-</v>
      </c>
      <c r="KN77" s="19" t="str">
        <f t="shared" ca="1" si="616"/>
        <v>-</v>
      </c>
      <c r="KO77" s="19" t="b">
        <f t="shared" ca="1" si="616"/>
        <v>0</v>
      </c>
      <c r="KP77" s="144">
        <f t="shared" ca="1" si="597"/>
        <v>2</v>
      </c>
      <c r="KQ77" s="19">
        <f t="shared" ca="1" si="616"/>
        <v>2</v>
      </c>
      <c r="KR77" s="19" t="b">
        <f t="shared" ca="1" si="616"/>
        <v>0</v>
      </c>
      <c r="KS77" s="19" t="str">
        <f t="shared" ca="1" si="616"/>
        <v>-</v>
      </c>
      <c r="KT77" s="5" t="str">
        <f t="shared" ca="1" si="598"/>
        <v>-</v>
      </c>
      <c r="KU77" s="5" t="str">
        <f t="shared" ca="1" si="598"/>
        <v>-</v>
      </c>
      <c r="KV77" s="5" t="str">
        <f t="shared" ca="1" si="598"/>
        <v>-</v>
      </c>
      <c r="KW77" s="5" t="str">
        <f t="shared" ca="1" si="598"/>
        <v>-</v>
      </c>
      <c r="KX77" s="19" t="b">
        <f t="shared" ca="1" si="617"/>
        <v>0</v>
      </c>
      <c r="KY77" s="19" t="str">
        <f t="shared" ca="1" si="617"/>
        <v>-</v>
      </c>
      <c r="KZ77" s="19" t="str">
        <f t="shared" ca="1" si="617"/>
        <v>-</v>
      </c>
      <c r="LA77" s="19" t="b">
        <f t="shared" ca="1" si="617"/>
        <v>1</v>
      </c>
      <c r="LB77" s="19">
        <f t="shared" ca="1" si="617"/>
        <v>0.75</v>
      </c>
      <c r="LC77" s="19">
        <f t="shared" ca="1" si="617"/>
        <v>0.75</v>
      </c>
      <c r="LD77" s="19">
        <f t="shared" ca="1" si="617"/>
        <v>0.99</v>
      </c>
      <c r="LE77" s="19">
        <f t="shared" ca="1" si="617"/>
        <v>0.5</v>
      </c>
      <c r="LF77" s="19">
        <f t="shared" ca="1" si="617"/>
        <v>0</v>
      </c>
      <c r="LG77" s="19">
        <f t="shared" ca="1" si="617"/>
        <v>0</v>
      </c>
      <c r="LH77" s="19" t="str">
        <f t="shared" ca="1" si="617"/>
        <v>-</v>
      </c>
      <c r="LI77" s="19" t="str">
        <f t="shared" ca="1" si="617"/>
        <v>-</v>
      </c>
      <c r="LJ77" s="19" t="str">
        <f t="shared" ca="1" si="617"/>
        <v>-</v>
      </c>
      <c r="LK77" s="5">
        <f t="shared" ca="1" si="600"/>
        <v>1</v>
      </c>
      <c r="LL77" s="9"/>
      <c r="LM77" s="19">
        <f t="shared" ca="1" si="617"/>
        <v>70</v>
      </c>
      <c r="LN77" s="19">
        <f t="shared" ca="1" si="601"/>
        <v>50</v>
      </c>
      <c r="LO77" s="19">
        <f t="shared" ca="1" si="601"/>
        <v>80</v>
      </c>
      <c r="LP77" s="19">
        <f t="shared" ca="1" si="601"/>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2"/>
        <v>1</v>
      </c>
      <c r="LV77" s="5">
        <f t="shared" ca="1" si="603"/>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4"/>
        <v>1</v>
      </c>
      <c r="MF77" s="9"/>
      <c r="MG77" s="19" t="b">
        <f t="shared" ca="1" si="605"/>
        <v>0</v>
      </c>
      <c r="MH77" s="19" t="b">
        <f t="shared" ca="1" si="605"/>
        <v>0</v>
      </c>
      <c r="MI77" s="19">
        <f t="shared" ca="1" si="605"/>
        <v>1</v>
      </c>
      <c r="MJ77" s="19">
        <f t="shared" ca="1" si="605"/>
        <v>0.75</v>
      </c>
      <c r="MK77" s="19">
        <f t="shared" ca="1" si="605"/>
        <v>0.75</v>
      </c>
      <c r="ML77" s="19">
        <f t="shared" ca="1" si="605"/>
        <v>0.8</v>
      </c>
      <c r="MM77" s="19">
        <f t="shared" ca="1" si="605"/>
        <v>0.82499999999999996</v>
      </c>
      <c r="MN77" s="19">
        <f t="shared" ca="1" si="605"/>
        <v>0.875</v>
      </c>
      <c r="MO77" s="19">
        <f t="shared" ca="1" si="605"/>
        <v>0.9</v>
      </c>
      <c r="MP77" s="19">
        <f t="shared" ca="1" si="605"/>
        <v>1</v>
      </c>
      <c r="MQ77" s="19">
        <f t="shared" ca="1" si="605"/>
        <v>0.875</v>
      </c>
      <c r="MR77" s="19" t="b">
        <f t="shared" ca="1" si="605"/>
        <v>1</v>
      </c>
      <c r="MS77" s="19">
        <f t="shared" ca="1" si="605"/>
        <v>74.989999999999995</v>
      </c>
      <c r="MT77" s="19" t="str">
        <f t="shared" ca="1" si="605"/>
        <v>-</v>
      </c>
      <c r="MU77" s="19" t="str">
        <f t="shared" ca="1" si="605"/>
        <v>-</v>
      </c>
      <c r="MV77" s="19" t="str">
        <f t="shared" ca="1" si="605"/>
        <v>-</v>
      </c>
      <c r="MW77" s="19" t="str">
        <f t="shared" ref="MW77:OL77" ca="1" si="637">OFFSET(MW$5,$B77,0)</f>
        <v>-</v>
      </c>
      <c r="MX77" s="19" t="str">
        <f t="shared" ca="1" si="637"/>
        <v>-</v>
      </c>
      <c r="MY77" s="19" t="str">
        <f t="shared" ca="1" si="637"/>
        <v>-</v>
      </c>
      <c r="MZ77" s="19" t="str">
        <f t="shared" ca="1" si="637"/>
        <v>-</v>
      </c>
      <c r="NA77" s="19">
        <f t="shared" ca="1" si="637"/>
        <v>36.99</v>
      </c>
      <c r="NB77" s="19">
        <f t="shared" ca="1" si="637"/>
        <v>36.99</v>
      </c>
      <c r="NC77" s="19" t="str">
        <f t="shared" ca="1" si="637"/>
        <v>-</v>
      </c>
      <c r="ND77" s="19" t="str">
        <f t="shared" ca="1" si="637"/>
        <v>-</v>
      </c>
      <c r="NE77" s="19" t="str">
        <f t="shared" ca="1" si="637"/>
        <v>-</v>
      </c>
      <c r="NF77" s="19" t="str">
        <f t="shared" ca="1" si="637"/>
        <v>-</v>
      </c>
      <c r="NG77" s="19" t="str">
        <f t="shared" ca="1" si="637"/>
        <v>-</v>
      </c>
      <c r="NH77" s="19">
        <f t="shared" ca="1" si="637"/>
        <v>49.99</v>
      </c>
      <c r="NI77" s="19">
        <f t="shared" ca="1" si="637"/>
        <v>49.99</v>
      </c>
      <c r="NJ77" s="19">
        <f t="shared" ca="1" si="637"/>
        <v>49.99</v>
      </c>
      <c r="NK77" s="19">
        <f t="shared" ca="1" si="637"/>
        <v>49.99</v>
      </c>
      <c r="NL77" s="19">
        <f t="shared" ca="1" si="637"/>
        <v>49.99</v>
      </c>
      <c r="NM77" s="19">
        <f t="shared" ca="1" si="637"/>
        <v>49.99</v>
      </c>
      <c r="NN77" s="19">
        <f t="shared" ca="1" si="637"/>
        <v>49.99</v>
      </c>
      <c r="NO77" s="19">
        <f t="shared" ca="1" si="637"/>
        <v>49.99</v>
      </c>
      <c r="NP77" s="19">
        <f t="shared" ca="1" si="637"/>
        <v>412.99</v>
      </c>
      <c r="NQ77" s="19">
        <f t="shared" ca="1" si="637"/>
        <v>412.99</v>
      </c>
      <c r="NR77" s="19" t="str">
        <f t="shared" ca="1" si="637"/>
        <v>-</v>
      </c>
      <c r="NS77" s="19" t="str">
        <f t="shared" ca="1" si="637"/>
        <v>-</v>
      </c>
      <c r="NT77" s="19" t="str">
        <f t="shared" ca="1" si="637"/>
        <v>-</v>
      </c>
      <c r="NU77" s="19" t="str">
        <f t="shared" ca="1" si="637"/>
        <v>-</v>
      </c>
      <c r="NV77" s="19" t="str">
        <f t="shared" ca="1" si="637"/>
        <v>-</v>
      </c>
      <c r="NW77" s="19">
        <f t="shared" ca="1" si="637"/>
        <v>6.8900000000000006</v>
      </c>
      <c r="NX77" s="19">
        <f t="shared" ca="1" si="637"/>
        <v>6.8900000000000006</v>
      </c>
      <c r="NY77" s="19">
        <f t="shared" ca="1" si="637"/>
        <v>6.8900000000000006</v>
      </c>
      <c r="NZ77" s="19">
        <f t="shared" ca="1" si="637"/>
        <v>6.8900000000000006</v>
      </c>
      <c r="OA77" s="19">
        <f t="shared" ca="1" si="637"/>
        <v>6.8900000000000006</v>
      </c>
      <c r="OB77" s="19">
        <f t="shared" ca="1" si="637"/>
        <v>6.8900000000000006</v>
      </c>
      <c r="OC77" s="19">
        <f t="shared" ca="1" si="637"/>
        <v>6.8900000000000006</v>
      </c>
      <c r="OD77" s="19">
        <f t="shared" ca="1" si="637"/>
        <v>6.8900000000000006</v>
      </c>
      <c r="OE77" s="19">
        <f t="shared" ca="1" si="637"/>
        <v>346.99</v>
      </c>
      <c r="OF77" s="19">
        <f t="shared" ca="1" si="637"/>
        <v>346.99</v>
      </c>
      <c r="OG77" s="19" t="str">
        <f t="shared" ca="1" si="637"/>
        <v>-</v>
      </c>
      <c r="OH77" s="19" t="str">
        <f t="shared" ca="1" si="637"/>
        <v>-</v>
      </c>
      <c r="OI77" s="19" t="str">
        <f t="shared" ca="1" si="637"/>
        <v>-</v>
      </c>
      <c r="OJ77" s="19" t="str">
        <f t="shared" ca="1" si="637"/>
        <v>-</v>
      </c>
      <c r="OK77" s="19" t="str">
        <f t="shared" ca="1" si="637"/>
        <v>-</v>
      </c>
      <c r="OL77" s="19">
        <f t="shared" ca="1" si="637"/>
        <v>0</v>
      </c>
      <c r="OM77" s="24">
        <v>0</v>
      </c>
    </row>
    <row r="78" spans="1:403" outlineLevel="1">
      <c r="A78" s="21">
        <f t="shared" si="156"/>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0.433</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9"/>
      <c r="LM78" s="14"/>
      <c r="LN78" s="14"/>
      <c r="LO78" s="14"/>
      <c r="LP78" s="14"/>
      <c r="LQ78" s="14"/>
      <c r="LR78" s="14"/>
      <c r="LS78" s="14"/>
      <c r="LT78" s="14"/>
      <c r="LU78" s="14"/>
      <c r="LV78" s="14"/>
      <c r="LW78" s="14"/>
      <c r="LX78" s="14"/>
      <c r="LY78" s="14"/>
      <c r="LZ78" s="14"/>
      <c r="MA78" s="14"/>
      <c r="MB78" s="14"/>
      <c r="MC78" s="14"/>
      <c r="MD78" s="14"/>
      <c r="ME78" s="14"/>
      <c r="MF78" s="9"/>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24">
        <v>0</v>
      </c>
    </row>
    <row r="79" spans="1:403">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9"/>
      <c r="LM79" s="515"/>
      <c r="LN79" s="515"/>
      <c r="LO79" s="515"/>
      <c r="LP79" s="515"/>
      <c r="LQ79" s="515"/>
      <c r="LR79" s="515"/>
      <c r="LS79" s="515"/>
      <c r="LT79" s="515"/>
      <c r="LU79" s="515"/>
      <c r="LV79" s="515"/>
      <c r="LW79" s="515"/>
      <c r="LX79" s="515"/>
      <c r="LY79" s="515"/>
      <c r="LZ79" s="515"/>
      <c r="MA79" s="515"/>
      <c r="MB79" s="515"/>
      <c r="MC79" s="515"/>
      <c r="MD79" s="515"/>
      <c r="ME79" s="515"/>
      <c r="MF79" s="9"/>
      <c r="MG79" s="515"/>
      <c r="MH79" s="515"/>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24">
        <v>0</v>
      </c>
    </row>
    <row r="80" spans="1:403"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9"/>
      <c r="LM80" s="14"/>
      <c r="LN80" s="14"/>
      <c r="LO80" s="14"/>
      <c r="LP80" s="14"/>
      <c r="LQ80" s="14"/>
      <c r="LR80" s="14"/>
      <c r="LS80" s="14"/>
      <c r="LT80" s="14"/>
      <c r="LU80" s="14"/>
      <c r="LV80" s="14"/>
      <c r="LW80" s="14"/>
      <c r="LX80" s="14"/>
      <c r="LY80" s="14"/>
      <c r="LZ80" s="14"/>
      <c r="MA80" s="14"/>
      <c r="MB80" s="14"/>
      <c r="MC80" s="14"/>
      <c r="MD80" s="14"/>
      <c r="ME80" s="14"/>
      <c r="MF80" s="9"/>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24">
        <v>0</v>
      </c>
    </row>
    <row r="81" spans="1:403" outlineLevel="1">
      <c r="A81" s="21">
        <f t="shared" si="156"/>
        <v>76</v>
      </c>
      <c r="B81" s="29">
        <f>$A$14</f>
        <v>9</v>
      </c>
      <c r="C81">
        <v>203</v>
      </c>
      <c r="D81" s="144" t="str">
        <f t="shared" ref="D81:D86" si="638">INDEX(i.Region_Desc,$K81,1)</f>
        <v>GSM</v>
      </c>
      <c r="E81" t="b">
        <f t="shared" ref="E81:E85" si="639">$M81&lt;&gt;3</f>
        <v>1</v>
      </c>
      <c r="F81" t="b">
        <v>0</v>
      </c>
      <c r="G81" t="b">
        <f t="shared" ref="G81:G86" si="640">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1">INDEX(i.FlkStrctr,$M81,AG$7)</f>
        <v>2</v>
      </c>
      <c r="AH81" s="5">
        <f t="shared" si="641"/>
        <v>0</v>
      </c>
      <c r="AI81" s="5">
        <f t="shared" ref="AI81:AI86" si="642">INDEX(i.StdELMan,($K81-1)*12+($M81-1)*3+$N81,AI$7)</f>
        <v>1</v>
      </c>
      <c r="AJ81">
        <f t="shared" ref="AJ81:AJ86" si="643">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44">INDEX(i.model_structure,$H81,AX$7)</f>
        <v>0</v>
      </c>
      <c r="AY81" s="5" t="str">
        <f t="shared" si="644"/>
        <v>-</v>
      </c>
      <c r="AZ81" s="5" t="b">
        <f t="shared" si="644"/>
        <v>0</v>
      </c>
      <c r="BA81" s="5" t="b">
        <f t="shared" si="644"/>
        <v>1</v>
      </c>
      <c r="BB81" s="5" t="b">
        <f t="shared" si="644"/>
        <v>1</v>
      </c>
      <c r="BC81" s="144">
        <f t="shared" si="644"/>
        <v>0</v>
      </c>
      <c r="BD81" s="19" t="b">
        <f t="shared" ref="BD81:BD86" ca="1" si="645">OFFSET(BD$5,$B81,0)</f>
        <v>1</v>
      </c>
      <c r="BE81" s="9"/>
      <c r="BF81" s="5" t="str">
        <f t="shared" ref="BF81:BF86" ca="1" si="646">IF($M81&lt;&gt;4,OFFSET(BF$5,$B81,0),1)</f>
        <v>-</v>
      </c>
      <c r="BG81" s="19" t="str">
        <f t="shared" ref="BG81:BI86" ca="1" si="647">OFFSET(BG$5,$B81,0)</f>
        <v>-</v>
      </c>
      <c r="BH81" s="19" t="str">
        <f t="shared" ca="1" si="647"/>
        <v>-</v>
      </c>
      <c r="BI81" s="19" t="str">
        <f t="shared" ca="1" si="647"/>
        <v>-</v>
      </c>
      <c r="BJ81" s="5" t="str">
        <f t="shared" ref="BJ81:BJ86" ca="1" si="648">IF($M81&lt;&gt;4,OFFSET(BJ$5,$B81,0),1)</f>
        <v>-</v>
      </c>
      <c r="BK81" s="19" t="str">
        <f t="shared" ref="BK81:BK86" ca="1" si="649">OFFSET(BK$5,$B81,0)</f>
        <v>-</v>
      </c>
      <c r="BL81" s="5" t="str">
        <f t="shared" ref="BL81:BL86" ca="1" si="650">IF($M81&lt;&gt;4,OFFSET(BL$5,$B81,0),1)</f>
        <v>-</v>
      </c>
      <c r="BM81" s="19" t="str">
        <f t="shared" ref="BM81:BO86" ca="1" si="651">OFFSET(BM$5,$B81,0)</f>
        <v>-</v>
      </c>
      <c r="BN81" s="19" t="str">
        <f t="shared" ca="1" si="651"/>
        <v>-</v>
      </c>
      <c r="BO81" s="19" t="str">
        <f t="shared" ca="1" si="651"/>
        <v>-</v>
      </c>
      <c r="BP81" s="5" t="str">
        <f t="shared" ref="BP81:BP86" ca="1" si="652">IF($M81&lt;&gt;4,OFFSET(BP$5,$B81,0),1)</f>
        <v>-</v>
      </c>
      <c r="BQ81" s="9"/>
      <c r="BR81" s="19" t="str">
        <f t="shared" ref="BR81:CA86" ca="1" si="653">OFFSET(BR$5,$B81,0)</f>
        <v>-</v>
      </c>
      <c r="BS81" s="19" t="str">
        <f t="shared" ca="1" si="653"/>
        <v>-</v>
      </c>
      <c r="BT81" s="19" t="str">
        <f t="shared" ca="1" si="653"/>
        <v>-</v>
      </c>
      <c r="BU81" s="19" t="str">
        <f t="shared" ca="1" si="653"/>
        <v>-</v>
      </c>
      <c r="BV81" s="19" t="str">
        <f t="shared" ca="1" si="653"/>
        <v>-</v>
      </c>
      <c r="BW81" s="19" t="str">
        <f t="shared" ca="1" si="653"/>
        <v>-</v>
      </c>
      <c r="BX81" s="19" t="str">
        <f t="shared" ca="1" si="653"/>
        <v>-</v>
      </c>
      <c r="BY81" s="19" t="str">
        <f t="shared" ca="1" si="653"/>
        <v>-</v>
      </c>
      <c r="BZ81" s="19" t="str">
        <f t="shared" ca="1" si="653"/>
        <v>-</v>
      </c>
      <c r="CA81" s="19" t="str">
        <f t="shared" ca="1" si="653"/>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54">OFFSET(CK$5,$B81,0)</f>
        <v>-</v>
      </c>
      <c r="CL81" s="19">
        <f t="shared" ca="1" si="654"/>
        <v>1</v>
      </c>
      <c r="CM81" s="19">
        <f t="shared" ca="1" si="654"/>
        <v>1</v>
      </c>
      <c r="CN81" s="9"/>
      <c r="CO81" s="444">
        <f t="shared" ref="CO81:CQ86" si="655">INDEX(i.UserPeriod0,$AI81,CO$7)</f>
        <v>652</v>
      </c>
      <c r="CP81" s="444">
        <f t="shared" si="655"/>
        <v>686</v>
      </c>
      <c r="CQ81" s="444">
        <f t="shared" si="655"/>
        <v>721</v>
      </c>
      <c r="CR81" s="152">
        <f t="shared" ref="CR81:CT86" si="656">7*INDEX(i.end_joining,1,CR$7+($AI81-1)*3)</f>
        <v>378</v>
      </c>
      <c r="CS81" s="152">
        <f t="shared" si="656"/>
        <v>413</v>
      </c>
      <c r="CT81" s="152">
        <f t="shared" si="656"/>
        <v>448</v>
      </c>
      <c r="CU81" s="19" t="str">
        <f t="shared" ref="CU81:DK86" ca="1" si="657">OFFSET(CU$5,$B81,0)</f>
        <v>-</v>
      </c>
      <c r="CV81" s="19" t="str">
        <f t="shared" ca="1" si="657"/>
        <v>-</v>
      </c>
      <c r="CW81" s="19" t="str">
        <f t="shared" ca="1" si="657"/>
        <v>-</v>
      </c>
      <c r="CX81" s="19" t="str">
        <f t="shared" ca="1" si="657"/>
        <v>-</v>
      </c>
      <c r="CY81" s="19" t="str">
        <f t="shared" ca="1" si="657"/>
        <v>-</v>
      </c>
      <c r="CZ81" s="19" t="b">
        <f t="shared" ca="1" si="657"/>
        <v>1</v>
      </c>
      <c r="DA81" s="19">
        <f t="shared" ca="1" si="657"/>
        <v>0</v>
      </c>
      <c r="DB81" s="19">
        <f t="shared" ca="1" si="657"/>
        <v>0</v>
      </c>
      <c r="DC81" s="19">
        <f t="shared" ca="1" si="657"/>
        <v>0</v>
      </c>
      <c r="DD81" s="19">
        <f t="shared" ca="1" si="657"/>
        <v>0</v>
      </c>
      <c r="DE81" s="19">
        <f t="shared" ca="1" si="657"/>
        <v>0</v>
      </c>
      <c r="DF81" s="19">
        <f t="shared" ca="1" si="657"/>
        <v>0</v>
      </c>
      <c r="DG81" s="19">
        <f t="shared" ca="1" si="657"/>
        <v>0</v>
      </c>
      <c r="DH81" s="19">
        <f t="shared" ca="1" si="657"/>
        <v>0</v>
      </c>
      <c r="DI81" s="19">
        <f t="shared" ca="1" si="657"/>
        <v>0</v>
      </c>
      <c r="DJ81" s="19">
        <f t="shared" ca="1" si="657"/>
        <v>0</v>
      </c>
      <c r="DK81" s="19">
        <f t="shared" ca="1" si="657"/>
        <v>0</v>
      </c>
      <c r="DL81" s="19">
        <f t="shared" ref="DL81:ES86" ca="1" si="658">OFFSET(DL$5,$B81,0)</f>
        <v>0</v>
      </c>
      <c r="DM81" s="19">
        <f t="shared" ca="1" si="658"/>
        <v>1</v>
      </c>
      <c r="DN81" s="19">
        <f t="shared" ca="1" si="658"/>
        <v>1</v>
      </c>
      <c r="DO81" s="19">
        <f t="shared" ca="1" si="658"/>
        <v>0</v>
      </c>
      <c r="DP81" s="19" t="str">
        <f t="shared" ca="1" si="658"/>
        <v>-</v>
      </c>
      <c r="DQ81" s="19" t="str">
        <f t="shared" ca="1" si="658"/>
        <v>-</v>
      </c>
      <c r="DR81" s="19" t="str">
        <f t="shared" ca="1" si="658"/>
        <v>-</v>
      </c>
      <c r="DS81" s="19" t="str">
        <f t="shared" ca="1" si="658"/>
        <v>-</v>
      </c>
      <c r="DT81" s="19" t="str">
        <f t="shared" ca="1" si="658"/>
        <v>-</v>
      </c>
      <c r="DU81" s="19">
        <f t="shared" ca="1" si="658"/>
        <v>0</v>
      </c>
      <c r="DV81" s="19" t="str">
        <f t="shared" ca="1" si="658"/>
        <v>-</v>
      </c>
      <c r="DW81" s="19" t="str">
        <f t="shared" ca="1" si="658"/>
        <v>-</v>
      </c>
      <c r="DX81" s="19" t="str">
        <f t="shared" ca="1" si="658"/>
        <v>-</v>
      </c>
      <c r="DY81" s="19" t="str">
        <f t="shared" ca="1" si="658"/>
        <v>-</v>
      </c>
      <c r="DZ81" s="19" t="str">
        <f t="shared" ca="1" si="658"/>
        <v>-</v>
      </c>
      <c r="EA81" s="19" t="str">
        <f t="shared" ca="1" si="658"/>
        <v>-</v>
      </c>
      <c r="EB81" s="19" t="str">
        <f t="shared" ca="1" si="658"/>
        <v>-</v>
      </c>
      <c r="EC81" s="19" t="str">
        <f t="shared" ca="1" si="658"/>
        <v>-</v>
      </c>
      <c r="ED81" s="19">
        <f t="shared" ca="1" si="658"/>
        <v>0</v>
      </c>
      <c r="EE81" s="19">
        <f t="shared" ca="1" si="658"/>
        <v>0</v>
      </c>
      <c r="EF81" s="19">
        <f t="shared" ca="1" si="658"/>
        <v>0</v>
      </c>
      <c r="EG81" s="19">
        <f t="shared" ca="1" si="658"/>
        <v>0</v>
      </c>
      <c r="EH81" s="19">
        <f t="shared" ca="1" si="658"/>
        <v>0</v>
      </c>
      <c r="EI81" s="19">
        <f t="shared" ca="1" si="658"/>
        <v>0</v>
      </c>
      <c r="EJ81" s="19">
        <f t="shared" ca="1" si="658"/>
        <v>0</v>
      </c>
      <c r="EK81" s="19">
        <f t="shared" ca="1" si="658"/>
        <v>0</v>
      </c>
      <c r="EL81" s="19">
        <f t="shared" ca="1" si="658"/>
        <v>0</v>
      </c>
      <c r="EM81" s="19">
        <f t="shared" ca="1" si="658"/>
        <v>0</v>
      </c>
      <c r="EN81" s="19">
        <f t="shared" ca="1" si="658"/>
        <v>0</v>
      </c>
      <c r="EO81" s="19">
        <f t="shared" ca="1" si="658"/>
        <v>0</v>
      </c>
      <c r="EP81" s="19">
        <f t="shared" ca="1" si="658"/>
        <v>0</v>
      </c>
      <c r="EQ81" s="19">
        <f t="shared" ca="1" si="658"/>
        <v>0</v>
      </c>
      <c r="ER81" s="19">
        <f t="shared" ca="1" si="658"/>
        <v>0</v>
      </c>
      <c r="ES81" s="19">
        <f t="shared" ca="1" si="658"/>
        <v>0</v>
      </c>
      <c r="ET81" s="19">
        <f t="shared" ref="ET81:FI85" ca="1" si="659">OFFSET(ET$5,$B81,0)</f>
        <v>0</v>
      </c>
      <c r="EU81" s="19">
        <f t="shared" ca="1" si="659"/>
        <v>0</v>
      </c>
      <c r="EV81" s="19">
        <f t="shared" ca="1" si="659"/>
        <v>0</v>
      </c>
      <c r="EW81" s="19">
        <f t="shared" ca="1" si="659"/>
        <v>0</v>
      </c>
      <c r="EX81" s="19">
        <f t="shared" ca="1" si="659"/>
        <v>0</v>
      </c>
      <c r="EY81" s="19">
        <f t="shared" ca="1" si="659"/>
        <v>0</v>
      </c>
      <c r="EZ81" s="19">
        <f t="shared" ca="1" si="659"/>
        <v>0</v>
      </c>
      <c r="FA81" s="19">
        <f t="shared" ca="1" si="659"/>
        <v>0</v>
      </c>
      <c r="FB81" s="19">
        <f t="shared" ca="1" si="659"/>
        <v>0</v>
      </c>
      <c r="FC81" s="19">
        <f t="shared" ca="1" si="659"/>
        <v>0</v>
      </c>
      <c r="FD81" s="19">
        <f t="shared" ca="1" si="659"/>
        <v>0</v>
      </c>
      <c r="FE81" s="19">
        <f t="shared" ca="1" si="659"/>
        <v>0</v>
      </c>
      <c r="FF81" s="19">
        <f t="shared" ca="1" si="659"/>
        <v>0</v>
      </c>
      <c r="FG81" s="19">
        <f t="shared" ca="1" si="659"/>
        <v>0</v>
      </c>
      <c r="FH81" s="19">
        <f t="shared" ca="1" si="659"/>
        <v>0</v>
      </c>
      <c r="FI81" s="19">
        <f t="shared" ca="1" si="659"/>
        <v>0</v>
      </c>
      <c r="FJ81" s="19">
        <f t="shared" ref="FJ81:HK84" ca="1" si="660">OFFSET(FJ$5,$B81,0)</f>
        <v>0</v>
      </c>
      <c r="FK81" s="19">
        <f t="shared" ca="1" si="660"/>
        <v>0</v>
      </c>
      <c r="FL81" s="19">
        <f t="shared" ca="1" si="660"/>
        <v>0</v>
      </c>
      <c r="FM81" s="19">
        <f t="shared" ca="1" si="660"/>
        <v>0</v>
      </c>
      <c r="FN81" s="19">
        <f t="shared" ca="1" si="660"/>
        <v>0</v>
      </c>
      <c r="FO81" s="19">
        <f t="shared" ca="1" si="660"/>
        <v>0</v>
      </c>
      <c r="FP81" s="19">
        <f t="shared" ca="1" si="660"/>
        <v>0</v>
      </c>
      <c r="FQ81" s="19">
        <f t="shared" ca="1" si="660"/>
        <v>0</v>
      </c>
      <c r="FR81" s="19">
        <f t="shared" ca="1" si="660"/>
        <v>0</v>
      </c>
      <c r="FS81" s="19">
        <f t="shared" ca="1" si="660"/>
        <v>0</v>
      </c>
      <c r="FT81" s="19">
        <f t="shared" ca="1" si="660"/>
        <v>0</v>
      </c>
      <c r="FU81" s="19">
        <f t="shared" ca="1" si="660"/>
        <v>0</v>
      </c>
      <c r="FV81" s="19">
        <f t="shared" ca="1" si="660"/>
        <v>0</v>
      </c>
      <c r="FW81" s="19">
        <f t="shared" ca="1" si="660"/>
        <v>0</v>
      </c>
      <c r="FX81" s="19">
        <f t="shared" ca="1" si="660"/>
        <v>0</v>
      </c>
      <c r="FY81" s="19">
        <f t="shared" ca="1" si="660"/>
        <v>0</v>
      </c>
      <c r="FZ81" s="19">
        <f t="shared" ca="1" si="660"/>
        <v>0</v>
      </c>
      <c r="GA81" s="19">
        <f t="shared" ca="1" si="660"/>
        <v>0</v>
      </c>
      <c r="GB81" s="19">
        <f t="shared" ca="1" si="660"/>
        <v>0</v>
      </c>
      <c r="GC81" s="19">
        <f t="shared" ca="1" si="660"/>
        <v>0</v>
      </c>
      <c r="GD81" s="19">
        <f t="shared" ca="1" si="660"/>
        <v>0</v>
      </c>
      <c r="GE81" s="19">
        <f t="shared" ca="1" si="660"/>
        <v>0</v>
      </c>
      <c r="GF81" s="19">
        <f t="shared" ca="1" si="660"/>
        <v>0</v>
      </c>
      <c r="GG81" s="19">
        <f t="shared" ca="1" si="660"/>
        <v>0</v>
      </c>
      <c r="GH81" s="19">
        <f t="shared" ca="1" si="660"/>
        <v>0</v>
      </c>
      <c r="GI81" s="19">
        <f t="shared" ca="1" si="660"/>
        <v>0</v>
      </c>
      <c r="GJ81" s="19">
        <f t="shared" ca="1" si="660"/>
        <v>0</v>
      </c>
      <c r="GK81" s="19">
        <f t="shared" ca="1" si="660"/>
        <v>0</v>
      </c>
      <c r="GL81" s="19">
        <f t="shared" ca="1" si="660"/>
        <v>0</v>
      </c>
      <c r="GM81" s="19">
        <f t="shared" ca="1" si="660"/>
        <v>0</v>
      </c>
      <c r="GN81" s="19">
        <f t="shared" ca="1" si="660"/>
        <v>0</v>
      </c>
      <c r="GO81" s="19">
        <f t="shared" ca="1" si="660"/>
        <v>0</v>
      </c>
      <c r="GP81" s="19">
        <f t="shared" ca="1" si="660"/>
        <v>0</v>
      </c>
      <c r="GQ81" s="19">
        <f t="shared" ca="1" si="660"/>
        <v>0</v>
      </c>
      <c r="GR81" s="19">
        <f t="shared" ca="1" si="660"/>
        <v>0</v>
      </c>
      <c r="GS81" s="19">
        <f t="shared" ca="1" si="660"/>
        <v>0</v>
      </c>
      <c r="GT81" s="19">
        <f t="shared" ca="1" si="660"/>
        <v>0</v>
      </c>
      <c r="GU81" s="19">
        <f t="shared" ca="1" si="660"/>
        <v>0</v>
      </c>
      <c r="GV81" s="19">
        <f t="shared" ca="1" si="660"/>
        <v>0</v>
      </c>
      <c r="GW81" s="19">
        <f t="shared" ca="1" si="660"/>
        <v>0</v>
      </c>
      <c r="GX81" s="19">
        <f t="shared" ca="1" si="660"/>
        <v>0</v>
      </c>
      <c r="GY81" s="19">
        <f t="shared" ca="1" si="660"/>
        <v>0</v>
      </c>
      <c r="GZ81" s="19">
        <f t="shared" ca="1" si="660"/>
        <v>0</v>
      </c>
      <c r="HA81" s="19">
        <f t="shared" ca="1" si="660"/>
        <v>0</v>
      </c>
      <c r="HB81" s="19">
        <f t="shared" ca="1" si="660"/>
        <v>0</v>
      </c>
      <c r="HC81" s="19">
        <f t="shared" ca="1" si="660"/>
        <v>0</v>
      </c>
      <c r="HD81" s="19">
        <f t="shared" ca="1" si="660"/>
        <v>0</v>
      </c>
      <c r="HE81" s="19">
        <f t="shared" ca="1" si="660"/>
        <v>0</v>
      </c>
      <c r="HF81" s="19">
        <f t="shared" ca="1" si="660"/>
        <v>0</v>
      </c>
      <c r="HG81" s="19">
        <f t="shared" ca="1" si="660"/>
        <v>0</v>
      </c>
      <c r="HH81" s="19">
        <f t="shared" ca="1" si="660"/>
        <v>0</v>
      </c>
      <c r="HI81" s="19">
        <f t="shared" ca="1" si="660"/>
        <v>0</v>
      </c>
      <c r="HJ81" s="19">
        <f t="shared" ca="1" si="660"/>
        <v>0</v>
      </c>
      <c r="HK81" s="19">
        <f t="shared" ca="1" si="660"/>
        <v>0</v>
      </c>
      <c r="HL81" s="19">
        <f t="shared" ref="HL81:ID83" ca="1" si="661">OFFSET(HL$5,$B81,0)</f>
        <v>0</v>
      </c>
      <c r="HM81" s="19">
        <f t="shared" ca="1" si="661"/>
        <v>0</v>
      </c>
      <c r="HN81" s="19">
        <f t="shared" ca="1" si="661"/>
        <v>0</v>
      </c>
      <c r="HO81" s="19">
        <f t="shared" ca="1" si="661"/>
        <v>0</v>
      </c>
      <c r="HP81" s="19">
        <f t="shared" ca="1" si="661"/>
        <v>0</v>
      </c>
      <c r="HQ81" s="19">
        <f t="shared" ca="1" si="661"/>
        <v>0</v>
      </c>
      <c r="HR81" s="19">
        <f t="shared" ca="1" si="661"/>
        <v>0</v>
      </c>
      <c r="HS81" s="19">
        <f t="shared" ca="1" si="661"/>
        <v>0</v>
      </c>
      <c r="HT81" s="19">
        <f t="shared" ca="1" si="661"/>
        <v>0</v>
      </c>
      <c r="HU81" s="19">
        <f t="shared" ca="1" si="661"/>
        <v>0</v>
      </c>
      <c r="HV81" s="19">
        <f t="shared" ca="1" si="661"/>
        <v>0</v>
      </c>
      <c r="HW81" s="19">
        <f t="shared" ca="1" si="661"/>
        <v>0</v>
      </c>
      <c r="HX81" s="19">
        <f t="shared" ca="1" si="661"/>
        <v>0</v>
      </c>
      <c r="HY81" s="19">
        <f t="shared" ca="1" si="661"/>
        <v>0</v>
      </c>
      <c r="HZ81" s="19">
        <f t="shared" ca="1" si="661"/>
        <v>0</v>
      </c>
      <c r="IA81" s="19">
        <f t="shared" ca="1" si="661"/>
        <v>0</v>
      </c>
      <c r="IB81" s="19">
        <f t="shared" ca="1" si="661"/>
        <v>0</v>
      </c>
      <c r="IC81" s="19">
        <f t="shared" ca="1" si="661"/>
        <v>0</v>
      </c>
      <c r="ID81" s="19">
        <f t="shared" ca="1" si="661"/>
        <v>0</v>
      </c>
      <c r="IE81" s="5">
        <f t="shared" ref="IE81:IE86" si="662">INDEX(i.TOL,$N81,IE$7)</f>
        <v>67</v>
      </c>
      <c r="IF81" s="9"/>
      <c r="IG81" s="5">
        <f t="shared" ref="IG81:IJ86" si="663">INDEX(i.FlkStrctr,$M81,IG$7)</f>
        <v>1</v>
      </c>
      <c r="IH81" s="5" t="b">
        <f t="shared" si="663"/>
        <v>0</v>
      </c>
      <c r="II81" s="19">
        <f t="shared" ref="II81:JI86" ca="1" si="664">OFFSET(II$5,$B81,0)</f>
        <v>0</v>
      </c>
      <c r="IJ81" s="5">
        <f t="shared" si="663"/>
        <v>55</v>
      </c>
      <c r="IK81" s="19">
        <f t="shared" ca="1" si="664"/>
        <v>1</v>
      </c>
      <c r="IL81" s="19">
        <f t="shared" ca="1" si="664"/>
        <v>0</v>
      </c>
      <c r="IM81" s="19">
        <f t="shared" ca="1" si="664"/>
        <v>0</v>
      </c>
      <c r="IN81" s="19">
        <f t="shared" ca="1" si="664"/>
        <v>0</v>
      </c>
      <c r="IO81" s="19">
        <f t="shared" ca="1" si="664"/>
        <v>0</v>
      </c>
      <c r="IP81" s="19">
        <f t="shared" ca="1" si="664"/>
        <v>0</v>
      </c>
      <c r="IQ81" s="19">
        <f t="shared" ca="1" si="664"/>
        <v>0</v>
      </c>
      <c r="IR81" s="19">
        <f t="shared" ca="1" si="664"/>
        <v>0</v>
      </c>
      <c r="IS81" s="19">
        <f t="shared" ca="1" si="664"/>
        <v>0</v>
      </c>
      <c r="IT81" s="19">
        <f t="shared" ca="1" si="664"/>
        <v>0</v>
      </c>
      <c r="IU81" s="19">
        <f t="shared" ca="1" si="664"/>
        <v>0</v>
      </c>
      <c r="IV81" s="19">
        <f t="shared" ca="1" si="664"/>
        <v>0</v>
      </c>
      <c r="IW81" s="19">
        <f t="shared" ca="1" si="664"/>
        <v>0</v>
      </c>
      <c r="IX81" s="19">
        <f t="shared" ca="1" si="664"/>
        <v>0</v>
      </c>
      <c r="IY81" s="19">
        <f t="shared" ca="1" si="664"/>
        <v>0</v>
      </c>
      <c r="IZ81" s="19">
        <f t="shared" ca="1" si="664"/>
        <v>0</v>
      </c>
      <c r="JA81" s="19">
        <f t="shared" ca="1" si="664"/>
        <v>0</v>
      </c>
      <c r="JB81" s="19">
        <f t="shared" ca="1" si="664"/>
        <v>0</v>
      </c>
      <c r="JC81" s="19">
        <f t="shared" ca="1" si="664"/>
        <v>0</v>
      </c>
      <c r="JD81" s="19">
        <f t="shared" ca="1" si="664"/>
        <v>0</v>
      </c>
      <c r="JE81" s="19">
        <f t="shared" ca="1" si="664"/>
        <v>0</v>
      </c>
      <c r="JF81" s="19">
        <f t="shared" ca="1" si="664"/>
        <v>0</v>
      </c>
      <c r="JG81" s="19">
        <f t="shared" ca="1" si="664"/>
        <v>1</v>
      </c>
      <c r="JH81" s="19">
        <f t="shared" ca="1" si="664"/>
        <v>0</v>
      </c>
      <c r="JI81" s="19">
        <f t="shared" ca="1" si="664"/>
        <v>1</v>
      </c>
      <c r="JJ81" s="9"/>
      <c r="JK81" s="5" t="b">
        <f t="shared" ref="JK81:JK86" ca="1" si="665">IF($L81&lt;&gt;0,INDEX(i.cropgraze_inc,$L81,JK$7),OFFSET(JK$5,$B81,0))</f>
        <v>0</v>
      </c>
      <c r="JL81" s="5" t="b">
        <f t="shared" ref="JL81:JN86" si="666">($N81=JL$11)</f>
        <v>0</v>
      </c>
      <c r="JM81" s="5" t="b">
        <f t="shared" si="666"/>
        <v>0</v>
      </c>
      <c r="JN81" s="5" t="b">
        <f t="shared" si="666"/>
        <v>1</v>
      </c>
      <c r="JO81" s="144">
        <f>$O81</f>
        <v>1</v>
      </c>
      <c r="JP81" s="144">
        <f t="shared" ref="JP81" si="667">$O81</f>
        <v>1</v>
      </c>
      <c r="JQ81" s="12" t="s">
        <v>34</v>
      </c>
      <c r="JR81" s="12" t="s">
        <v>34</v>
      </c>
      <c r="JS81" s="12" t="s">
        <v>34</v>
      </c>
      <c r="JT81" s="12" t="s">
        <v>34</v>
      </c>
      <c r="JU81" s="12">
        <v>1</v>
      </c>
      <c r="JV81" s="12">
        <v>0.66</v>
      </c>
      <c r="JW81" s="244" t="s">
        <v>34</v>
      </c>
      <c r="JX81" s="5" t="b" cm="1">
        <f t="array" ref="JX81">IF(OR(JY81:KF81&lt;&gt;"-"),TRUE,"-")</f>
        <v>1</v>
      </c>
      <c r="JY81" s="12">
        <v>2</v>
      </c>
      <c r="JZ81" s="12">
        <v>2</v>
      </c>
      <c r="KA81" s="12">
        <v>2</v>
      </c>
      <c r="KB81" s="12">
        <v>2</v>
      </c>
      <c r="KC81" s="12">
        <v>2</v>
      </c>
      <c r="KD81" s="12">
        <v>2</v>
      </c>
      <c r="KE81" s="12">
        <v>2</v>
      </c>
      <c r="KF81" s="12">
        <v>2</v>
      </c>
      <c r="KG81" s="5" t="str">
        <f t="array" ref="KG81">IF(OR(KH81:KN81&lt;&gt;"-"),TRUE,"-")</f>
        <v>-</v>
      </c>
      <c r="KH81" s="12" t="s">
        <v>34</v>
      </c>
      <c r="KI81" s="12" t="s">
        <v>34</v>
      </c>
      <c r="KJ81" s="12" t="s">
        <v>34</v>
      </c>
      <c r="KK81" s="12" t="s">
        <v>34</v>
      </c>
      <c r="KL81" s="12" t="s">
        <v>34</v>
      </c>
      <c r="KM81" s="12" t="s">
        <v>34</v>
      </c>
      <c r="KN81" s="12" t="s">
        <v>34</v>
      </c>
      <c r="KO81" s="12" t="b">
        <v>0</v>
      </c>
      <c r="KP81" s="144">
        <f t="shared" ref="KP81:KP86" si="668">IF($AI81=6,0,$KQ81)</f>
        <v>2</v>
      </c>
      <c r="KQ81" s="12">
        <v>2</v>
      </c>
      <c r="KR81" s="12" t="b">
        <v>0</v>
      </c>
      <c r="KS81" s="12" t="s">
        <v>34</v>
      </c>
      <c r="KT81" s="5" t="str">
        <f t="shared" ref="KT81:KW86" si="669">INDEX(i.FlkStrctr,$M81,KT$7)</f>
        <v>-</v>
      </c>
      <c r="KU81" s="5" t="str">
        <f t="shared" si="669"/>
        <v>-</v>
      </c>
      <c r="KV81" s="5" t="str">
        <f t="shared" si="669"/>
        <v>-</v>
      </c>
      <c r="KW81" s="5" t="str">
        <f t="shared" si="669"/>
        <v>-</v>
      </c>
      <c r="KX81" s="12" t="b">
        <v>0</v>
      </c>
      <c r="KY81" s="244" t="s">
        <v>34</v>
      </c>
      <c r="KZ81" s="244" t="s">
        <v>34</v>
      </c>
      <c r="LA81" s="12" t="b">
        <v>1</v>
      </c>
      <c r="LB81" s="12">
        <v>0.75</v>
      </c>
      <c r="LC81" s="144">
        <f>LB81</f>
        <v>0.75</v>
      </c>
      <c r="LD81" s="12">
        <v>0.99</v>
      </c>
      <c r="LE81" s="12">
        <v>0.5</v>
      </c>
      <c r="LF81" s="12">
        <v>0</v>
      </c>
      <c r="LG81" s="12">
        <v>0</v>
      </c>
      <c r="LH81" s="12" t="s">
        <v>34</v>
      </c>
      <c r="LI81" s="19" t="str">
        <f t="shared" ref="LI81:LJ81" ca="1" si="670">OFFSET(LI$5,$B81,0)</f>
        <v>-</v>
      </c>
      <c r="LJ81" s="19" t="str">
        <f t="shared" ca="1" si="670"/>
        <v>-</v>
      </c>
      <c r="LK81" s="5">
        <f t="shared" ref="LK81:LK86" si="671">INDEX(i.conservation,$W81+1,$N81)</f>
        <v>1</v>
      </c>
      <c r="LL81" s="9"/>
      <c r="LM81" s="19">
        <f t="shared" ref="LM81:LP86" ca="1" si="672">OFFSET(LM$5,$B81,0)</f>
        <v>70</v>
      </c>
      <c r="LN81" s="19">
        <f t="shared" ca="1" si="672"/>
        <v>50</v>
      </c>
      <c r="LO81" s="19">
        <f t="shared" ca="1" si="672"/>
        <v>80</v>
      </c>
      <c r="LP81" s="19">
        <f t="shared" ca="1" si="672"/>
        <v>50</v>
      </c>
      <c r="LQ81" s="5" t="b" cm="1">
        <f t="array" ref="LQ81">INDEX(i.meatgrid,$Q81,LQ$7)</f>
        <v>0</v>
      </c>
      <c r="LR81" s="5" t="b" cm="1">
        <f t="array" ref="LR81">INDEX(i.meatgrid,$Q81,LR$7)</f>
        <v>0</v>
      </c>
      <c r="LS81" s="5" t="str" cm="1">
        <f t="array" ref="LS81">INDEX(i.meatgrid,$Q81,LS$7)</f>
        <v>-</v>
      </c>
      <c r="LT81" s="5" cm="1">
        <f t="array" ref="LT81">INDEX(i.meatgrid,$Q81,LT$7)</f>
        <v>40</v>
      </c>
      <c r="LU81" s="19">
        <f t="shared" ref="LU81:LU86" ca="1" si="673">OFFSET(LU$5,$B81,0)</f>
        <v>1</v>
      </c>
      <c r="LV81" s="5">
        <f t="shared" ref="LV81:LV86" si="674">INDEX(i.MeatPrices,$S81,LV$7)</f>
        <v>1</v>
      </c>
      <c r="LW81" s="5" cm="1">
        <f t="array" ref="LW81">INDEX(i.meatgrid,$Q81,LW$7)</f>
        <v>1</v>
      </c>
      <c r="LX81" s="5" cm="1">
        <f t="array" ref="LX81">INDEX(i.meatgrid,$Q81,LX$7)</f>
        <v>0</v>
      </c>
      <c r="LY81" s="5" cm="1">
        <f t="array" ref="LY81">INDEX(i.meatgrid,$Q81,LY$7)</f>
        <v>0</v>
      </c>
      <c r="LZ81" s="5" cm="1">
        <f t="array" ref="LZ81">INDEX(i.meatgrid,$Q81,LZ$7)</f>
        <v>0</v>
      </c>
      <c r="MA81" s="5" cm="1">
        <f t="array" ref="MA81">INDEX(i.meatgrid,$Q81,MA$7)</f>
        <v>0</v>
      </c>
      <c r="MB81" s="5" cm="1">
        <f t="array" ref="MB81">INDEX(i.meatgrid,$Q81,MB$7)</f>
        <v>1</v>
      </c>
      <c r="MC81" s="5" cm="1">
        <f t="array" ref="MC81">INDEX(i.meatgrid,$Q81,MC$7)</f>
        <v>1</v>
      </c>
      <c r="MD81" s="5" cm="1">
        <f t="array" ref="MD81">INDEX(i.meatgrid,$Q81,MD$7)</f>
        <v>1</v>
      </c>
      <c r="ME81" s="19">
        <f t="shared" ref="ME81:ME86" ca="1" si="675">OFFSET(ME$5,$B81,0)</f>
        <v>1</v>
      </c>
      <c r="MF81" s="9"/>
      <c r="MG81" s="19" t="b">
        <f t="shared" ref="MG81:MV86" ca="1" si="676">OFFSET(MG$5,$B81,0)</f>
        <v>0</v>
      </c>
      <c r="MH81" s="19" t="b">
        <f t="shared" ca="1" si="676"/>
        <v>0</v>
      </c>
      <c r="MI81" s="19">
        <f ca="1">OFFSET(MI$5,$B81,0)</f>
        <v>1</v>
      </c>
      <c r="MJ81" s="19">
        <f t="shared" ref="MJ81:OL85" ca="1" si="677">OFFSET(MJ$5,$B81,0)</f>
        <v>0.75</v>
      </c>
      <c r="MK81" s="19">
        <f t="shared" ca="1" si="677"/>
        <v>0.75</v>
      </c>
      <c r="ML81" s="19">
        <f t="shared" ca="1" si="677"/>
        <v>0.8</v>
      </c>
      <c r="MM81" s="19">
        <f t="shared" ca="1" si="677"/>
        <v>0.82499999999999996</v>
      </c>
      <c r="MN81" s="19">
        <f t="shared" ca="1" si="677"/>
        <v>0.875</v>
      </c>
      <c r="MO81" s="19">
        <f t="shared" ca="1" si="677"/>
        <v>0.9</v>
      </c>
      <c r="MP81" s="19">
        <f t="shared" ca="1" si="677"/>
        <v>1</v>
      </c>
      <c r="MQ81" s="19">
        <f t="shared" ca="1" si="677"/>
        <v>0.875</v>
      </c>
      <c r="MR81" s="19" t="b">
        <f t="shared" ca="1" si="677"/>
        <v>1</v>
      </c>
      <c r="MS81" s="19">
        <f t="shared" ca="1" si="677"/>
        <v>74.989999999999995</v>
      </c>
      <c r="MT81" s="19" t="str">
        <f t="shared" ca="1" si="677"/>
        <v>-</v>
      </c>
      <c r="MU81" s="19" t="str">
        <f t="shared" ca="1" si="677"/>
        <v>-</v>
      </c>
      <c r="MV81" s="19" t="str">
        <f t="shared" ca="1" si="677"/>
        <v>-</v>
      </c>
      <c r="MW81" s="19" t="str">
        <f t="shared" ca="1" si="677"/>
        <v>-</v>
      </c>
      <c r="MX81" s="19" t="str">
        <f t="shared" ca="1" si="677"/>
        <v>-</v>
      </c>
      <c r="MY81" s="19" t="str">
        <f t="shared" ca="1" si="677"/>
        <v>-</v>
      </c>
      <c r="MZ81" s="19" t="str">
        <f t="shared" ca="1" si="677"/>
        <v>-</v>
      </c>
      <c r="NA81" s="19">
        <f t="shared" ca="1" si="677"/>
        <v>36.99</v>
      </c>
      <c r="NB81" s="19">
        <f t="shared" ca="1" si="677"/>
        <v>36.99</v>
      </c>
      <c r="NC81" s="19" t="str">
        <f t="shared" ca="1" si="677"/>
        <v>-</v>
      </c>
      <c r="ND81" s="19" t="str">
        <f t="shared" ca="1" si="677"/>
        <v>-</v>
      </c>
      <c r="NE81" s="19" t="str">
        <f t="shared" ca="1" si="677"/>
        <v>-</v>
      </c>
      <c r="NF81" s="19" t="str">
        <f t="shared" ca="1" si="677"/>
        <v>-</v>
      </c>
      <c r="NG81" s="19" t="str">
        <f t="shared" ca="1" si="677"/>
        <v>-</v>
      </c>
      <c r="NH81" s="19">
        <f t="shared" ca="1" si="677"/>
        <v>49.99</v>
      </c>
      <c r="NI81" s="19">
        <f t="shared" ca="1" si="677"/>
        <v>49.99</v>
      </c>
      <c r="NJ81" s="19">
        <f t="shared" ca="1" si="677"/>
        <v>49.99</v>
      </c>
      <c r="NK81" s="19">
        <f t="shared" ca="1" si="677"/>
        <v>49.99</v>
      </c>
      <c r="NL81" s="19">
        <f t="shared" ca="1" si="677"/>
        <v>49.99</v>
      </c>
      <c r="NM81" s="19">
        <f t="shared" ca="1" si="677"/>
        <v>49.99</v>
      </c>
      <c r="NN81" s="19">
        <f t="shared" ca="1" si="677"/>
        <v>49.99</v>
      </c>
      <c r="NO81" s="19">
        <f t="shared" ca="1" si="677"/>
        <v>49.99</v>
      </c>
      <c r="NP81" s="19">
        <f t="shared" ca="1" si="677"/>
        <v>412.99</v>
      </c>
      <c r="NQ81" s="19">
        <f t="shared" ca="1" si="677"/>
        <v>412.99</v>
      </c>
      <c r="NR81" s="19" t="str">
        <f t="shared" ca="1" si="677"/>
        <v>-</v>
      </c>
      <c r="NS81" s="19" t="str">
        <f t="shared" ca="1" si="677"/>
        <v>-</v>
      </c>
      <c r="NT81" s="19" t="str">
        <f t="shared" ca="1" si="677"/>
        <v>-</v>
      </c>
      <c r="NU81" s="19" t="str">
        <f t="shared" ca="1" si="677"/>
        <v>-</v>
      </c>
      <c r="NV81" s="19" t="str">
        <f t="shared" ca="1" si="677"/>
        <v>-</v>
      </c>
      <c r="NW81" s="19">
        <f t="shared" ca="1" si="677"/>
        <v>6.8900000000000006</v>
      </c>
      <c r="NX81" s="19">
        <f t="shared" ca="1" si="677"/>
        <v>6.8900000000000006</v>
      </c>
      <c r="NY81" s="19">
        <f t="shared" ca="1" si="677"/>
        <v>6.8900000000000006</v>
      </c>
      <c r="NZ81" s="19">
        <f t="shared" ca="1" si="677"/>
        <v>6.8900000000000006</v>
      </c>
      <c r="OA81" s="19">
        <f t="shared" ca="1" si="677"/>
        <v>6.8900000000000006</v>
      </c>
      <c r="OB81" s="19">
        <f t="shared" ca="1" si="677"/>
        <v>6.8900000000000006</v>
      </c>
      <c r="OC81" s="19">
        <f t="shared" ca="1" si="677"/>
        <v>6.8900000000000006</v>
      </c>
      <c r="OD81" s="19">
        <f t="shared" ca="1" si="677"/>
        <v>6.8900000000000006</v>
      </c>
      <c r="OE81" s="19">
        <f t="shared" ca="1" si="677"/>
        <v>346.99</v>
      </c>
      <c r="OF81" s="19">
        <f t="shared" ca="1" si="677"/>
        <v>346.99</v>
      </c>
      <c r="OG81" s="19" t="str">
        <f t="shared" ca="1" si="677"/>
        <v>-</v>
      </c>
      <c r="OH81" s="19" t="str">
        <f t="shared" ca="1" si="677"/>
        <v>-</v>
      </c>
      <c r="OI81" s="19" t="str">
        <f t="shared" ca="1" si="677"/>
        <v>-</v>
      </c>
      <c r="OJ81" s="19" t="str">
        <f t="shared" ca="1" si="677"/>
        <v>-</v>
      </c>
      <c r="OK81" s="19" t="str">
        <f t="shared" ca="1" si="677"/>
        <v>-</v>
      </c>
      <c r="OL81" s="19">
        <f t="shared" ca="1" si="677"/>
        <v>0</v>
      </c>
      <c r="OM81" s="24">
        <v>0</v>
      </c>
    </row>
    <row r="82" spans="1:403" outlineLevel="2">
      <c r="A82" s="21">
        <f t="shared" si="156"/>
        <v>77</v>
      </c>
      <c r="B82" s="29">
        <f ca="1">OFFSET(B82,-1,-1)</f>
        <v>76</v>
      </c>
      <c r="C82">
        <v>203</v>
      </c>
      <c r="D82" s="144" t="str">
        <f t="shared" ca="1" si="638"/>
        <v>GSM</v>
      </c>
      <c r="E82" t="b">
        <f t="shared" ca="1" si="639"/>
        <v>1</v>
      </c>
      <c r="F82" t="b">
        <v>0</v>
      </c>
      <c r="G82" t="b">
        <f t="shared" ca="1" si="640"/>
        <v>1</v>
      </c>
      <c r="H82" s="237">
        <f ca="1">OFFSET(H82,-1,0)</f>
        <v>2</v>
      </c>
      <c r="I82" s="237">
        <f t="shared" ref="I82:T86" ca="1" si="678">OFFSET(I82,-1,0)</f>
        <v>1</v>
      </c>
      <c r="J82" s="237" t="str">
        <f t="shared" ca="1" si="678"/>
        <v/>
      </c>
      <c r="K82" s="237">
        <f t="shared" ca="1" si="678"/>
        <v>2</v>
      </c>
      <c r="L82" s="237">
        <f t="shared" ca="1" si="678"/>
        <v>2</v>
      </c>
      <c r="M82" s="237">
        <f t="shared" ca="1" si="678"/>
        <v>2</v>
      </c>
      <c r="N82" s="237">
        <f t="shared" ca="1" si="678"/>
        <v>3</v>
      </c>
      <c r="O82" s="237">
        <f t="shared" ca="1" si="678"/>
        <v>1</v>
      </c>
      <c r="P82" s="237">
        <f t="shared" ca="1" si="678"/>
        <v>1</v>
      </c>
      <c r="Q82" s="237">
        <f t="shared" ca="1" si="678"/>
        <v>5</v>
      </c>
      <c r="R82" s="237">
        <f t="shared" ca="1" si="678"/>
        <v>1</v>
      </c>
      <c r="S82" s="237">
        <f t="shared" ca="1" si="678"/>
        <v>1</v>
      </c>
      <c r="T82" s="237">
        <f t="shared" ca="1" si="678"/>
        <v>1</v>
      </c>
      <c r="U82" s="275"/>
      <c r="V82" s="275"/>
      <c r="W82" s="237">
        <f t="shared" ref="W82:W86" ca="1" si="679">OFFSET(W82,-1,0)</f>
        <v>0</v>
      </c>
      <c r="X82" s="275"/>
      <c r="Y82" s="275">
        <f t="shared" ref="Y82:AE85" ca="1" si="680">OFFSET(Y82,-1,0)</f>
        <v>0</v>
      </c>
      <c r="Z82" s="275">
        <f t="shared" ca="1" si="680"/>
        <v>0</v>
      </c>
      <c r="AA82" s="275">
        <f t="shared" ca="1" si="680"/>
        <v>0</v>
      </c>
      <c r="AB82" s="275">
        <f t="shared" ca="1" si="680"/>
        <v>0</v>
      </c>
      <c r="AC82" s="275">
        <f t="shared" ca="1" si="680"/>
        <v>0</v>
      </c>
      <c r="AD82" s="275">
        <f t="shared" ca="1" si="680"/>
        <v>0</v>
      </c>
      <c r="AE82" s="275">
        <f t="shared" ca="1" si="680"/>
        <v>0</v>
      </c>
      <c r="AF82" s="144">
        <f ca="1">INDEX(CHOOSE($N82,DataAutumn!i.AdultDrys,DataWinter!i.AdultDrys,DataSpring!i.AdultDrys),1,$M82)</f>
        <v>3</v>
      </c>
      <c r="AG82" s="5">
        <f t="shared" ca="1" si="641"/>
        <v>2</v>
      </c>
      <c r="AH82" s="5">
        <f t="shared" ca="1" si="641"/>
        <v>0</v>
      </c>
      <c r="AI82" s="5">
        <f t="shared" ca="1" si="642"/>
        <v>1</v>
      </c>
      <c r="AJ82">
        <f t="shared" ca="1" si="643"/>
        <v>1</v>
      </c>
      <c r="AL82" s="231" t="str">
        <f ca="1">TEXT(LEFT(OFFSET(AL82,-1,0),5)+1,"00000")&amp;MID(OFFSET(AL82,-1,0),6,FIND(" ",OFFSET(AL82,-1,0),7)-5)
&amp; $D82           &amp; IF($IG82=0," FWM","")&amp;IF($IG82=1," MWM","")&amp;IF($IG82=5," Mat","")&amp;IF($IH82=TRUE,"&amp;BBT","    ")          &amp; " Day"&amp;INDEX(i.DOY,$N82,1)
&amp; " Scan"&amp;TEXT($O82,"0")        &amp;" "&amp; INDEX(DataMaster!$B$98:$B$103,$Q82,0)
&amp; " WP"&amp;TEXT($LU82*100,"000p")           &amp; " MP"&amp;TEXT($LV82*100,"000p")           &amp; " GP"&amp;TEXT($ME82*100,"000p")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44"/>
        <v>0</v>
      </c>
      <c r="AY82" s="5" t="str">
        <f t="shared" ca="1" si="644"/>
        <v>-</v>
      </c>
      <c r="AZ82" s="5" t="b">
        <f t="shared" ca="1" si="644"/>
        <v>0</v>
      </c>
      <c r="BA82" s="5" t="b">
        <f t="shared" ca="1" si="644"/>
        <v>1</v>
      </c>
      <c r="BB82" s="5" t="b">
        <f t="shared" ca="1" si="644"/>
        <v>1</v>
      </c>
      <c r="BC82" s="144">
        <f t="shared" ca="1" si="644"/>
        <v>0</v>
      </c>
      <c r="BD82" s="19" t="b">
        <f t="shared" ca="1" si="645"/>
        <v>1</v>
      </c>
      <c r="BE82" s="9"/>
      <c r="BF82" s="5" t="str">
        <f t="shared" ca="1" si="646"/>
        <v>-</v>
      </c>
      <c r="BG82" s="19" t="str">
        <f t="shared" ca="1" si="647"/>
        <v>-</v>
      </c>
      <c r="BH82" s="19" t="str">
        <f t="shared" ca="1" si="647"/>
        <v>-</v>
      </c>
      <c r="BI82" s="19" t="str">
        <f t="shared" ca="1" si="647"/>
        <v>-</v>
      </c>
      <c r="BJ82" s="5" t="str">
        <f t="shared" ca="1" si="648"/>
        <v>-</v>
      </c>
      <c r="BK82" s="19" t="str">
        <f t="shared" ca="1" si="649"/>
        <v>-</v>
      </c>
      <c r="BL82" s="5" t="str">
        <f t="shared" ca="1" si="650"/>
        <v>-</v>
      </c>
      <c r="BM82" s="19" t="str">
        <f t="shared" ca="1" si="651"/>
        <v>-</v>
      </c>
      <c r="BN82" s="19" t="str">
        <f t="shared" ca="1" si="651"/>
        <v>-</v>
      </c>
      <c r="BO82" s="19" t="str">
        <f t="shared" ca="1" si="651"/>
        <v>-</v>
      </c>
      <c r="BP82" s="5" t="str">
        <f t="shared" ca="1" si="652"/>
        <v>-</v>
      </c>
      <c r="BQ82" s="9"/>
      <c r="BR82" s="19" t="str">
        <f t="shared" ca="1" si="653"/>
        <v>-</v>
      </c>
      <c r="BS82" s="19" t="str">
        <f t="shared" ca="1" si="653"/>
        <v>-</v>
      </c>
      <c r="BT82" s="19" t="str">
        <f t="shared" ca="1" si="653"/>
        <v>-</v>
      </c>
      <c r="BU82" s="19" t="str">
        <f t="shared" ca="1" si="653"/>
        <v>-</v>
      </c>
      <c r="BV82" s="19" t="str">
        <f t="shared" ca="1" si="653"/>
        <v>-</v>
      </c>
      <c r="BW82" s="19" t="str">
        <f t="shared" ca="1" si="653"/>
        <v>-</v>
      </c>
      <c r="BX82" s="19" t="str">
        <f t="shared" ca="1" si="653"/>
        <v>-</v>
      </c>
      <c r="BY82" s="19" t="str">
        <f t="shared" ca="1" si="653"/>
        <v>-</v>
      </c>
      <c r="BZ82" s="19" t="str">
        <f t="shared" ca="1" si="653"/>
        <v>-</v>
      </c>
      <c r="CA82" s="19" t="str">
        <f t="shared" ca="1" si="653"/>
        <v>-</v>
      </c>
      <c r="CB82" s="9"/>
      <c r="CC82" s="12" t="b">
        <v>1</v>
      </c>
      <c r="CD82" s="12" t="b">
        <v>0</v>
      </c>
      <c r="CE82" s="12" t="b">
        <v>1</v>
      </c>
      <c r="CF82" s="12">
        <f ca="1">VALUE($K82&amp;$M82&amp;$N82&amp;$Q82&amp;$S82&amp;"01")</f>
        <v>2235101</v>
      </c>
      <c r="CG82" s="12" t="b">
        <v>0</v>
      </c>
      <c r="CH82" s="12" t="s">
        <v>34</v>
      </c>
      <c r="CI82" s="19" t="b">
        <f t="shared" ref="CI82:CM86" ca="1" si="681">OFFSET(CI$5,$B82,0)</f>
        <v>1</v>
      </c>
      <c r="CJ82" s="12">
        <f ca="1">VALUE($K82&amp;$M82&amp;$N82&amp;$Q82&amp;$S82&amp;"02")</f>
        <v>2235102</v>
      </c>
      <c r="CK82" s="19" t="str">
        <f t="shared" ca="1" si="681"/>
        <v>-</v>
      </c>
      <c r="CL82" s="19">
        <f t="shared" ca="1" si="681"/>
        <v>1</v>
      </c>
      <c r="CM82" s="19">
        <f t="shared" ca="1" si="681"/>
        <v>1</v>
      </c>
      <c r="CN82" s="9"/>
      <c r="CO82" s="444">
        <f t="shared" ca="1" si="655"/>
        <v>652</v>
      </c>
      <c r="CP82" s="444">
        <f t="shared" ca="1" si="655"/>
        <v>686</v>
      </c>
      <c r="CQ82" s="444">
        <f t="shared" ca="1" si="655"/>
        <v>721</v>
      </c>
      <c r="CR82" s="152">
        <f t="shared" ca="1" si="656"/>
        <v>378</v>
      </c>
      <c r="CS82" s="152">
        <f t="shared" ca="1" si="656"/>
        <v>413</v>
      </c>
      <c r="CT82" s="152">
        <f t="shared" ca="1" si="656"/>
        <v>448</v>
      </c>
      <c r="CU82" s="19" t="str">
        <f t="shared" ca="1" si="657"/>
        <v>-</v>
      </c>
      <c r="CV82" s="12" t="b">
        <v>0</v>
      </c>
      <c r="CW82" s="12" t="b">
        <v>0</v>
      </c>
      <c r="CX82" s="12" t="b">
        <v>0</v>
      </c>
      <c r="CY82" s="12" t="b">
        <v>0</v>
      </c>
      <c r="CZ82" s="19" t="b">
        <f t="shared" ca="1" si="657"/>
        <v>1</v>
      </c>
      <c r="DA82" s="19">
        <f t="shared" ca="1" si="657"/>
        <v>0</v>
      </c>
      <c r="DB82" s="19">
        <f t="shared" ca="1" si="657"/>
        <v>0</v>
      </c>
      <c r="DC82" s="19">
        <f t="shared" ca="1" si="657"/>
        <v>0</v>
      </c>
      <c r="DD82" s="19">
        <f t="shared" ca="1" si="657"/>
        <v>0</v>
      </c>
      <c r="DE82" s="19">
        <f t="shared" ca="1" si="657"/>
        <v>0</v>
      </c>
      <c r="DF82" s="19">
        <f t="shared" ca="1" si="657"/>
        <v>0</v>
      </c>
      <c r="DG82" s="19">
        <f t="shared" ca="1" si="657"/>
        <v>0</v>
      </c>
      <c r="DH82" s="19">
        <f t="shared" ca="1" si="657"/>
        <v>0</v>
      </c>
      <c r="DI82" s="19">
        <f t="shared" ca="1" si="657"/>
        <v>0</v>
      </c>
      <c r="DJ82" s="19">
        <f t="shared" ca="1" si="657"/>
        <v>0</v>
      </c>
      <c r="DK82" s="19">
        <f t="shared" ca="1" si="657"/>
        <v>0</v>
      </c>
      <c r="DL82" s="19">
        <f t="shared" ca="1" si="658"/>
        <v>0</v>
      </c>
      <c r="DM82" s="12">
        <v>3</v>
      </c>
      <c r="DN82" s="12">
        <v>3</v>
      </c>
      <c r="DO82" s="12">
        <v>0</v>
      </c>
      <c r="DP82" s="12">
        <v>2</v>
      </c>
      <c r="DQ82" s="12">
        <v>-2</v>
      </c>
      <c r="DR82" s="19" t="str">
        <f t="shared" ca="1" si="658"/>
        <v>-</v>
      </c>
      <c r="DS82" s="19" t="str">
        <f t="shared" ca="1" si="658"/>
        <v>-</v>
      </c>
      <c r="DT82" s="19" t="str">
        <f t="shared" ca="1" si="658"/>
        <v>-</v>
      </c>
      <c r="DU82" s="251">
        <f t="shared" ref="DU82:DU85" si="682">DO82</f>
        <v>0</v>
      </c>
      <c r="DV82" s="251">
        <f>DP82</f>
        <v>2</v>
      </c>
      <c r="DW82" s="251">
        <f t="shared" ref="DW82:DW85" si="683">DQ82</f>
        <v>-2</v>
      </c>
      <c r="DX82" s="19" t="str">
        <f t="shared" ca="1" si="658"/>
        <v>-</v>
      </c>
      <c r="DY82" s="19" t="str">
        <f t="shared" ca="1" si="658"/>
        <v>-</v>
      </c>
      <c r="DZ82" s="19" t="str">
        <f t="shared" ca="1" si="658"/>
        <v>-</v>
      </c>
      <c r="EA82" s="19" t="str">
        <f t="shared" ca="1" si="658"/>
        <v>-</v>
      </c>
      <c r="EB82" s="19" t="str">
        <f t="shared" ca="1" si="658"/>
        <v>-</v>
      </c>
      <c r="EC82" s="19" t="str">
        <f t="shared" ca="1" si="658"/>
        <v>-</v>
      </c>
      <c r="ED82" s="19">
        <f t="shared" ca="1" si="658"/>
        <v>0</v>
      </c>
      <c r="EE82" s="19">
        <f t="shared" ca="1" si="658"/>
        <v>0</v>
      </c>
      <c r="EF82" s="19">
        <f t="shared" ca="1" si="658"/>
        <v>0</v>
      </c>
      <c r="EG82" s="19">
        <f t="shared" ca="1" si="658"/>
        <v>0</v>
      </c>
      <c r="EH82" s="19">
        <f t="shared" ca="1" si="658"/>
        <v>0</v>
      </c>
      <c r="EI82" s="19">
        <f t="shared" ca="1" si="658"/>
        <v>0</v>
      </c>
      <c r="EJ82" s="19">
        <f t="shared" ca="1" si="658"/>
        <v>0</v>
      </c>
      <c r="EK82" s="19">
        <f t="shared" ca="1" si="658"/>
        <v>0</v>
      </c>
      <c r="EL82" s="19">
        <f t="shared" ca="1" si="658"/>
        <v>0</v>
      </c>
      <c r="EM82" s="19">
        <f t="shared" ca="1" si="658"/>
        <v>0</v>
      </c>
      <c r="EN82" s="19">
        <f t="shared" ca="1" si="658"/>
        <v>0</v>
      </c>
      <c r="EO82" s="19">
        <f t="shared" ca="1" si="658"/>
        <v>0</v>
      </c>
      <c r="EP82" s="19">
        <f t="shared" ca="1" si="658"/>
        <v>0</v>
      </c>
      <c r="EQ82" s="19">
        <f t="shared" ca="1" si="658"/>
        <v>0</v>
      </c>
      <c r="ER82" s="19">
        <f t="shared" ca="1" si="658"/>
        <v>0</v>
      </c>
      <c r="ES82" s="19">
        <f t="shared" ca="1" si="658"/>
        <v>0</v>
      </c>
      <c r="ET82" s="19">
        <f t="shared" ca="1" si="659"/>
        <v>0</v>
      </c>
      <c r="EU82" s="19">
        <f t="shared" ca="1" si="659"/>
        <v>0</v>
      </c>
      <c r="EV82" s="19">
        <f t="shared" ca="1" si="659"/>
        <v>0</v>
      </c>
      <c r="EW82" s="19">
        <f t="shared" ca="1" si="659"/>
        <v>0</v>
      </c>
      <c r="EX82" s="19">
        <f t="shared" ca="1" si="659"/>
        <v>0</v>
      </c>
      <c r="EY82" s="19">
        <f t="shared" ca="1" si="659"/>
        <v>0</v>
      </c>
      <c r="EZ82" s="19">
        <f t="shared" ca="1" si="659"/>
        <v>0</v>
      </c>
      <c r="FA82" s="19">
        <f t="shared" ca="1" si="659"/>
        <v>0</v>
      </c>
      <c r="FB82" s="19">
        <f t="shared" ca="1" si="659"/>
        <v>0</v>
      </c>
      <c r="FC82" s="19">
        <f t="shared" ca="1" si="659"/>
        <v>0</v>
      </c>
      <c r="FD82" s="19">
        <f t="shared" ca="1" si="659"/>
        <v>0</v>
      </c>
      <c r="FE82" s="19">
        <f t="shared" ca="1" si="659"/>
        <v>0</v>
      </c>
      <c r="FF82" s="19">
        <f t="shared" ca="1" si="659"/>
        <v>0</v>
      </c>
      <c r="FG82" s="19">
        <f t="shared" ca="1" si="659"/>
        <v>0</v>
      </c>
      <c r="FH82" s="19">
        <f t="shared" ca="1" si="659"/>
        <v>0</v>
      </c>
      <c r="FI82" s="19">
        <f t="shared" ca="1" si="659"/>
        <v>0</v>
      </c>
      <c r="FJ82" s="19">
        <f t="shared" ca="1" si="660"/>
        <v>0</v>
      </c>
      <c r="FK82" s="19">
        <f t="shared" ca="1" si="660"/>
        <v>0</v>
      </c>
      <c r="FL82" s="19">
        <f t="shared" ca="1" si="660"/>
        <v>0</v>
      </c>
      <c r="FM82" s="19">
        <f t="shared" ca="1" si="660"/>
        <v>0</v>
      </c>
      <c r="FN82" s="19">
        <f t="shared" ca="1" si="660"/>
        <v>0</v>
      </c>
      <c r="FO82" s="19">
        <f t="shared" ca="1" si="660"/>
        <v>0</v>
      </c>
      <c r="FP82" s="19">
        <f t="shared" ca="1" si="660"/>
        <v>0</v>
      </c>
      <c r="FQ82" s="19">
        <f t="shared" ca="1" si="660"/>
        <v>0</v>
      </c>
      <c r="FR82" s="19">
        <f t="shared" ca="1" si="660"/>
        <v>0</v>
      </c>
      <c r="FS82" s="19">
        <f t="shared" ca="1" si="660"/>
        <v>0</v>
      </c>
      <c r="FT82" s="19">
        <f t="shared" ca="1" si="660"/>
        <v>0</v>
      </c>
      <c r="FU82" s="19">
        <f t="shared" ca="1" si="660"/>
        <v>0</v>
      </c>
      <c r="FV82" s="19">
        <f t="shared" ca="1" si="660"/>
        <v>0</v>
      </c>
      <c r="FW82" s="19">
        <f t="shared" ca="1" si="660"/>
        <v>0</v>
      </c>
      <c r="FX82" s="19">
        <f t="shared" ca="1" si="660"/>
        <v>0</v>
      </c>
      <c r="FY82" s="19">
        <f t="shared" ca="1" si="660"/>
        <v>0</v>
      </c>
      <c r="FZ82" s="19">
        <f t="shared" ca="1" si="660"/>
        <v>0</v>
      </c>
      <c r="GA82" s="19">
        <f t="shared" ca="1" si="660"/>
        <v>0</v>
      </c>
      <c r="GB82" s="19">
        <f t="shared" ca="1" si="660"/>
        <v>0</v>
      </c>
      <c r="GC82" s="19">
        <f t="shared" ca="1" si="660"/>
        <v>0</v>
      </c>
      <c r="GD82" s="19">
        <f t="shared" ca="1" si="660"/>
        <v>0</v>
      </c>
      <c r="GE82" s="19">
        <f t="shared" ca="1" si="660"/>
        <v>0</v>
      </c>
      <c r="GF82" s="19">
        <f t="shared" ca="1" si="660"/>
        <v>0</v>
      </c>
      <c r="GG82" s="19">
        <f t="shared" ca="1" si="660"/>
        <v>0</v>
      </c>
      <c r="GH82" s="19">
        <f t="shared" ca="1" si="660"/>
        <v>0</v>
      </c>
      <c r="GI82" s="19">
        <f t="shared" ca="1" si="660"/>
        <v>0</v>
      </c>
      <c r="GJ82" s="19">
        <f t="shared" ca="1" si="660"/>
        <v>0</v>
      </c>
      <c r="GK82" s="19">
        <f t="shared" ca="1" si="660"/>
        <v>0</v>
      </c>
      <c r="GL82" s="19">
        <f t="shared" ca="1" si="660"/>
        <v>0</v>
      </c>
      <c r="GM82" s="19">
        <f t="shared" ca="1" si="660"/>
        <v>0</v>
      </c>
      <c r="GN82" s="19">
        <f t="shared" ca="1" si="660"/>
        <v>0</v>
      </c>
      <c r="GO82" s="19">
        <f t="shared" ca="1" si="660"/>
        <v>0</v>
      </c>
      <c r="GP82" s="19">
        <f t="shared" ca="1" si="660"/>
        <v>0</v>
      </c>
      <c r="GQ82" s="19">
        <f t="shared" ca="1" si="660"/>
        <v>0</v>
      </c>
      <c r="GR82" s="19">
        <f t="shared" ca="1" si="660"/>
        <v>0</v>
      </c>
      <c r="GS82" s="19">
        <f t="shared" ca="1" si="660"/>
        <v>0</v>
      </c>
      <c r="GT82" s="19">
        <f t="shared" ca="1" si="660"/>
        <v>0</v>
      </c>
      <c r="GU82" s="19">
        <f t="shared" ca="1" si="660"/>
        <v>0</v>
      </c>
      <c r="GV82" s="19">
        <f t="shared" ca="1" si="660"/>
        <v>0</v>
      </c>
      <c r="GW82" s="19">
        <f t="shared" ca="1" si="660"/>
        <v>0</v>
      </c>
      <c r="GX82" s="19">
        <f t="shared" ca="1" si="660"/>
        <v>0</v>
      </c>
      <c r="GY82" s="19">
        <f t="shared" ca="1" si="660"/>
        <v>0</v>
      </c>
      <c r="GZ82" s="19">
        <f t="shared" ca="1" si="660"/>
        <v>0</v>
      </c>
      <c r="HA82" s="19">
        <f t="shared" ca="1" si="660"/>
        <v>0</v>
      </c>
      <c r="HB82" s="19">
        <f t="shared" ca="1" si="660"/>
        <v>0</v>
      </c>
      <c r="HC82" s="19">
        <f t="shared" ca="1" si="660"/>
        <v>0</v>
      </c>
      <c r="HD82" s="19">
        <f t="shared" ca="1" si="660"/>
        <v>0</v>
      </c>
      <c r="HE82" s="19">
        <f t="shared" ca="1" si="660"/>
        <v>0</v>
      </c>
      <c r="HF82" s="19">
        <f t="shared" ca="1" si="660"/>
        <v>0</v>
      </c>
      <c r="HG82" s="19">
        <f t="shared" ca="1" si="660"/>
        <v>0</v>
      </c>
      <c r="HH82" s="19">
        <f t="shared" ca="1" si="660"/>
        <v>0</v>
      </c>
      <c r="HI82" s="19">
        <f t="shared" ca="1" si="660"/>
        <v>0</v>
      </c>
      <c r="HJ82" s="19">
        <f t="shared" ca="1" si="660"/>
        <v>0</v>
      </c>
      <c r="HK82" s="19">
        <f t="shared" ca="1" si="660"/>
        <v>0</v>
      </c>
      <c r="HL82" s="19">
        <f t="shared" ca="1" si="661"/>
        <v>0</v>
      </c>
      <c r="HM82" s="19">
        <f t="shared" ca="1" si="661"/>
        <v>0</v>
      </c>
      <c r="HN82" s="19">
        <f t="shared" ca="1" si="661"/>
        <v>0</v>
      </c>
      <c r="HO82" s="19">
        <f t="shared" ca="1" si="661"/>
        <v>0</v>
      </c>
      <c r="HP82" s="19">
        <f t="shared" ca="1" si="661"/>
        <v>0</v>
      </c>
      <c r="HQ82" s="19">
        <f t="shared" ca="1" si="661"/>
        <v>0</v>
      </c>
      <c r="HR82" s="19">
        <f t="shared" ca="1" si="661"/>
        <v>0</v>
      </c>
      <c r="HS82" s="19">
        <f t="shared" ca="1" si="661"/>
        <v>0</v>
      </c>
      <c r="HT82" s="19">
        <f t="shared" ca="1" si="661"/>
        <v>0</v>
      </c>
      <c r="HU82" s="19">
        <f t="shared" ca="1" si="661"/>
        <v>0</v>
      </c>
      <c r="HV82" s="19">
        <f t="shared" ca="1" si="661"/>
        <v>0</v>
      </c>
      <c r="HW82" s="19">
        <f t="shared" ca="1" si="661"/>
        <v>0</v>
      </c>
      <c r="HX82" s="19">
        <f t="shared" ca="1" si="661"/>
        <v>0</v>
      </c>
      <c r="HY82" s="19">
        <f t="shared" ca="1" si="661"/>
        <v>0</v>
      </c>
      <c r="HZ82" s="19">
        <f t="shared" ca="1" si="661"/>
        <v>0</v>
      </c>
      <c r="IA82" s="19">
        <f t="shared" ca="1" si="661"/>
        <v>0</v>
      </c>
      <c r="IB82" s="19">
        <f t="shared" ca="1" si="661"/>
        <v>0</v>
      </c>
      <c r="IC82" s="19">
        <f t="shared" ca="1" si="661"/>
        <v>0</v>
      </c>
      <c r="ID82" s="19">
        <f t="shared" ca="1" si="661"/>
        <v>0</v>
      </c>
      <c r="IE82" s="5">
        <f t="shared" ca="1" si="662"/>
        <v>67</v>
      </c>
      <c r="IF82" s="9"/>
      <c r="IG82" s="5">
        <f t="shared" ca="1" si="663"/>
        <v>1</v>
      </c>
      <c r="IH82" s="5" t="b">
        <f t="shared" ca="1" si="663"/>
        <v>0</v>
      </c>
      <c r="II82" s="19">
        <f t="shared" ca="1" si="664"/>
        <v>0</v>
      </c>
      <c r="IJ82" s="5">
        <f t="shared" ca="1" si="663"/>
        <v>55</v>
      </c>
      <c r="IK82" s="19">
        <f t="shared" ca="1" si="664"/>
        <v>1</v>
      </c>
      <c r="IL82" s="19">
        <f t="shared" ca="1" si="664"/>
        <v>0</v>
      </c>
      <c r="IM82" s="19">
        <f t="shared" ca="1" si="664"/>
        <v>0</v>
      </c>
      <c r="IN82" s="19">
        <f t="shared" ca="1" si="664"/>
        <v>0</v>
      </c>
      <c r="IO82" s="19">
        <f t="shared" ca="1" si="664"/>
        <v>0</v>
      </c>
      <c r="IP82" s="19">
        <f t="shared" ca="1" si="664"/>
        <v>0</v>
      </c>
      <c r="IQ82" s="19">
        <f t="shared" ca="1" si="664"/>
        <v>0</v>
      </c>
      <c r="IR82" s="19">
        <f t="shared" ca="1" si="664"/>
        <v>0</v>
      </c>
      <c r="IS82" s="19">
        <f t="shared" ca="1" si="664"/>
        <v>0</v>
      </c>
      <c r="IT82" s="19">
        <f t="shared" ca="1" si="664"/>
        <v>0</v>
      </c>
      <c r="IU82" s="19">
        <f t="shared" ca="1" si="664"/>
        <v>0</v>
      </c>
      <c r="IV82" s="19">
        <f t="shared" ca="1" si="664"/>
        <v>0</v>
      </c>
      <c r="IW82" s="19">
        <f t="shared" ca="1" si="664"/>
        <v>0</v>
      </c>
      <c r="IX82" s="19">
        <f t="shared" ca="1" si="664"/>
        <v>0</v>
      </c>
      <c r="IY82" s="19">
        <f t="shared" ca="1" si="664"/>
        <v>0</v>
      </c>
      <c r="IZ82" s="19">
        <f t="shared" ca="1" si="664"/>
        <v>0</v>
      </c>
      <c r="JA82" s="19">
        <f t="shared" ca="1" si="664"/>
        <v>0</v>
      </c>
      <c r="JB82" s="19">
        <f t="shared" ca="1" si="664"/>
        <v>0</v>
      </c>
      <c r="JC82" s="19">
        <f t="shared" ca="1" si="664"/>
        <v>0</v>
      </c>
      <c r="JD82" s="19">
        <f t="shared" ca="1" si="664"/>
        <v>0</v>
      </c>
      <c r="JE82" s="19">
        <f t="shared" ca="1" si="664"/>
        <v>0</v>
      </c>
      <c r="JF82" s="19">
        <f t="shared" ca="1" si="664"/>
        <v>0</v>
      </c>
      <c r="JG82" s="19">
        <f t="shared" ca="1" si="664"/>
        <v>1</v>
      </c>
      <c r="JH82" s="19">
        <f t="shared" ca="1" si="664"/>
        <v>0</v>
      </c>
      <c r="JI82" s="19">
        <f t="shared" ca="1" si="664"/>
        <v>1</v>
      </c>
      <c r="JJ82" s="9"/>
      <c r="JK82" s="5" t="b">
        <f t="shared" ca="1" si="665"/>
        <v>0</v>
      </c>
      <c r="JL82" s="5" t="b">
        <f t="shared" ca="1" si="666"/>
        <v>0</v>
      </c>
      <c r="JM82" s="5" t="b">
        <f t="shared" ca="1" si="666"/>
        <v>0</v>
      </c>
      <c r="JN82" s="5" t="b">
        <f t="shared" ca="1" si="666"/>
        <v>1</v>
      </c>
      <c r="JO82" s="144">
        <f t="shared" ref="JO82:JP86" ca="1" si="684">$O82</f>
        <v>1</v>
      </c>
      <c r="JP82" s="144">
        <f t="shared" ca="1" si="684"/>
        <v>1</v>
      </c>
      <c r="JQ82" s="19" t="str">
        <f t="shared" ref="JQ82:JW86" ca="1" si="685">OFFSET(JQ$5,$B82,0)</f>
        <v>-</v>
      </c>
      <c r="JR82" s="19" t="str">
        <f t="shared" ca="1" si="685"/>
        <v>-</v>
      </c>
      <c r="JS82" s="19" t="str">
        <f t="shared" ca="1" si="685"/>
        <v>-</v>
      </c>
      <c r="JT82" s="19" t="str">
        <f t="shared" ca="1" si="685"/>
        <v>-</v>
      </c>
      <c r="JU82" s="19">
        <f t="shared" ca="1" si="685"/>
        <v>1</v>
      </c>
      <c r="JV82" s="19">
        <f t="shared" ca="1" si="685"/>
        <v>0.66</v>
      </c>
      <c r="JW82" s="19" t="str">
        <f t="shared" ca="1" si="685"/>
        <v>-</v>
      </c>
      <c r="JX82" s="5" t="b" cm="1">
        <f t="array" aca="1" ref="JX82" ca="1">IF(OR(JY82:KF82&lt;&gt;"-"),TRUE,"-")</f>
        <v>1</v>
      </c>
      <c r="JY82" s="237">
        <f ca="1">OFFSET(JY82,-1,0)</f>
        <v>2</v>
      </c>
      <c r="JZ82" s="237">
        <f t="shared" ref="JZ82:KF82" ca="1" si="686">OFFSET(JZ82,-1,0)</f>
        <v>2</v>
      </c>
      <c r="KA82" s="237">
        <f t="shared" ca="1" si="686"/>
        <v>2</v>
      </c>
      <c r="KB82" s="237">
        <f t="shared" ca="1" si="686"/>
        <v>2</v>
      </c>
      <c r="KC82" s="237">
        <f t="shared" ca="1" si="686"/>
        <v>2</v>
      </c>
      <c r="KD82" s="237">
        <f t="shared" ca="1" si="686"/>
        <v>2</v>
      </c>
      <c r="KE82" s="237">
        <f t="shared" ca="1" si="686"/>
        <v>2</v>
      </c>
      <c r="KF82" s="237">
        <f t="shared" ca="1" si="686"/>
        <v>2</v>
      </c>
      <c r="KG82" s="5" t="str">
        <f t="array" aca="1" ref="KG82" ca="1">IF(OR(KH82:KN82&lt;&gt;"-"),TRUE,"-")</f>
        <v>-</v>
      </c>
      <c r="KH82" s="19" t="str">
        <f t="shared" ref="KH82:KS86" ca="1" si="687">OFFSET(KH$5,$B82,0)</f>
        <v>-</v>
      </c>
      <c r="KI82" s="19" t="str">
        <f t="shared" ca="1" si="687"/>
        <v>-</v>
      </c>
      <c r="KJ82" s="19" t="str">
        <f t="shared" ca="1" si="687"/>
        <v>-</v>
      </c>
      <c r="KK82" s="19" t="str">
        <f t="shared" ca="1" si="687"/>
        <v>-</v>
      </c>
      <c r="KL82" s="19" t="str">
        <f t="shared" ca="1" si="687"/>
        <v>-</v>
      </c>
      <c r="KM82" s="19" t="str">
        <f t="shared" ca="1" si="687"/>
        <v>-</v>
      </c>
      <c r="KN82" s="19" t="str">
        <f t="shared" ca="1" si="687"/>
        <v>-</v>
      </c>
      <c r="KO82" s="19" t="b">
        <f t="shared" ca="1" si="687"/>
        <v>0</v>
      </c>
      <c r="KP82" s="144">
        <f t="shared" ca="1" si="668"/>
        <v>2</v>
      </c>
      <c r="KQ82" s="19">
        <f t="shared" ca="1" si="687"/>
        <v>2</v>
      </c>
      <c r="KR82" s="19" t="b">
        <f t="shared" ca="1" si="687"/>
        <v>0</v>
      </c>
      <c r="KS82" s="19" t="str">
        <f t="shared" ca="1" si="687"/>
        <v>-</v>
      </c>
      <c r="KT82" s="5" t="str">
        <f t="shared" ca="1" si="669"/>
        <v>-</v>
      </c>
      <c r="KU82" s="5" t="str">
        <f t="shared" ca="1" si="669"/>
        <v>-</v>
      </c>
      <c r="KV82" s="5" t="str">
        <f t="shared" ca="1" si="669"/>
        <v>-</v>
      </c>
      <c r="KW82" s="5" t="str">
        <f t="shared" ca="1" si="669"/>
        <v>-</v>
      </c>
      <c r="KX82" s="19" t="b">
        <f t="shared" ref="KX82:LM86" ca="1" si="688">OFFSET(KX$5,$B82,0)</f>
        <v>0</v>
      </c>
      <c r="KY82" s="19" t="str">
        <f t="shared" ca="1" si="688"/>
        <v>-</v>
      </c>
      <c r="KZ82" s="19" t="str">
        <f ca="1">OFFSET(KZ$5,$B82,0)</f>
        <v>-</v>
      </c>
      <c r="LA82" s="19" t="b">
        <f ca="1">OFFSET(LA$5,$B82,0)</f>
        <v>1</v>
      </c>
      <c r="LB82" s="19">
        <f t="shared" ca="1" si="688"/>
        <v>0.75</v>
      </c>
      <c r="LC82" s="19">
        <f t="shared" ca="1" si="688"/>
        <v>0.75</v>
      </c>
      <c r="LD82" s="19">
        <f t="shared" ca="1" si="688"/>
        <v>0.99</v>
      </c>
      <c r="LE82" s="19">
        <f t="shared" ca="1" si="688"/>
        <v>0.5</v>
      </c>
      <c r="LF82" s="19">
        <f t="shared" ca="1" si="688"/>
        <v>0</v>
      </c>
      <c r="LG82" s="19">
        <f t="shared" ca="1" si="688"/>
        <v>0</v>
      </c>
      <c r="LH82" s="19" t="str">
        <f t="shared" ca="1" si="688"/>
        <v>-</v>
      </c>
      <c r="LI82" s="19" t="str">
        <f t="shared" ca="1" si="688"/>
        <v>-</v>
      </c>
      <c r="LJ82" s="19" t="str">
        <f t="shared" ca="1" si="688"/>
        <v>-</v>
      </c>
      <c r="LK82" s="5">
        <f t="shared" ca="1" si="671"/>
        <v>1</v>
      </c>
      <c r="LL82" s="9"/>
      <c r="LM82" s="19">
        <f t="shared" ca="1" si="688"/>
        <v>70</v>
      </c>
      <c r="LN82" s="19">
        <f t="shared" ca="1" si="672"/>
        <v>50</v>
      </c>
      <c r="LO82" s="19">
        <f t="shared" ca="1" si="672"/>
        <v>80</v>
      </c>
      <c r="LP82" s="19">
        <f t="shared" ca="1" si="672"/>
        <v>50</v>
      </c>
      <c r="LQ82" s="5" t="b" cm="1">
        <f t="array" aca="1" ref="LQ82" ca="1">INDEX(i.meatgrid,$Q82,LQ$7)</f>
        <v>0</v>
      </c>
      <c r="LR82" s="5" t="b" cm="1">
        <f t="array" aca="1" ref="LR82" ca="1">INDEX(i.meatgrid,$Q82,LR$7)</f>
        <v>0</v>
      </c>
      <c r="LS82" s="5" t="str" cm="1">
        <f t="array" aca="1" ref="LS82" ca="1">INDEX(i.meatgrid,$Q82,LS$7)</f>
        <v>-</v>
      </c>
      <c r="LT82" s="5" cm="1">
        <f t="array" aca="1" ref="LT82" ca="1">INDEX(i.meatgrid,$Q82,LT$7)</f>
        <v>40</v>
      </c>
      <c r="LU82" s="19">
        <f t="shared" ca="1" si="673"/>
        <v>1</v>
      </c>
      <c r="LV82" s="5">
        <f t="shared" ca="1" si="674"/>
        <v>1</v>
      </c>
      <c r="LW82" s="5" cm="1">
        <f t="array" aca="1" ref="LW82" ca="1">INDEX(i.meatgrid,$Q82,LW$7)</f>
        <v>1</v>
      </c>
      <c r="LX82" s="5" cm="1">
        <f t="array" aca="1" ref="LX82" ca="1">INDEX(i.meatgrid,$Q82,LX$7)</f>
        <v>0</v>
      </c>
      <c r="LY82" s="5" cm="1">
        <f t="array" aca="1" ref="LY82" ca="1">INDEX(i.meatgrid,$Q82,LY$7)</f>
        <v>0</v>
      </c>
      <c r="LZ82" s="5" cm="1">
        <f t="array" aca="1" ref="LZ82" ca="1">INDEX(i.meatgrid,$Q82,LZ$7)</f>
        <v>0</v>
      </c>
      <c r="MA82" s="5" cm="1">
        <f t="array" aca="1" ref="MA82" ca="1">INDEX(i.meatgrid,$Q82,MA$7)</f>
        <v>0</v>
      </c>
      <c r="MB82" s="5" cm="1">
        <f t="array" aca="1" ref="MB82" ca="1">INDEX(i.meatgrid,$Q82,MB$7)</f>
        <v>1</v>
      </c>
      <c r="MC82" s="5" cm="1">
        <f t="array" aca="1" ref="MC82" ca="1">INDEX(i.meatgrid,$Q82,MC$7)</f>
        <v>1</v>
      </c>
      <c r="MD82" s="5" cm="1">
        <f t="array" aca="1" ref="MD82" ca="1">INDEX(i.meatgrid,$Q82,MD$7)</f>
        <v>1</v>
      </c>
      <c r="ME82" s="19">
        <f t="shared" ca="1" si="675"/>
        <v>1</v>
      </c>
      <c r="MF82" s="9"/>
      <c r="MG82" s="19" t="b">
        <f t="shared" ca="1" si="676"/>
        <v>0</v>
      </c>
      <c r="MH82" s="19" t="b">
        <f t="shared" ca="1" si="676"/>
        <v>0</v>
      </c>
      <c r="MI82" s="19">
        <f t="shared" ca="1" si="676"/>
        <v>1</v>
      </c>
      <c r="MJ82" s="19">
        <f t="shared" ca="1" si="676"/>
        <v>0.75</v>
      </c>
      <c r="MK82" s="19">
        <f t="shared" ca="1" si="676"/>
        <v>0.75</v>
      </c>
      <c r="ML82" s="19">
        <f t="shared" ca="1" si="676"/>
        <v>0.8</v>
      </c>
      <c r="MM82" s="19">
        <f t="shared" ca="1" si="676"/>
        <v>0.82499999999999996</v>
      </c>
      <c r="MN82" s="19">
        <f t="shared" ca="1" si="676"/>
        <v>0.875</v>
      </c>
      <c r="MO82" s="19">
        <f t="shared" ca="1" si="676"/>
        <v>0.9</v>
      </c>
      <c r="MP82" s="19">
        <f t="shared" ca="1" si="676"/>
        <v>1</v>
      </c>
      <c r="MQ82" s="19">
        <f t="shared" ca="1" si="676"/>
        <v>0.875</v>
      </c>
      <c r="MR82" s="19" t="b">
        <f t="shared" ca="1" si="676"/>
        <v>1</v>
      </c>
      <c r="MS82" s="19">
        <f t="shared" ca="1" si="677"/>
        <v>74.989999999999995</v>
      </c>
      <c r="MT82" s="19" t="str">
        <f t="shared" ca="1" si="677"/>
        <v>-</v>
      </c>
      <c r="MU82" s="19" t="str">
        <f t="shared" ca="1" si="677"/>
        <v>-</v>
      </c>
      <c r="MV82" s="19" t="str">
        <f t="shared" ca="1" si="677"/>
        <v>-</v>
      </c>
      <c r="MW82" s="19" t="str">
        <f t="shared" ca="1" si="677"/>
        <v>-</v>
      </c>
      <c r="MX82" s="19" t="str">
        <f t="shared" ca="1" si="677"/>
        <v>-</v>
      </c>
      <c r="MY82" s="19" t="str">
        <f t="shared" ca="1" si="677"/>
        <v>-</v>
      </c>
      <c r="MZ82" s="19" t="str">
        <f t="shared" ca="1" si="677"/>
        <v>-</v>
      </c>
      <c r="NA82" s="19">
        <f t="shared" ca="1" si="677"/>
        <v>36.99</v>
      </c>
      <c r="NB82" s="19">
        <f t="shared" ca="1" si="677"/>
        <v>36.99</v>
      </c>
      <c r="NC82" s="19" t="str">
        <f t="shared" ca="1" si="677"/>
        <v>-</v>
      </c>
      <c r="ND82" s="19" t="str">
        <f t="shared" ca="1" si="677"/>
        <v>-</v>
      </c>
      <c r="NE82" s="19" t="str">
        <f t="shared" ca="1" si="677"/>
        <v>-</v>
      </c>
      <c r="NF82" s="19" t="str">
        <f t="shared" ca="1" si="677"/>
        <v>-</v>
      </c>
      <c r="NG82" s="19" t="str">
        <f t="shared" ca="1" si="677"/>
        <v>-</v>
      </c>
      <c r="NH82" s="19">
        <f t="shared" ca="1" si="677"/>
        <v>49.99</v>
      </c>
      <c r="NI82" s="19">
        <f t="shared" ca="1" si="677"/>
        <v>49.99</v>
      </c>
      <c r="NJ82" s="19">
        <f t="shared" ca="1" si="677"/>
        <v>49.99</v>
      </c>
      <c r="NK82" s="19">
        <f t="shared" ca="1" si="677"/>
        <v>49.99</v>
      </c>
      <c r="NL82" s="19">
        <f t="shared" ca="1" si="677"/>
        <v>49.99</v>
      </c>
      <c r="NM82" s="19">
        <f t="shared" ca="1" si="677"/>
        <v>49.99</v>
      </c>
      <c r="NN82" s="19">
        <f t="shared" ca="1" si="677"/>
        <v>49.99</v>
      </c>
      <c r="NO82" s="19">
        <f t="shared" ca="1" si="677"/>
        <v>49.99</v>
      </c>
      <c r="NP82" s="19">
        <f t="shared" ca="1" si="677"/>
        <v>412.99</v>
      </c>
      <c r="NQ82" s="19">
        <f t="shared" ca="1" si="677"/>
        <v>412.99</v>
      </c>
      <c r="NR82" s="19" t="str">
        <f t="shared" ca="1" si="677"/>
        <v>-</v>
      </c>
      <c r="NS82" s="19" t="str">
        <f t="shared" ca="1" si="677"/>
        <v>-</v>
      </c>
      <c r="NT82" s="19" t="str">
        <f t="shared" ca="1" si="677"/>
        <v>-</v>
      </c>
      <c r="NU82" s="19" t="str">
        <f t="shared" ca="1" si="677"/>
        <v>-</v>
      </c>
      <c r="NV82" s="19" t="str">
        <f t="shared" ca="1" si="677"/>
        <v>-</v>
      </c>
      <c r="NW82" s="19">
        <f t="shared" ca="1" si="677"/>
        <v>6.8900000000000006</v>
      </c>
      <c r="NX82" s="19">
        <f t="shared" ca="1" si="677"/>
        <v>6.8900000000000006</v>
      </c>
      <c r="NY82" s="19">
        <f t="shared" ca="1" si="677"/>
        <v>6.8900000000000006</v>
      </c>
      <c r="NZ82" s="19">
        <f t="shared" ca="1" si="677"/>
        <v>6.8900000000000006</v>
      </c>
      <c r="OA82" s="19">
        <f t="shared" ca="1" si="677"/>
        <v>6.8900000000000006</v>
      </c>
      <c r="OB82" s="19">
        <f t="shared" ca="1" si="677"/>
        <v>6.8900000000000006</v>
      </c>
      <c r="OC82" s="19">
        <f t="shared" ca="1" si="677"/>
        <v>6.8900000000000006</v>
      </c>
      <c r="OD82" s="19">
        <f t="shared" ca="1" si="677"/>
        <v>6.8900000000000006</v>
      </c>
      <c r="OE82" s="19">
        <f t="shared" ca="1" si="677"/>
        <v>346.99</v>
      </c>
      <c r="OF82" s="19">
        <f t="shared" ca="1" si="677"/>
        <v>346.99</v>
      </c>
      <c r="OG82" s="19" t="str">
        <f t="shared" ca="1" si="677"/>
        <v>-</v>
      </c>
      <c r="OH82" s="19" t="str">
        <f t="shared" ca="1" si="677"/>
        <v>-</v>
      </c>
      <c r="OI82" s="19" t="str">
        <f t="shared" ca="1" si="677"/>
        <v>-</v>
      </c>
      <c r="OJ82" s="19" t="str">
        <f t="shared" ca="1" si="677"/>
        <v>-</v>
      </c>
      <c r="OK82" s="19" t="str">
        <f t="shared" ca="1" si="677"/>
        <v>-</v>
      </c>
      <c r="OL82" s="19">
        <f t="shared" ca="1" si="677"/>
        <v>0</v>
      </c>
      <c r="OM82" s="24">
        <v>0</v>
      </c>
    </row>
    <row r="83" spans="1:403" outlineLevel="2">
      <c r="A83" s="21">
        <f t="shared" si="156"/>
        <v>78</v>
      </c>
      <c r="B83" s="222">
        <f t="shared" ref="B83:B86" ca="1" si="689">OFFSET(B83,-1,0)</f>
        <v>76</v>
      </c>
      <c r="C83">
        <v>203</v>
      </c>
      <c r="D83" s="144" t="str">
        <f t="shared" ca="1" si="638"/>
        <v>GSM</v>
      </c>
      <c r="E83" t="b">
        <f t="shared" ca="1" si="639"/>
        <v>1</v>
      </c>
      <c r="F83" t="b">
        <v>0</v>
      </c>
      <c r="G83" t="b">
        <f t="shared" ca="1" si="640"/>
        <v>1</v>
      </c>
      <c r="H83" s="237">
        <f t="shared" ref="H83:T86" ca="1" si="690">OFFSET(H83,-1,0)</f>
        <v>2</v>
      </c>
      <c r="I83" s="237">
        <f t="shared" ca="1" si="690"/>
        <v>1</v>
      </c>
      <c r="J83" s="237" t="str">
        <f t="shared" ca="1" si="690"/>
        <v/>
      </c>
      <c r="K83" s="237">
        <f t="shared" ca="1" si="690"/>
        <v>2</v>
      </c>
      <c r="L83" s="237">
        <f t="shared" ca="1" si="678"/>
        <v>2</v>
      </c>
      <c r="M83" s="237">
        <f t="shared" ca="1" si="678"/>
        <v>2</v>
      </c>
      <c r="N83" s="237">
        <f t="shared" ca="1" si="678"/>
        <v>3</v>
      </c>
      <c r="O83" s="237">
        <f t="shared" ca="1" si="678"/>
        <v>1</v>
      </c>
      <c r="P83" s="237">
        <f t="shared" ca="1" si="678"/>
        <v>1</v>
      </c>
      <c r="Q83" s="237">
        <f t="shared" ca="1" si="678"/>
        <v>5</v>
      </c>
      <c r="R83" s="237">
        <f t="shared" ca="1" si="678"/>
        <v>1</v>
      </c>
      <c r="S83" s="237">
        <f t="shared" ca="1" si="678"/>
        <v>1</v>
      </c>
      <c r="T83" s="237">
        <f t="shared" ca="1" si="678"/>
        <v>1</v>
      </c>
      <c r="U83" s="275"/>
      <c r="V83" s="275"/>
      <c r="W83" s="237">
        <f t="shared" ca="1" si="679"/>
        <v>0</v>
      </c>
      <c r="X83" s="275"/>
      <c r="Y83" s="275">
        <f t="shared" ca="1" si="680"/>
        <v>0</v>
      </c>
      <c r="Z83" s="275">
        <f t="shared" ca="1" si="680"/>
        <v>0</v>
      </c>
      <c r="AA83" s="275">
        <f t="shared" ca="1" si="680"/>
        <v>0</v>
      </c>
      <c r="AB83" s="275">
        <f t="shared" ca="1" si="680"/>
        <v>0</v>
      </c>
      <c r="AC83" s="275">
        <f t="shared" ca="1" si="680"/>
        <v>0</v>
      </c>
      <c r="AD83" s="275">
        <f t="shared" ca="1" si="680"/>
        <v>0</v>
      </c>
      <c r="AE83" s="275">
        <f t="shared" ca="1" si="680"/>
        <v>0</v>
      </c>
      <c r="AF83" s="144">
        <f ca="1">INDEX(CHOOSE($N83,DataAutumn!i.AdultDrys,DataWinter!i.AdultDrys,DataSpring!i.AdultDrys),1,$M83)</f>
        <v>3</v>
      </c>
      <c r="AG83" s="5">
        <f t="shared" ca="1" si="641"/>
        <v>2</v>
      </c>
      <c r="AH83" s="5">
        <f t="shared" ca="1" si="641"/>
        <v>0</v>
      </c>
      <c r="AI83" s="5">
        <f t="shared" ca="1" si="642"/>
        <v>1</v>
      </c>
      <c r="AJ83">
        <f t="shared" ca="1" si="643"/>
        <v>2</v>
      </c>
      <c r="AL83" s="231" t="str">
        <f ca="1">TEXT(LEFT(OFFSET(AL83,-1,0),5)+1,"00000")&amp;MID(OFFSET(AL83,-1,0),6,FIND(" ",OFFSET(AL83,-1,0),7)-5)
&amp; $D83           &amp; IF($IG83=0," FWM","")&amp;IF($IG83=1," MWM","")&amp;IF($IG83=5," Mat","")&amp;IF($IH83=TRUE,"&amp;BBT","    ")          &amp; " Day"&amp;INDEX(i.DOY,$N83,1)
&amp; " Scan"&amp;TEXT($O83,"0")        &amp;" "&amp; INDEX(DataMaster!$B$98:$B$103,$Q83,0)
&amp; " WP"&amp;TEXT($LU83*100,"000p")           &amp; " MP"&amp;TEXT($LV83*100,"000p")           &amp; " GP"&amp;TEXT($ME83*100,"000p")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1">OFFSET(AO83,-1,0)</f>
        <v>-</v>
      </c>
      <c r="AP83" s="237" t="str">
        <f t="shared" ca="1" si="691"/>
        <v>-</v>
      </c>
      <c r="AQ83" s="237" t="str">
        <f t="shared" ca="1" si="691"/>
        <v>-</v>
      </c>
      <c r="AR83" s="237" t="str">
        <f t="shared" ca="1" si="691"/>
        <v>-</v>
      </c>
      <c r="AS83" s="237" t="str">
        <f t="shared" ca="1" si="691"/>
        <v>-</v>
      </c>
      <c r="AT83" s="237" t="str">
        <f t="shared" ca="1" si="691"/>
        <v>-</v>
      </c>
      <c r="AU83" s="237" t="str">
        <f t="shared" ca="1" si="691"/>
        <v>-</v>
      </c>
      <c r="AV83" s="237" t="str">
        <f t="shared" ca="1" si="691"/>
        <v>-</v>
      </c>
      <c r="AW83" s="9"/>
      <c r="AX83" s="5" t="b">
        <f t="shared" ca="1" si="644"/>
        <v>0</v>
      </c>
      <c r="AY83" s="5" t="str">
        <f t="shared" ca="1" si="644"/>
        <v>-</v>
      </c>
      <c r="AZ83" s="5" t="b">
        <f t="shared" ca="1" si="644"/>
        <v>0</v>
      </c>
      <c r="BA83" s="5" t="b">
        <f t="shared" ca="1" si="644"/>
        <v>1</v>
      </c>
      <c r="BB83" s="5" t="b">
        <f t="shared" ca="1" si="644"/>
        <v>1</v>
      </c>
      <c r="BC83" s="144">
        <f t="shared" ca="1" si="644"/>
        <v>0</v>
      </c>
      <c r="BD83" s="19" t="b">
        <f t="shared" ca="1" si="645"/>
        <v>1</v>
      </c>
      <c r="BE83" s="9"/>
      <c r="BF83" s="5" t="str">
        <f t="shared" ca="1" si="646"/>
        <v>-</v>
      </c>
      <c r="BG83" s="19" t="str">
        <f t="shared" ca="1" si="647"/>
        <v>-</v>
      </c>
      <c r="BH83" s="19" t="str">
        <f t="shared" ca="1" si="647"/>
        <v>-</v>
      </c>
      <c r="BI83" s="19" t="str">
        <f t="shared" ca="1" si="647"/>
        <v>-</v>
      </c>
      <c r="BJ83" s="5" t="str">
        <f t="shared" ca="1" si="648"/>
        <v>-</v>
      </c>
      <c r="BK83" s="19" t="str">
        <f t="shared" ca="1" si="649"/>
        <v>-</v>
      </c>
      <c r="BL83" s="5" t="str">
        <f t="shared" ca="1" si="650"/>
        <v>-</v>
      </c>
      <c r="BM83" s="19" t="str">
        <f t="shared" ca="1" si="651"/>
        <v>-</v>
      </c>
      <c r="BN83" s="19" t="str">
        <f t="shared" ca="1" si="651"/>
        <v>-</v>
      </c>
      <c r="BO83" s="19" t="str">
        <f t="shared" ca="1" si="651"/>
        <v>-</v>
      </c>
      <c r="BP83" s="5" t="str">
        <f t="shared" ca="1" si="652"/>
        <v>-</v>
      </c>
      <c r="BQ83" s="9"/>
      <c r="BR83" s="19" t="str">
        <f t="shared" ca="1" si="653"/>
        <v>-</v>
      </c>
      <c r="BS83" s="19" t="str">
        <f t="shared" ca="1" si="653"/>
        <v>-</v>
      </c>
      <c r="BT83" s="19" t="str">
        <f t="shared" ca="1" si="653"/>
        <v>-</v>
      </c>
      <c r="BU83" s="19" t="str">
        <f t="shared" ca="1" si="653"/>
        <v>-</v>
      </c>
      <c r="BV83" s="19" t="str">
        <f t="shared" ca="1" si="653"/>
        <v>-</v>
      </c>
      <c r="BW83" s="19" t="str">
        <f t="shared" ca="1" si="653"/>
        <v>-</v>
      </c>
      <c r="BX83" s="19" t="str">
        <f t="shared" ca="1" si="653"/>
        <v>-</v>
      </c>
      <c r="BY83" s="19" t="str">
        <f t="shared" ca="1" si="653"/>
        <v>-</v>
      </c>
      <c r="BZ83" s="19" t="str">
        <f t="shared" ca="1" si="653"/>
        <v>-</v>
      </c>
      <c r="CA83" s="19" t="str">
        <f t="shared" ca="1" si="653"/>
        <v>-</v>
      </c>
      <c r="CB83" s="9"/>
      <c r="CC83" s="237" t="b">
        <f ca="1">OFFSET(CC83,-1,0)</f>
        <v>1</v>
      </c>
      <c r="CD83" s="12" t="b">
        <v>0</v>
      </c>
      <c r="CE83" s="237" t="b">
        <f ca="1">OFFSET(CE83,-1,0)</f>
        <v>1</v>
      </c>
      <c r="CF83" s="251">
        <f t="shared" ref="CF83:CF86" ca="1" si="692">IF(OFFSET($E83,-1,0),OFFSET($CJ83,-1,0),OFFSET(CF83,-1,0))</f>
        <v>2235102</v>
      </c>
      <c r="CG83" s="237" t="b">
        <f ca="1">OFFSET(CG83,-1,0)</f>
        <v>0</v>
      </c>
      <c r="CH83" s="12" t="s">
        <v>34</v>
      </c>
      <c r="CI83" s="19" t="b">
        <f t="shared" ca="1" si="681"/>
        <v>1</v>
      </c>
      <c r="CJ83" s="237">
        <f t="shared" ref="CJ83:CJ86" ca="1" si="693">OFFSET(CJ83,-1,0)+1</f>
        <v>2235103</v>
      </c>
      <c r="CK83" s="19" t="str">
        <f t="shared" ca="1" si="681"/>
        <v>-</v>
      </c>
      <c r="CL83" s="19">
        <f t="shared" ca="1" si="681"/>
        <v>1</v>
      </c>
      <c r="CM83" s="19">
        <f t="shared" ca="1" si="681"/>
        <v>1</v>
      </c>
      <c r="CN83" s="9"/>
      <c r="CO83" s="444">
        <f t="shared" ca="1" si="655"/>
        <v>652</v>
      </c>
      <c r="CP83" s="444">
        <f t="shared" ca="1" si="655"/>
        <v>686</v>
      </c>
      <c r="CQ83" s="444">
        <f t="shared" ca="1" si="655"/>
        <v>721</v>
      </c>
      <c r="CR83" s="152">
        <f t="shared" ca="1" si="656"/>
        <v>378</v>
      </c>
      <c r="CS83" s="152">
        <f t="shared" ca="1" si="656"/>
        <v>413</v>
      </c>
      <c r="CT83" s="152">
        <f t="shared" ca="1" si="656"/>
        <v>448</v>
      </c>
      <c r="CU83" s="19" t="str">
        <f t="shared" ca="1" si="657"/>
        <v>-</v>
      </c>
      <c r="CV83" s="12" t="b">
        <v>0</v>
      </c>
      <c r="CW83" s="12" t="b">
        <v>0</v>
      </c>
      <c r="CX83" s="12" t="b">
        <v>0</v>
      </c>
      <c r="CY83" s="12" t="b">
        <v>0</v>
      </c>
      <c r="CZ83" s="19" t="b">
        <f t="shared" ca="1" si="657"/>
        <v>1</v>
      </c>
      <c r="DA83" s="19">
        <f t="shared" ca="1" si="657"/>
        <v>0</v>
      </c>
      <c r="DB83" s="19">
        <f t="shared" ca="1" si="657"/>
        <v>0</v>
      </c>
      <c r="DC83" s="19">
        <f t="shared" ca="1" si="657"/>
        <v>0</v>
      </c>
      <c r="DD83" s="19">
        <f t="shared" ca="1" si="657"/>
        <v>0</v>
      </c>
      <c r="DE83" s="19">
        <f t="shared" ca="1" si="657"/>
        <v>0</v>
      </c>
      <c r="DF83" s="19">
        <f t="shared" ca="1" si="657"/>
        <v>0</v>
      </c>
      <c r="DG83" s="19">
        <f t="shared" ca="1" si="657"/>
        <v>0</v>
      </c>
      <c r="DH83" s="19">
        <f t="shared" ca="1" si="657"/>
        <v>0</v>
      </c>
      <c r="DI83" s="19">
        <f t="shared" ca="1" si="657"/>
        <v>0</v>
      </c>
      <c r="DJ83" s="19">
        <f t="shared" ca="1" si="657"/>
        <v>0</v>
      </c>
      <c r="DK83" s="19">
        <f t="shared" ca="1" si="657"/>
        <v>0</v>
      </c>
      <c r="DL83" s="19">
        <f t="shared" ca="1" si="658"/>
        <v>0</v>
      </c>
      <c r="DM83" s="12">
        <v>3</v>
      </c>
      <c r="DN83" s="12">
        <v>3</v>
      </c>
      <c r="DO83" s="19">
        <f t="shared" ref="DO83:DR86" ca="1" si="694">OFFSET(DO$5,$B83,0)</f>
        <v>0</v>
      </c>
      <c r="DP83" s="12">
        <v>2</v>
      </c>
      <c r="DQ83" s="12">
        <v>-2</v>
      </c>
      <c r="DR83" s="19" t="str">
        <f t="shared" ca="1" si="658"/>
        <v>-</v>
      </c>
      <c r="DS83" s="19" t="str">
        <f t="shared" ca="1" si="658"/>
        <v>-</v>
      </c>
      <c r="DT83" s="19" t="str">
        <f t="shared" ca="1" si="658"/>
        <v>-</v>
      </c>
      <c r="DU83" s="251">
        <f t="shared" ca="1" si="682"/>
        <v>0</v>
      </c>
      <c r="DV83" s="251">
        <f t="shared" ref="DV83:DV85" si="695">DP83</f>
        <v>2</v>
      </c>
      <c r="DW83" s="251">
        <f t="shared" si="683"/>
        <v>-2</v>
      </c>
      <c r="DX83" s="19" t="str">
        <f t="shared" ca="1" si="658"/>
        <v>-</v>
      </c>
      <c r="DY83" s="19" t="str">
        <f t="shared" ca="1" si="658"/>
        <v>-</v>
      </c>
      <c r="DZ83" s="19" t="str">
        <f t="shared" ca="1" si="658"/>
        <v>-</v>
      </c>
      <c r="EA83" s="19" t="str">
        <f t="shared" ca="1" si="658"/>
        <v>-</v>
      </c>
      <c r="EB83" s="19" t="str">
        <f t="shared" ca="1" si="658"/>
        <v>-</v>
      </c>
      <c r="EC83" s="19" t="str">
        <f t="shared" ca="1" si="658"/>
        <v>-</v>
      </c>
      <c r="ED83" s="19">
        <f t="shared" ca="1" si="658"/>
        <v>0</v>
      </c>
      <c r="EE83" s="19">
        <f t="shared" ca="1" si="658"/>
        <v>0</v>
      </c>
      <c r="EF83" s="19">
        <f t="shared" ca="1" si="658"/>
        <v>0</v>
      </c>
      <c r="EG83" s="19">
        <f t="shared" ca="1" si="658"/>
        <v>0</v>
      </c>
      <c r="EH83" s="19">
        <f t="shared" ca="1" si="658"/>
        <v>0</v>
      </c>
      <c r="EI83" s="19">
        <f t="shared" ca="1" si="658"/>
        <v>0</v>
      </c>
      <c r="EJ83" s="19">
        <f t="shared" ca="1" si="658"/>
        <v>0</v>
      </c>
      <c r="EK83" s="19">
        <f t="shared" ca="1" si="658"/>
        <v>0</v>
      </c>
      <c r="EL83" s="19">
        <f t="shared" ca="1" si="658"/>
        <v>0</v>
      </c>
      <c r="EM83" s="19">
        <f t="shared" ca="1" si="658"/>
        <v>0</v>
      </c>
      <c r="EN83" s="19">
        <f t="shared" ca="1" si="658"/>
        <v>0</v>
      </c>
      <c r="EO83" s="19">
        <f t="shared" ca="1" si="658"/>
        <v>0</v>
      </c>
      <c r="EP83" s="19">
        <f t="shared" ca="1" si="658"/>
        <v>0</v>
      </c>
      <c r="EQ83" s="19">
        <f t="shared" ca="1" si="658"/>
        <v>0</v>
      </c>
      <c r="ER83" s="19">
        <f t="shared" ca="1" si="658"/>
        <v>0</v>
      </c>
      <c r="ES83" s="19">
        <f t="shared" ca="1" si="658"/>
        <v>0</v>
      </c>
      <c r="ET83" s="19">
        <f t="shared" ca="1" si="659"/>
        <v>0</v>
      </c>
      <c r="EU83" s="19">
        <f t="shared" ca="1" si="659"/>
        <v>0</v>
      </c>
      <c r="EV83" s="19">
        <f t="shared" ca="1" si="659"/>
        <v>0</v>
      </c>
      <c r="EW83" s="19">
        <f t="shared" ca="1" si="659"/>
        <v>0</v>
      </c>
      <c r="EX83" s="19">
        <f t="shared" ca="1" si="659"/>
        <v>0</v>
      </c>
      <c r="EY83" s="19">
        <f t="shared" ca="1" si="659"/>
        <v>0</v>
      </c>
      <c r="EZ83" s="19">
        <f t="shared" ca="1" si="659"/>
        <v>0</v>
      </c>
      <c r="FA83" s="19">
        <f t="shared" ca="1" si="659"/>
        <v>0</v>
      </c>
      <c r="FB83" s="19">
        <f t="shared" ca="1" si="659"/>
        <v>0</v>
      </c>
      <c r="FC83" s="19">
        <f t="shared" ca="1" si="659"/>
        <v>0</v>
      </c>
      <c r="FD83" s="19">
        <f t="shared" ca="1" si="659"/>
        <v>0</v>
      </c>
      <c r="FE83" s="19">
        <f t="shared" ca="1" si="659"/>
        <v>0</v>
      </c>
      <c r="FF83" s="19">
        <f t="shared" ca="1" si="659"/>
        <v>0</v>
      </c>
      <c r="FG83" s="19">
        <f t="shared" ca="1" si="659"/>
        <v>0</v>
      </c>
      <c r="FH83" s="19">
        <f t="shared" ca="1" si="659"/>
        <v>0</v>
      </c>
      <c r="FI83" s="19">
        <f t="shared" ca="1" si="659"/>
        <v>0</v>
      </c>
      <c r="FJ83" s="19">
        <f t="shared" ca="1" si="660"/>
        <v>0</v>
      </c>
      <c r="FK83" s="19">
        <f t="shared" ca="1" si="660"/>
        <v>0</v>
      </c>
      <c r="FL83" s="19">
        <f t="shared" ca="1" si="660"/>
        <v>0</v>
      </c>
      <c r="FM83" s="19">
        <f t="shared" ca="1" si="660"/>
        <v>0</v>
      </c>
      <c r="FN83" s="19">
        <f t="shared" ca="1" si="660"/>
        <v>0</v>
      </c>
      <c r="FO83" s="19">
        <f t="shared" ca="1" si="660"/>
        <v>0</v>
      </c>
      <c r="FP83" s="19">
        <f t="shared" ca="1" si="660"/>
        <v>0</v>
      </c>
      <c r="FQ83" s="19">
        <f t="shared" ca="1" si="660"/>
        <v>0</v>
      </c>
      <c r="FR83" s="19">
        <f t="shared" ca="1" si="660"/>
        <v>0</v>
      </c>
      <c r="FS83" s="19">
        <f t="shared" ca="1" si="660"/>
        <v>0</v>
      </c>
      <c r="FT83" s="19">
        <f t="shared" ca="1" si="660"/>
        <v>0</v>
      </c>
      <c r="FU83" s="19">
        <f t="shared" ca="1" si="660"/>
        <v>0</v>
      </c>
      <c r="FV83" s="19">
        <f t="shared" ca="1" si="660"/>
        <v>0</v>
      </c>
      <c r="FW83" s="19">
        <f t="shared" ca="1" si="660"/>
        <v>0</v>
      </c>
      <c r="FX83" s="19">
        <f t="shared" ca="1" si="660"/>
        <v>0</v>
      </c>
      <c r="FY83" s="19">
        <f t="shared" ca="1" si="660"/>
        <v>0</v>
      </c>
      <c r="FZ83" s="19">
        <f t="shared" ca="1" si="660"/>
        <v>0</v>
      </c>
      <c r="GA83" s="19">
        <f t="shared" ca="1" si="660"/>
        <v>0</v>
      </c>
      <c r="GB83" s="19">
        <f t="shared" ca="1" si="660"/>
        <v>0</v>
      </c>
      <c r="GC83" s="19">
        <f t="shared" ca="1" si="660"/>
        <v>0</v>
      </c>
      <c r="GD83" s="19">
        <f t="shared" ca="1" si="660"/>
        <v>0</v>
      </c>
      <c r="GE83" s="19">
        <f t="shared" ca="1" si="660"/>
        <v>0</v>
      </c>
      <c r="GF83" s="19">
        <f t="shared" ca="1" si="660"/>
        <v>0</v>
      </c>
      <c r="GG83" s="19">
        <f t="shared" ca="1" si="660"/>
        <v>0</v>
      </c>
      <c r="GH83" s="19">
        <f t="shared" ca="1" si="660"/>
        <v>0</v>
      </c>
      <c r="GI83" s="19">
        <f t="shared" ca="1" si="660"/>
        <v>0</v>
      </c>
      <c r="GJ83" s="19">
        <f t="shared" ca="1" si="660"/>
        <v>0</v>
      </c>
      <c r="GK83" s="19">
        <f t="shared" ca="1" si="660"/>
        <v>0</v>
      </c>
      <c r="GL83" s="19">
        <f t="shared" ca="1" si="660"/>
        <v>0</v>
      </c>
      <c r="GM83" s="19">
        <f t="shared" ca="1" si="660"/>
        <v>0</v>
      </c>
      <c r="GN83" s="19">
        <f t="shared" ca="1" si="660"/>
        <v>0</v>
      </c>
      <c r="GO83" s="19">
        <f t="shared" ca="1" si="660"/>
        <v>0</v>
      </c>
      <c r="GP83" s="19">
        <f t="shared" ca="1" si="660"/>
        <v>0</v>
      </c>
      <c r="GQ83" s="19">
        <f t="shared" ca="1" si="660"/>
        <v>0</v>
      </c>
      <c r="GR83" s="19">
        <f t="shared" ca="1" si="660"/>
        <v>0</v>
      </c>
      <c r="GS83" s="19">
        <f t="shared" ca="1" si="660"/>
        <v>0</v>
      </c>
      <c r="GT83" s="19">
        <f t="shared" ca="1" si="660"/>
        <v>0</v>
      </c>
      <c r="GU83" s="19">
        <f t="shared" ca="1" si="660"/>
        <v>0</v>
      </c>
      <c r="GV83" s="19">
        <f t="shared" ca="1" si="660"/>
        <v>0</v>
      </c>
      <c r="GW83" s="19">
        <f t="shared" ca="1" si="660"/>
        <v>0</v>
      </c>
      <c r="GX83" s="19">
        <f t="shared" ca="1" si="660"/>
        <v>0</v>
      </c>
      <c r="GY83" s="19">
        <f t="shared" ca="1" si="660"/>
        <v>0</v>
      </c>
      <c r="GZ83" s="19">
        <f t="shared" ca="1" si="660"/>
        <v>0</v>
      </c>
      <c r="HA83" s="19">
        <f t="shared" ca="1" si="660"/>
        <v>0</v>
      </c>
      <c r="HB83" s="19">
        <f t="shared" ca="1" si="660"/>
        <v>0</v>
      </c>
      <c r="HC83" s="19">
        <f t="shared" ca="1" si="660"/>
        <v>0</v>
      </c>
      <c r="HD83" s="19">
        <f t="shared" ca="1" si="660"/>
        <v>0</v>
      </c>
      <c r="HE83" s="19">
        <f t="shared" ca="1" si="660"/>
        <v>0</v>
      </c>
      <c r="HF83" s="19">
        <f t="shared" ca="1" si="660"/>
        <v>0</v>
      </c>
      <c r="HG83" s="19">
        <f t="shared" ca="1" si="660"/>
        <v>0</v>
      </c>
      <c r="HH83" s="19">
        <f t="shared" ca="1" si="660"/>
        <v>0</v>
      </c>
      <c r="HI83" s="19">
        <f t="shared" ca="1" si="660"/>
        <v>0</v>
      </c>
      <c r="HJ83" s="19">
        <f t="shared" ca="1" si="660"/>
        <v>0</v>
      </c>
      <c r="HK83" s="19">
        <f t="shared" ca="1" si="660"/>
        <v>0</v>
      </c>
      <c r="HL83" s="19">
        <f t="shared" ca="1" si="661"/>
        <v>0</v>
      </c>
      <c r="HM83" s="19">
        <f t="shared" ca="1" si="661"/>
        <v>0</v>
      </c>
      <c r="HN83" s="19">
        <f t="shared" ca="1" si="661"/>
        <v>0</v>
      </c>
      <c r="HO83" s="19">
        <f t="shared" ca="1" si="661"/>
        <v>0</v>
      </c>
      <c r="HP83" s="19">
        <f t="shared" ca="1" si="661"/>
        <v>0</v>
      </c>
      <c r="HQ83" s="19">
        <f t="shared" ca="1" si="661"/>
        <v>0</v>
      </c>
      <c r="HR83" s="19">
        <f t="shared" ca="1" si="661"/>
        <v>0</v>
      </c>
      <c r="HS83" s="19">
        <f t="shared" ca="1" si="661"/>
        <v>0</v>
      </c>
      <c r="HT83" s="19">
        <f t="shared" ca="1" si="661"/>
        <v>0</v>
      </c>
      <c r="HU83" s="19">
        <f t="shared" ca="1" si="661"/>
        <v>0</v>
      </c>
      <c r="HV83" s="19">
        <f t="shared" ca="1" si="661"/>
        <v>0</v>
      </c>
      <c r="HW83" s="19">
        <f t="shared" ca="1" si="661"/>
        <v>0</v>
      </c>
      <c r="HX83" s="19">
        <f t="shared" ca="1" si="661"/>
        <v>0</v>
      </c>
      <c r="HY83" s="19">
        <f t="shared" ca="1" si="661"/>
        <v>0</v>
      </c>
      <c r="HZ83" s="19">
        <f t="shared" ca="1" si="661"/>
        <v>0</v>
      </c>
      <c r="IA83" s="19">
        <f t="shared" ca="1" si="661"/>
        <v>0</v>
      </c>
      <c r="IB83" s="19">
        <f t="shared" ca="1" si="661"/>
        <v>0</v>
      </c>
      <c r="IC83" s="19">
        <f t="shared" ca="1" si="661"/>
        <v>0</v>
      </c>
      <c r="ID83" s="19">
        <f t="shared" ca="1" si="661"/>
        <v>0</v>
      </c>
      <c r="IE83" s="5">
        <f t="shared" ca="1" si="662"/>
        <v>67</v>
      </c>
      <c r="IF83" s="9"/>
      <c r="IG83" s="5">
        <f t="shared" ca="1" si="663"/>
        <v>1</v>
      </c>
      <c r="IH83" s="5" t="b">
        <f t="shared" ca="1" si="663"/>
        <v>0</v>
      </c>
      <c r="II83" s="19">
        <f t="shared" ca="1" si="664"/>
        <v>0</v>
      </c>
      <c r="IJ83" s="5">
        <f t="shared" ca="1" si="663"/>
        <v>55</v>
      </c>
      <c r="IK83" s="19">
        <f t="shared" ca="1" si="664"/>
        <v>1</v>
      </c>
      <c r="IL83" s="19">
        <f t="shared" ca="1" si="664"/>
        <v>0</v>
      </c>
      <c r="IM83" s="19">
        <f t="shared" ca="1" si="664"/>
        <v>0</v>
      </c>
      <c r="IN83" s="19">
        <f t="shared" ca="1" si="664"/>
        <v>0</v>
      </c>
      <c r="IO83" s="19">
        <f t="shared" ca="1" si="664"/>
        <v>0</v>
      </c>
      <c r="IP83" s="19">
        <f t="shared" ca="1" si="664"/>
        <v>0</v>
      </c>
      <c r="IQ83" s="19">
        <f t="shared" ca="1" si="664"/>
        <v>0</v>
      </c>
      <c r="IR83" s="19">
        <f t="shared" ca="1" si="664"/>
        <v>0</v>
      </c>
      <c r="IS83" s="19">
        <f t="shared" ca="1" si="664"/>
        <v>0</v>
      </c>
      <c r="IT83" s="19">
        <f t="shared" ca="1" si="664"/>
        <v>0</v>
      </c>
      <c r="IU83" s="19">
        <f t="shared" ca="1" si="664"/>
        <v>0</v>
      </c>
      <c r="IV83" s="19">
        <f t="shared" ca="1" si="664"/>
        <v>0</v>
      </c>
      <c r="IW83" s="19">
        <f t="shared" ca="1" si="664"/>
        <v>0</v>
      </c>
      <c r="IX83" s="19">
        <f t="shared" ca="1" si="664"/>
        <v>0</v>
      </c>
      <c r="IY83" s="19">
        <f t="shared" ca="1" si="664"/>
        <v>0</v>
      </c>
      <c r="IZ83" s="19">
        <f t="shared" ca="1" si="664"/>
        <v>0</v>
      </c>
      <c r="JA83" s="19">
        <f t="shared" ca="1" si="664"/>
        <v>0</v>
      </c>
      <c r="JB83" s="19">
        <f t="shared" ca="1" si="664"/>
        <v>0</v>
      </c>
      <c r="JC83" s="19">
        <f t="shared" ca="1" si="664"/>
        <v>0</v>
      </c>
      <c r="JD83" s="19">
        <f t="shared" ca="1" si="664"/>
        <v>0</v>
      </c>
      <c r="JE83" s="19">
        <f t="shared" ca="1" si="664"/>
        <v>0</v>
      </c>
      <c r="JF83" s="19">
        <f t="shared" ca="1" si="664"/>
        <v>0</v>
      </c>
      <c r="JG83" s="19">
        <f t="shared" ca="1" si="664"/>
        <v>1</v>
      </c>
      <c r="JH83" s="19">
        <f t="shared" ca="1" si="664"/>
        <v>0</v>
      </c>
      <c r="JI83" s="19">
        <f t="shared" ca="1" si="664"/>
        <v>1</v>
      </c>
      <c r="JJ83" s="9"/>
      <c r="JK83" s="5" t="b">
        <f t="shared" ca="1" si="665"/>
        <v>0</v>
      </c>
      <c r="JL83" s="5" t="b">
        <f t="shared" ca="1" si="666"/>
        <v>0</v>
      </c>
      <c r="JM83" s="5" t="b">
        <f t="shared" ca="1" si="666"/>
        <v>0</v>
      </c>
      <c r="JN83" s="5" t="b">
        <f t="shared" ca="1" si="666"/>
        <v>1</v>
      </c>
      <c r="JO83" s="144">
        <f t="shared" ca="1" si="684"/>
        <v>1</v>
      </c>
      <c r="JP83" s="144">
        <f t="shared" ca="1" si="684"/>
        <v>1</v>
      </c>
      <c r="JQ83" s="19" t="str">
        <f t="shared" ca="1" si="685"/>
        <v>-</v>
      </c>
      <c r="JR83" s="19" t="str">
        <f t="shared" ca="1" si="685"/>
        <v>-</v>
      </c>
      <c r="JS83" s="19" t="str">
        <f t="shared" ca="1" si="685"/>
        <v>-</v>
      </c>
      <c r="JT83" s="19" t="str">
        <f t="shared" ca="1" si="685"/>
        <v>-</v>
      </c>
      <c r="JU83" s="19">
        <f t="shared" ca="1" si="685"/>
        <v>1</v>
      </c>
      <c r="JV83" s="19">
        <f t="shared" ca="1" si="685"/>
        <v>0.66</v>
      </c>
      <c r="JW83" s="19" t="str">
        <f t="shared" ca="1" si="685"/>
        <v>-</v>
      </c>
      <c r="JX83" s="5" t="b" cm="1">
        <f t="array" aca="1" ref="JX83" ca="1">IF(OR(JY83:KF83&lt;&gt;"-"),TRUE,"-")</f>
        <v>1</v>
      </c>
      <c r="JY83" s="237">
        <f t="shared" ref="JY83:KF86" ca="1" si="696">OFFSET(JY83,-1,0)</f>
        <v>2</v>
      </c>
      <c r="JZ83" s="237">
        <f t="shared" ca="1" si="696"/>
        <v>2</v>
      </c>
      <c r="KA83" s="237">
        <f t="shared" ca="1" si="696"/>
        <v>2</v>
      </c>
      <c r="KB83" s="237">
        <f t="shared" ca="1" si="696"/>
        <v>2</v>
      </c>
      <c r="KC83" s="237">
        <f t="shared" ca="1" si="696"/>
        <v>2</v>
      </c>
      <c r="KD83" s="237">
        <f t="shared" ca="1" si="696"/>
        <v>2</v>
      </c>
      <c r="KE83" s="237">
        <f t="shared" ca="1" si="696"/>
        <v>2</v>
      </c>
      <c r="KF83" s="237">
        <f t="shared" ca="1" si="696"/>
        <v>2</v>
      </c>
      <c r="KG83" s="5" t="str">
        <f t="array" aca="1" ref="KG83" ca="1">IF(OR(KH83:KN83&lt;&gt;"-"),TRUE,"-")</f>
        <v>-</v>
      </c>
      <c r="KH83" s="19" t="str">
        <f t="shared" ca="1" si="687"/>
        <v>-</v>
      </c>
      <c r="KI83" s="19" t="str">
        <f t="shared" ca="1" si="687"/>
        <v>-</v>
      </c>
      <c r="KJ83" s="19" t="str">
        <f t="shared" ca="1" si="687"/>
        <v>-</v>
      </c>
      <c r="KK83" s="19" t="str">
        <f t="shared" ca="1" si="687"/>
        <v>-</v>
      </c>
      <c r="KL83" s="19" t="str">
        <f t="shared" ca="1" si="687"/>
        <v>-</v>
      </c>
      <c r="KM83" s="19" t="str">
        <f t="shared" ca="1" si="687"/>
        <v>-</v>
      </c>
      <c r="KN83" s="19" t="str">
        <f t="shared" ca="1" si="687"/>
        <v>-</v>
      </c>
      <c r="KO83" s="19" t="b">
        <f t="shared" ca="1" si="687"/>
        <v>0</v>
      </c>
      <c r="KP83" s="144">
        <f t="shared" ca="1" si="668"/>
        <v>2</v>
      </c>
      <c r="KQ83" s="19">
        <f t="shared" ca="1" si="687"/>
        <v>2</v>
      </c>
      <c r="KR83" s="19" t="b">
        <f t="shared" ca="1" si="687"/>
        <v>0</v>
      </c>
      <c r="KS83" s="19" t="str">
        <f t="shared" ca="1" si="687"/>
        <v>-</v>
      </c>
      <c r="KT83" s="5" t="str">
        <f t="shared" ca="1" si="669"/>
        <v>-</v>
      </c>
      <c r="KU83" s="5" t="str">
        <f t="shared" ca="1" si="669"/>
        <v>-</v>
      </c>
      <c r="KV83" s="5" t="str">
        <f t="shared" ca="1" si="669"/>
        <v>-</v>
      </c>
      <c r="KW83" s="5" t="str">
        <f t="shared" ca="1" si="669"/>
        <v>-</v>
      </c>
      <c r="KX83" s="19" t="b">
        <f t="shared" ca="1" si="688"/>
        <v>0</v>
      </c>
      <c r="KY83" s="19" t="str">
        <f t="shared" ca="1" si="688"/>
        <v>-</v>
      </c>
      <c r="KZ83" s="19" t="str">
        <f ca="1">OFFSET(KZ$5,$B83,0)</f>
        <v>-</v>
      </c>
      <c r="LA83" s="19" t="b">
        <f ca="1">OFFSET(LA$5,$B83,0)</f>
        <v>1</v>
      </c>
      <c r="LB83" s="19">
        <f t="shared" ca="1" si="688"/>
        <v>0.75</v>
      </c>
      <c r="LC83" s="19">
        <f t="shared" ca="1" si="688"/>
        <v>0.75</v>
      </c>
      <c r="LD83" s="19">
        <f t="shared" ca="1" si="688"/>
        <v>0.99</v>
      </c>
      <c r="LE83" s="19">
        <f t="shared" ca="1" si="688"/>
        <v>0.5</v>
      </c>
      <c r="LF83" s="19">
        <f t="shared" ca="1" si="688"/>
        <v>0</v>
      </c>
      <c r="LG83" s="19">
        <f t="shared" ca="1" si="688"/>
        <v>0</v>
      </c>
      <c r="LH83" s="19" t="str">
        <f t="shared" ca="1" si="688"/>
        <v>-</v>
      </c>
      <c r="LI83" s="19" t="str">
        <f t="shared" ca="1" si="688"/>
        <v>-</v>
      </c>
      <c r="LJ83" s="19" t="str">
        <f t="shared" ca="1" si="688"/>
        <v>-</v>
      </c>
      <c r="LK83" s="5">
        <f t="shared" ca="1" si="671"/>
        <v>1</v>
      </c>
      <c r="LL83" s="9"/>
      <c r="LM83" s="19">
        <f t="shared" ca="1" si="688"/>
        <v>70</v>
      </c>
      <c r="LN83" s="19">
        <f t="shared" ca="1" si="672"/>
        <v>50</v>
      </c>
      <c r="LO83" s="19">
        <f t="shared" ca="1" si="672"/>
        <v>80</v>
      </c>
      <c r="LP83" s="19">
        <f t="shared" ca="1" si="672"/>
        <v>50</v>
      </c>
      <c r="LQ83" s="5" t="b" cm="1">
        <f t="array" aca="1" ref="LQ83" ca="1">INDEX(i.meatgrid,$Q83,LQ$7)</f>
        <v>0</v>
      </c>
      <c r="LR83" s="5" t="b" cm="1">
        <f t="array" aca="1" ref="LR83" ca="1">INDEX(i.meatgrid,$Q83,LR$7)</f>
        <v>0</v>
      </c>
      <c r="LS83" s="5" t="str" cm="1">
        <f t="array" aca="1" ref="LS83" ca="1">INDEX(i.meatgrid,$Q83,LS$7)</f>
        <v>-</v>
      </c>
      <c r="LT83" s="5" cm="1">
        <f t="array" aca="1" ref="LT83" ca="1">INDEX(i.meatgrid,$Q83,LT$7)</f>
        <v>40</v>
      </c>
      <c r="LU83" s="19">
        <f t="shared" ca="1" si="673"/>
        <v>1</v>
      </c>
      <c r="LV83" s="5">
        <f t="shared" ca="1" si="674"/>
        <v>1</v>
      </c>
      <c r="LW83" s="5" cm="1">
        <f t="array" aca="1" ref="LW83" ca="1">INDEX(i.meatgrid,$Q83,LW$7)</f>
        <v>1</v>
      </c>
      <c r="LX83" s="5" cm="1">
        <f t="array" aca="1" ref="LX83" ca="1">INDEX(i.meatgrid,$Q83,LX$7)</f>
        <v>0</v>
      </c>
      <c r="LY83" s="5" cm="1">
        <f t="array" aca="1" ref="LY83" ca="1">INDEX(i.meatgrid,$Q83,LY$7)</f>
        <v>0</v>
      </c>
      <c r="LZ83" s="5" cm="1">
        <f t="array" aca="1" ref="LZ83" ca="1">INDEX(i.meatgrid,$Q83,LZ$7)</f>
        <v>0</v>
      </c>
      <c r="MA83" s="5" cm="1">
        <f t="array" aca="1" ref="MA83" ca="1">INDEX(i.meatgrid,$Q83,MA$7)</f>
        <v>0</v>
      </c>
      <c r="MB83" s="5" cm="1">
        <f t="array" aca="1" ref="MB83" ca="1">INDEX(i.meatgrid,$Q83,MB$7)</f>
        <v>1</v>
      </c>
      <c r="MC83" s="5" cm="1">
        <f t="array" aca="1" ref="MC83" ca="1">INDEX(i.meatgrid,$Q83,MC$7)</f>
        <v>1</v>
      </c>
      <c r="MD83" s="5" cm="1">
        <f t="array" aca="1" ref="MD83" ca="1">INDEX(i.meatgrid,$Q83,MD$7)</f>
        <v>1</v>
      </c>
      <c r="ME83" s="19">
        <f t="shared" ca="1" si="675"/>
        <v>1</v>
      </c>
      <c r="MF83" s="9"/>
      <c r="MG83" s="19" t="b">
        <f t="shared" ca="1" si="676"/>
        <v>0</v>
      </c>
      <c r="MH83" s="19" t="b">
        <f t="shared" ca="1" si="676"/>
        <v>0</v>
      </c>
      <c r="MI83" s="19">
        <f t="shared" ca="1" si="676"/>
        <v>1</v>
      </c>
      <c r="MJ83" s="19">
        <f t="shared" ca="1" si="676"/>
        <v>0.75</v>
      </c>
      <c r="MK83" s="19">
        <f t="shared" ca="1" si="676"/>
        <v>0.75</v>
      </c>
      <c r="ML83" s="19">
        <f t="shared" ca="1" si="676"/>
        <v>0.8</v>
      </c>
      <c r="MM83" s="19">
        <f t="shared" ca="1" si="676"/>
        <v>0.82499999999999996</v>
      </c>
      <c r="MN83" s="19">
        <f t="shared" ca="1" si="676"/>
        <v>0.875</v>
      </c>
      <c r="MO83" s="19">
        <f t="shared" ca="1" si="676"/>
        <v>0.9</v>
      </c>
      <c r="MP83" s="19">
        <f t="shared" ca="1" si="676"/>
        <v>1</v>
      </c>
      <c r="MQ83" s="19">
        <f t="shared" ca="1" si="676"/>
        <v>0.875</v>
      </c>
      <c r="MR83" s="19" t="b">
        <f t="shared" ca="1" si="676"/>
        <v>1</v>
      </c>
      <c r="MS83" s="19">
        <f t="shared" ca="1" si="676"/>
        <v>74.989999999999995</v>
      </c>
      <c r="MT83" s="19" t="str">
        <f t="shared" ca="1" si="676"/>
        <v>-</v>
      </c>
      <c r="MU83" s="19" t="str">
        <f t="shared" ca="1" si="676"/>
        <v>-</v>
      </c>
      <c r="MV83" s="19" t="str">
        <f t="shared" ca="1" si="676"/>
        <v>-</v>
      </c>
      <c r="MW83" s="19" t="str">
        <f t="shared" ca="1" si="677"/>
        <v>-</v>
      </c>
      <c r="MX83" s="19" t="str">
        <f t="shared" ca="1" si="677"/>
        <v>-</v>
      </c>
      <c r="MY83" s="19" t="str">
        <f t="shared" ca="1" si="677"/>
        <v>-</v>
      </c>
      <c r="MZ83" s="19" t="str">
        <f t="shared" ca="1" si="677"/>
        <v>-</v>
      </c>
      <c r="NA83" s="19">
        <f t="shared" ca="1" si="677"/>
        <v>36.99</v>
      </c>
      <c r="NB83" s="19">
        <f t="shared" ca="1" si="677"/>
        <v>36.99</v>
      </c>
      <c r="NC83" s="19" t="str">
        <f t="shared" ca="1" si="677"/>
        <v>-</v>
      </c>
      <c r="ND83" s="19" t="str">
        <f t="shared" ca="1" si="677"/>
        <v>-</v>
      </c>
      <c r="NE83" s="19" t="str">
        <f t="shared" ca="1" si="677"/>
        <v>-</v>
      </c>
      <c r="NF83" s="19" t="str">
        <f t="shared" ca="1" si="677"/>
        <v>-</v>
      </c>
      <c r="NG83" s="19" t="str">
        <f t="shared" ca="1" si="677"/>
        <v>-</v>
      </c>
      <c r="NH83" s="19">
        <f t="shared" ca="1" si="677"/>
        <v>49.99</v>
      </c>
      <c r="NI83" s="19">
        <f t="shared" ca="1" si="677"/>
        <v>49.99</v>
      </c>
      <c r="NJ83" s="19">
        <f t="shared" ca="1" si="677"/>
        <v>49.99</v>
      </c>
      <c r="NK83" s="19">
        <f t="shared" ca="1" si="677"/>
        <v>49.99</v>
      </c>
      <c r="NL83" s="19">
        <f t="shared" ca="1" si="677"/>
        <v>49.99</v>
      </c>
      <c r="NM83" s="19">
        <f t="shared" ca="1" si="677"/>
        <v>49.99</v>
      </c>
      <c r="NN83" s="19">
        <f t="shared" ca="1" si="677"/>
        <v>49.99</v>
      </c>
      <c r="NO83" s="19">
        <f t="shared" ca="1" si="677"/>
        <v>49.99</v>
      </c>
      <c r="NP83" s="19">
        <f t="shared" ca="1" si="677"/>
        <v>412.99</v>
      </c>
      <c r="NQ83" s="19">
        <f t="shared" ca="1" si="677"/>
        <v>412.99</v>
      </c>
      <c r="NR83" s="19" t="str">
        <f t="shared" ca="1" si="677"/>
        <v>-</v>
      </c>
      <c r="NS83" s="19" t="str">
        <f t="shared" ca="1" si="677"/>
        <v>-</v>
      </c>
      <c r="NT83" s="19" t="str">
        <f t="shared" ca="1" si="677"/>
        <v>-</v>
      </c>
      <c r="NU83" s="19" t="str">
        <f t="shared" ca="1" si="677"/>
        <v>-</v>
      </c>
      <c r="NV83" s="19" t="str">
        <f t="shared" ca="1" si="677"/>
        <v>-</v>
      </c>
      <c r="NW83" s="19">
        <f t="shared" ca="1" si="677"/>
        <v>6.8900000000000006</v>
      </c>
      <c r="NX83" s="19">
        <f t="shared" ca="1" si="677"/>
        <v>6.8900000000000006</v>
      </c>
      <c r="NY83" s="19">
        <f t="shared" ca="1" si="677"/>
        <v>6.8900000000000006</v>
      </c>
      <c r="NZ83" s="19">
        <f t="shared" ca="1" si="677"/>
        <v>6.8900000000000006</v>
      </c>
      <c r="OA83" s="19">
        <f t="shared" ca="1" si="677"/>
        <v>6.8900000000000006</v>
      </c>
      <c r="OB83" s="19">
        <f t="shared" ca="1" si="677"/>
        <v>6.8900000000000006</v>
      </c>
      <c r="OC83" s="19">
        <f t="shared" ca="1" si="677"/>
        <v>6.8900000000000006</v>
      </c>
      <c r="OD83" s="19">
        <f t="shared" ca="1" si="677"/>
        <v>6.8900000000000006</v>
      </c>
      <c r="OE83" s="19">
        <f t="shared" ca="1" si="677"/>
        <v>346.99</v>
      </c>
      <c r="OF83" s="19">
        <f t="shared" ca="1" si="677"/>
        <v>346.99</v>
      </c>
      <c r="OG83" s="19" t="str">
        <f t="shared" ca="1" si="677"/>
        <v>-</v>
      </c>
      <c r="OH83" s="19" t="str">
        <f t="shared" ca="1" si="677"/>
        <v>-</v>
      </c>
      <c r="OI83" s="19" t="str">
        <f t="shared" ca="1" si="677"/>
        <v>-</v>
      </c>
      <c r="OJ83" s="19" t="str">
        <f t="shared" ca="1" si="677"/>
        <v>-</v>
      </c>
      <c r="OK83" s="19" t="str">
        <f t="shared" ca="1" si="677"/>
        <v>-</v>
      </c>
      <c r="OL83" s="19">
        <f t="shared" ca="1" si="677"/>
        <v>0</v>
      </c>
      <c r="OM83" s="24">
        <v>0</v>
      </c>
    </row>
    <row r="84" spans="1:403" outlineLevel="2">
      <c r="A84" s="21">
        <f t="shared" si="156"/>
        <v>79</v>
      </c>
      <c r="B84" s="222">
        <f t="shared" ca="1" si="689"/>
        <v>76</v>
      </c>
      <c r="C84">
        <v>203</v>
      </c>
      <c r="D84" s="144" t="str">
        <f t="shared" ca="1" si="638"/>
        <v>GSM</v>
      </c>
      <c r="E84" t="b">
        <f t="shared" ca="1" si="639"/>
        <v>1</v>
      </c>
      <c r="F84" t="b">
        <v>0</v>
      </c>
      <c r="G84" t="b">
        <f t="shared" ca="1" si="640"/>
        <v>1</v>
      </c>
      <c r="H84" s="237">
        <f t="shared" ca="1" si="690"/>
        <v>2</v>
      </c>
      <c r="I84" s="237">
        <f t="shared" ca="1" si="690"/>
        <v>1</v>
      </c>
      <c r="J84" s="237" t="str">
        <f t="shared" ca="1" si="690"/>
        <v/>
      </c>
      <c r="K84" s="237">
        <f t="shared" ca="1" si="690"/>
        <v>2</v>
      </c>
      <c r="L84" s="237">
        <f t="shared" ca="1" si="678"/>
        <v>2</v>
      </c>
      <c r="M84" s="237">
        <f t="shared" ca="1" si="678"/>
        <v>2</v>
      </c>
      <c r="N84" s="237">
        <f t="shared" ca="1" si="678"/>
        <v>3</v>
      </c>
      <c r="O84" s="237">
        <f t="shared" ca="1" si="678"/>
        <v>1</v>
      </c>
      <c r="P84" s="237">
        <f t="shared" ca="1" si="678"/>
        <v>1</v>
      </c>
      <c r="Q84" s="237">
        <f t="shared" ca="1" si="678"/>
        <v>5</v>
      </c>
      <c r="R84" s="237">
        <f t="shared" ca="1" si="678"/>
        <v>1</v>
      </c>
      <c r="S84" s="237">
        <f t="shared" ca="1" si="678"/>
        <v>1</v>
      </c>
      <c r="T84" s="237">
        <f t="shared" ca="1" si="678"/>
        <v>1</v>
      </c>
      <c r="U84" s="275"/>
      <c r="V84" s="275"/>
      <c r="W84" s="237">
        <f t="shared" ca="1" si="679"/>
        <v>0</v>
      </c>
      <c r="X84" s="275"/>
      <c r="Y84" s="275">
        <f t="shared" ca="1" si="680"/>
        <v>0</v>
      </c>
      <c r="Z84" s="275">
        <f t="shared" ca="1" si="680"/>
        <v>0</v>
      </c>
      <c r="AA84" s="275">
        <f t="shared" ca="1" si="680"/>
        <v>0</v>
      </c>
      <c r="AB84" s="275">
        <f t="shared" ca="1" si="680"/>
        <v>0</v>
      </c>
      <c r="AC84" s="275">
        <f t="shared" ca="1" si="680"/>
        <v>0</v>
      </c>
      <c r="AD84" s="275">
        <f t="shared" ca="1" si="680"/>
        <v>0</v>
      </c>
      <c r="AE84" s="275">
        <f t="shared" ca="1" si="680"/>
        <v>0</v>
      </c>
      <c r="AF84" s="144">
        <f ca="1">INDEX(CHOOSE($N84,DataAutumn!i.AdultDrys,DataWinter!i.AdultDrys,DataSpring!i.AdultDrys),1,$M84)</f>
        <v>3</v>
      </c>
      <c r="AG84" s="5">
        <f t="shared" ca="1" si="641"/>
        <v>2</v>
      </c>
      <c r="AH84" s="5">
        <f t="shared" ca="1" si="641"/>
        <v>0</v>
      </c>
      <c r="AI84" s="5">
        <f t="shared" ca="1" si="642"/>
        <v>1</v>
      </c>
      <c r="AJ84">
        <f t="shared" ca="1" si="643"/>
        <v>3</v>
      </c>
      <c r="AL84" s="231" t="str">
        <f ca="1">TEXT(LEFT(OFFSET(AL84,-1,0),5)+1,"00000")&amp;MID(OFFSET(AL84,-1,0),6,FIND(" ",OFFSET(AL84,-1,0),7)-5)
&amp; $D84           &amp; IF($IG84=0," FWM","")&amp;IF($IG84=1," MWM","")&amp;IF($IG84=5," Mat","")&amp;IF($IH84=TRUE,"&amp;BBT","    ")          &amp; " Day"&amp;INDEX(i.DOY,$N84,1)
&amp; " Scan"&amp;TEXT($O84,"0")        &amp;" "&amp; INDEX(DataMaster!$B$98:$B$103,$Q84,0)
&amp; " WP"&amp;TEXT($LU84*100,"000p")           &amp; " MP"&amp;TEXT($LV84*100,"000p")           &amp; " GP"&amp;TEXT($ME84*100,"000p")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1"/>
        <v>-</v>
      </c>
      <c r="AP84" s="237" t="str">
        <f t="shared" ca="1" si="691"/>
        <v>-</v>
      </c>
      <c r="AQ84" s="237" t="str">
        <f t="shared" ca="1" si="691"/>
        <v>-</v>
      </c>
      <c r="AR84" s="237" t="str">
        <f t="shared" ca="1" si="691"/>
        <v>-</v>
      </c>
      <c r="AS84" s="237" t="str">
        <f t="shared" ca="1" si="691"/>
        <v>-</v>
      </c>
      <c r="AT84" s="237" t="str">
        <f t="shared" ca="1" si="691"/>
        <v>-</v>
      </c>
      <c r="AU84" s="237" t="str">
        <f t="shared" ca="1" si="691"/>
        <v>-</v>
      </c>
      <c r="AV84" s="237" t="str">
        <f t="shared" ca="1" si="691"/>
        <v>-</v>
      </c>
      <c r="AW84" s="9"/>
      <c r="AX84" s="5" t="b">
        <f t="shared" ca="1" si="644"/>
        <v>0</v>
      </c>
      <c r="AY84" s="5" t="str">
        <f t="shared" ca="1" si="644"/>
        <v>-</v>
      </c>
      <c r="AZ84" s="5" t="b">
        <f t="shared" ca="1" si="644"/>
        <v>0</v>
      </c>
      <c r="BA84" s="5" t="b">
        <f t="shared" ca="1" si="644"/>
        <v>1</v>
      </c>
      <c r="BB84" s="5" t="b">
        <f t="shared" ca="1" si="644"/>
        <v>1</v>
      </c>
      <c r="BC84" s="144">
        <f t="shared" ca="1" si="644"/>
        <v>0</v>
      </c>
      <c r="BD84" s="19" t="b">
        <f t="shared" ca="1" si="645"/>
        <v>1</v>
      </c>
      <c r="BE84" s="9"/>
      <c r="BF84" s="5" t="str">
        <f t="shared" ca="1" si="646"/>
        <v>-</v>
      </c>
      <c r="BG84" s="19" t="str">
        <f t="shared" ca="1" si="647"/>
        <v>-</v>
      </c>
      <c r="BH84" s="19" t="str">
        <f t="shared" ca="1" si="647"/>
        <v>-</v>
      </c>
      <c r="BI84" s="19" t="str">
        <f t="shared" ca="1" si="647"/>
        <v>-</v>
      </c>
      <c r="BJ84" s="5" t="str">
        <f t="shared" ca="1" si="648"/>
        <v>-</v>
      </c>
      <c r="BK84" s="19" t="str">
        <f t="shared" ca="1" si="649"/>
        <v>-</v>
      </c>
      <c r="BL84" s="5" t="str">
        <f t="shared" ca="1" si="650"/>
        <v>-</v>
      </c>
      <c r="BM84" s="19" t="str">
        <f t="shared" ca="1" si="651"/>
        <v>-</v>
      </c>
      <c r="BN84" s="19" t="str">
        <f t="shared" ca="1" si="651"/>
        <v>-</v>
      </c>
      <c r="BO84" s="19" t="str">
        <f t="shared" ca="1" si="651"/>
        <v>-</v>
      </c>
      <c r="BP84" s="5" t="str">
        <f t="shared" ca="1" si="652"/>
        <v>-</v>
      </c>
      <c r="BQ84" s="9"/>
      <c r="BR84" s="19" t="str">
        <f t="shared" ca="1" si="653"/>
        <v>-</v>
      </c>
      <c r="BS84" s="19" t="str">
        <f t="shared" ca="1" si="653"/>
        <v>-</v>
      </c>
      <c r="BT84" s="19" t="str">
        <f t="shared" ca="1" si="653"/>
        <v>-</v>
      </c>
      <c r="BU84" s="19" t="str">
        <f t="shared" ca="1" si="653"/>
        <v>-</v>
      </c>
      <c r="BV84" s="19" t="str">
        <f t="shared" ca="1" si="653"/>
        <v>-</v>
      </c>
      <c r="BW84" s="19" t="str">
        <f t="shared" ca="1" si="653"/>
        <v>-</v>
      </c>
      <c r="BX84" s="19" t="str">
        <f t="shared" ca="1" si="653"/>
        <v>-</v>
      </c>
      <c r="BY84" s="19" t="str">
        <f t="shared" ca="1" si="653"/>
        <v>-</v>
      </c>
      <c r="BZ84" s="19" t="str">
        <f t="shared" ca="1" si="653"/>
        <v>-</v>
      </c>
      <c r="CA84" s="19" t="str">
        <f t="shared" ca="1" si="653"/>
        <v>-</v>
      </c>
      <c r="CB84" s="9"/>
      <c r="CC84" s="237" t="b">
        <f t="shared" ref="CC84:CG86" ca="1" si="697">OFFSET(CC84,-1,0)</f>
        <v>1</v>
      </c>
      <c r="CD84" s="12" t="b">
        <v>0</v>
      </c>
      <c r="CE84" s="237" t="b">
        <f t="shared" ca="1" si="697"/>
        <v>1</v>
      </c>
      <c r="CF84" s="251">
        <f t="shared" ca="1" si="692"/>
        <v>2235103</v>
      </c>
      <c r="CG84" s="237" t="b">
        <f t="shared" ca="1" si="697"/>
        <v>0</v>
      </c>
      <c r="CH84" s="12" t="s">
        <v>34</v>
      </c>
      <c r="CI84" s="19" t="b">
        <f t="shared" ca="1" si="681"/>
        <v>1</v>
      </c>
      <c r="CJ84" s="237">
        <f t="shared" ca="1" si="693"/>
        <v>2235104</v>
      </c>
      <c r="CK84" s="19" t="str">
        <f t="shared" ca="1" si="681"/>
        <v>-</v>
      </c>
      <c r="CL84" s="19">
        <f t="shared" ca="1" si="681"/>
        <v>1</v>
      </c>
      <c r="CM84" s="19">
        <f t="shared" ca="1" si="681"/>
        <v>1</v>
      </c>
      <c r="CN84" s="9"/>
      <c r="CO84" s="444">
        <f t="shared" ca="1" si="655"/>
        <v>652</v>
      </c>
      <c r="CP84" s="444">
        <f t="shared" ca="1" si="655"/>
        <v>686</v>
      </c>
      <c r="CQ84" s="444">
        <f t="shared" ca="1" si="655"/>
        <v>721</v>
      </c>
      <c r="CR84" s="152">
        <f t="shared" ca="1" si="656"/>
        <v>378</v>
      </c>
      <c r="CS84" s="152">
        <f t="shared" ca="1" si="656"/>
        <v>413</v>
      </c>
      <c r="CT84" s="152">
        <f t="shared" ca="1" si="656"/>
        <v>448</v>
      </c>
      <c r="CU84" s="19" t="str">
        <f t="shared" ca="1" si="657"/>
        <v>-</v>
      </c>
      <c r="CV84" s="12" t="b">
        <v>0</v>
      </c>
      <c r="CW84" s="12" t="b">
        <v>0</v>
      </c>
      <c r="CX84" s="12" t="b">
        <v>0</v>
      </c>
      <c r="CY84" s="12" t="b">
        <v>0</v>
      </c>
      <c r="CZ84" s="19" t="b">
        <f t="shared" ca="1" si="657"/>
        <v>1</v>
      </c>
      <c r="DA84" s="19">
        <f t="shared" ca="1" si="657"/>
        <v>0</v>
      </c>
      <c r="DB84" s="19">
        <f t="shared" ca="1" si="657"/>
        <v>0</v>
      </c>
      <c r="DC84" s="19">
        <f t="shared" ca="1" si="657"/>
        <v>0</v>
      </c>
      <c r="DD84" s="19">
        <f t="shared" ca="1" si="657"/>
        <v>0</v>
      </c>
      <c r="DE84" s="19">
        <f t="shared" ca="1" si="657"/>
        <v>0</v>
      </c>
      <c r="DF84" s="19">
        <f t="shared" ca="1" si="657"/>
        <v>0</v>
      </c>
      <c r="DG84" s="19">
        <f t="shared" ca="1" si="657"/>
        <v>0</v>
      </c>
      <c r="DH84" s="19">
        <f t="shared" ca="1" si="657"/>
        <v>0</v>
      </c>
      <c r="DI84" s="19">
        <f t="shared" ca="1" si="657"/>
        <v>0</v>
      </c>
      <c r="DJ84" s="19">
        <f t="shared" ca="1" si="657"/>
        <v>0</v>
      </c>
      <c r="DK84" s="19">
        <f t="shared" ca="1" si="657"/>
        <v>0</v>
      </c>
      <c r="DL84" s="19">
        <f t="shared" ca="1" si="658"/>
        <v>0</v>
      </c>
      <c r="DM84" s="12">
        <v>3</v>
      </c>
      <c r="DN84" s="12">
        <v>3</v>
      </c>
      <c r="DO84" s="19">
        <f t="shared" ca="1" si="694"/>
        <v>0</v>
      </c>
      <c r="DP84" s="12">
        <v>1</v>
      </c>
      <c r="DQ84" s="12">
        <v>-1</v>
      </c>
      <c r="DR84" s="19" t="str">
        <f t="shared" ca="1" si="658"/>
        <v>-</v>
      </c>
      <c r="DS84" s="19" t="str">
        <f t="shared" ca="1" si="658"/>
        <v>-</v>
      </c>
      <c r="DT84" s="19" t="str">
        <f t="shared" ca="1" si="658"/>
        <v>-</v>
      </c>
      <c r="DU84" s="251">
        <f t="shared" ca="1" si="682"/>
        <v>0</v>
      </c>
      <c r="DV84" s="251">
        <f t="shared" si="695"/>
        <v>1</v>
      </c>
      <c r="DW84" s="251">
        <f t="shared" si="683"/>
        <v>-1</v>
      </c>
      <c r="DX84" s="19" t="str">
        <f t="shared" ca="1" si="658"/>
        <v>-</v>
      </c>
      <c r="DY84" s="19" t="str">
        <f t="shared" ca="1" si="658"/>
        <v>-</v>
      </c>
      <c r="DZ84" s="19" t="str">
        <f t="shared" ca="1" si="658"/>
        <v>-</v>
      </c>
      <c r="EA84" s="19" t="str">
        <f t="shared" ca="1" si="658"/>
        <v>-</v>
      </c>
      <c r="EB84" s="19" t="str">
        <f t="shared" ca="1" si="658"/>
        <v>-</v>
      </c>
      <c r="EC84" s="19" t="str">
        <f t="shared" ca="1" si="658"/>
        <v>-</v>
      </c>
      <c r="ED84" s="19">
        <f t="shared" ca="1" si="658"/>
        <v>0</v>
      </c>
      <c r="EE84" s="19">
        <f t="shared" ca="1" si="658"/>
        <v>0</v>
      </c>
      <c r="EF84" s="19">
        <f t="shared" ca="1" si="658"/>
        <v>0</v>
      </c>
      <c r="EG84" s="19">
        <f t="shared" ca="1" si="658"/>
        <v>0</v>
      </c>
      <c r="EH84" s="19">
        <f t="shared" ca="1" si="658"/>
        <v>0</v>
      </c>
      <c r="EI84" s="19">
        <f t="shared" ca="1" si="658"/>
        <v>0</v>
      </c>
      <c r="EJ84" s="19">
        <f t="shared" ca="1" si="658"/>
        <v>0</v>
      </c>
      <c r="EK84" s="19">
        <f t="shared" ca="1" si="658"/>
        <v>0</v>
      </c>
      <c r="EL84" s="19">
        <f t="shared" ca="1" si="658"/>
        <v>0</v>
      </c>
      <c r="EM84" s="19">
        <f t="shared" ca="1" si="658"/>
        <v>0</v>
      </c>
      <c r="EN84" s="19">
        <f t="shared" ca="1" si="658"/>
        <v>0</v>
      </c>
      <c r="EO84" s="19">
        <f t="shared" ca="1" si="658"/>
        <v>0</v>
      </c>
      <c r="EP84" s="19">
        <f t="shared" ca="1" si="658"/>
        <v>0</v>
      </c>
      <c r="EQ84" s="19">
        <f t="shared" ca="1" si="658"/>
        <v>0</v>
      </c>
      <c r="ER84" s="19">
        <f t="shared" ca="1" si="658"/>
        <v>0</v>
      </c>
      <c r="ES84" s="19">
        <f t="shared" ca="1" si="658"/>
        <v>0</v>
      </c>
      <c r="ET84" s="19">
        <f t="shared" ca="1" si="659"/>
        <v>0</v>
      </c>
      <c r="EU84" s="19">
        <f t="shared" ca="1" si="659"/>
        <v>0</v>
      </c>
      <c r="EV84" s="19">
        <f t="shared" ca="1" si="659"/>
        <v>0</v>
      </c>
      <c r="EW84" s="19">
        <f t="shared" ca="1" si="659"/>
        <v>0</v>
      </c>
      <c r="EX84" s="19">
        <f t="shared" ca="1" si="659"/>
        <v>0</v>
      </c>
      <c r="EY84" s="19">
        <f t="shared" ca="1" si="659"/>
        <v>0</v>
      </c>
      <c r="EZ84" s="19">
        <f t="shared" ca="1" si="659"/>
        <v>0</v>
      </c>
      <c r="FA84" s="19">
        <f t="shared" ca="1" si="659"/>
        <v>0</v>
      </c>
      <c r="FB84" s="19">
        <f t="shared" ca="1" si="659"/>
        <v>0</v>
      </c>
      <c r="FC84" s="19">
        <f t="shared" ca="1" si="659"/>
        <v>0</v>
      </c>
      <c r="FD84" s="19">
        <f t="shared" ca="1" si="659"/>
        <v>0</v>
      </c>
      <c r="FE84" s="19">
        <f t="shared" ca="1" si="659"/>
        <v>0</v>
      </c>
      <c r="FF84" s="19">
        <f t="shared" ca="1" si="659"/>
        <v>0</v>
      </c>
      <c r="FG84" s="19">
        <f t="shared" ca="1" si="659"/>
        <v>0</v>
      </c>
      <c r="FH84" s="19">
        <f t="shared" ca="1" si="659"/>
        <v>0</v>
      </c>
      <c r="FI84" s="19">
        <f t="shared" ca="1" si="659"/>
        <v>0</v>
      </c>
      <c r="FJ84" s="19">
        <f t="shared" ca="1" si="660"/>
        <v>0</v>
      </c>
      <c r="FK84" s="19">
        <f t="shared" ca="1" si="660"/>
        <v>0</v>
      </c>
      <c r="FL84" s="19">
        <f t="shared" ca="1" si="660"/>
        <v>0</v>
      </c>
      <c r="FM84" s="19">
        <f t="shared" ca="1" si="660"/>
        <v>0</v>
      </c>
      <c r="FN84" s="19">
        <f t="shared" ca="1" si="660"/>
        <v>0</v>
      </c>
      <c r="FO84" s="19">
        <f t="shared" ca="1" si="660"/>
        <v>0</v>
      </c>
      <c r="FP84" s="19">
        <f t="shared" ca="1" si="660"/>
        <v>0</v>
      </c>
      <c r="FQ84" s="19">
        <f t="shared" ca="1" si="660"/>
        <v>0</v>
      </c>
      <c r="FR84" s="19">
        <f t="shared" ca="1" si="660"/>
        <v>0</v>
      </c>
      <c r="FS84" s="19">
        <f t="shared" ca="1" si="660"/>
        <v>0</v>
      </c>
      <c r="FT84" s="19">
        <f t="shared" ca="1" si="660"/>
        <v>0</v>
      </c>
      <c r="FU84" s="19">
        <f t="shared" ca="1" si="660"/>
        <v>0</v>
      </c>
      <c r="FV84" s="19">
        <f t="shared" ca="1" si="660"/>
        <v>0</v>
      </c>
      <c r="FW84" s="19">
        <f t="shared" ca="1" si="660"/>
        <v>0</v>
      </c>
      <c r="FX84" s="19">
        <f t="shared" ca="1" si="660"/>
        <v>0</v>
      </c>
      <c r="FY84" s="19">
        <f t="shared" ca="1" si="660"/>
        <v>0</v>
      </c>
      <c r="FZ84" s="19">
        <f t="shared" ca="1" si="660"/>
        <v>0</v>
      </c>
      <c r="GA84" s="19">
        <f t="shared" ca="1" si="660"/>
        <v>0</v>
      </c>
      <c r="GB84" s="19">
        <f t="shared" ca="1" si="660"/>
        <v>0</v>
      </c>
      <c r="GC84" s="19">
        <f t="shared" ca="1" si="660"/>
        <v>0</v>
      </c>
      <c r="GD84" s="19">
        <f t="shared" ca="1" si="660"/>
        <v>0</v>
      </c>
      <c r="GE84" s="19">
        <f t="shared" ca="1" si="660"/>
        <v>0</v>
      </c>
      <c r="GF84" s="19">
        <f t="shared" ca="1" si="660"/>
        <v>0</v>
      </c>
      <c r="GG84" s="19">
        <f t="shared" ca="1" si="660"/>
        <v>0</v>
      </c>
      <c r="GH84" s="19">
        <f t="shared" ca="1" si="660"/>
        <v>0</v>
      </c>
      <c r="GI84" s="19">
        <f t="shared" ca="1" si="660"/>
        <v>0</v>
      </c>
      <c r="GJ84" s="19">
        <f t="shared" ca="1" si="660"/>
        <v>0</v>
      </c>
      <c r="GK84" s="19">
        <f t="shared" ca="1" si="660"/>
        <v>0</v>
      </c>
      <c r="GL84" s="19">
        <f t="shared" ca="1" si="660"/>
        <v>0</v>
      </c>
      <c r="GM84" s="19">
        <f t="shared" ca="1" si="660"/>
        <v>0</v>
      </c>
      <c r="GN84" s="19">
        <f t="shared" ca="1" si="660"/>
        <v>0</v>
      </c>
      <c r="GO84" s="19">
        <f t="shared" ca="1" si="660"/>
        <v>0</v>
      </c>
      <c r="GP84" s="19">
        <f t="shared" ca="1" si="660"/>
        <v>0</v>
      </c>
      <c r="GQ84" s="19">
        <f t="shared" ca="1" si="660"/>
        <v>0</v>
      </c>
      <c r="GR84" s="19">
        <f t="shared" ca="1" si="660"/>
        <v>0</v>
      </c>
      <c r="GS84" s="19">
        <f t="shared" ca="1" si="660"/>
        <v>0</v>
      </c>
      <c r="GT84" s="19">
        <f t="shared" ca="1" si="660"/>
        <v>0</v>
      </c>
      <c r="GU84" s="19">
        <f t="shared" ca="1" si="660"/>
        <v>0</v>
      </c>
      <c r="GV84" s="19">
        <f t="shared" ca="1" si="660"/>
        <v>0</v>
      </c>
      <c r="GW84" s="19">
        <f t="shared" ref="GW84:ID85" ca="1" si="698">OFFSET(GW$5,$B84,0)</f>
        <v>0</v>
      </c>
      <c r="GX84" s="19">
        <f t="shared" ca="1" si="698"/>
        <v>0</v>
      </c>
      <c r="GY84" s="19">
        <f t="shared" ca="1" si="698"/>
        <v>0</v>
      </c>
      <c r="GZ84" s="19">
        <f t="shared" ca="1" si="698"/>
        <v>0</v>
      </c>
      <c r="HA84" s="19">
        <f t="shared" ca="1" si="698"/>
        <v>0</v>
      </c>
      <c r="HB84" s="19">
        <f t="shared" ca="1" si="698"/>
        <v>0</v>
      </c>
      <c r="HC84" s="19">
        <f t="shared" ca="1" si="698"/>
        <v>0</v>
      </c>
      <c r="HD84" s="19">
        <f t="shared" ca="1" si="698"/>
        <v>0</v>
      </c>
      <c r="HE84" s="19">
        <f t="shared" ca="1" si="698"/>
        <v>0</v>
      </c>
      <c r="HF84" s="19">
        <f t="shared" ca="1" si="698"/>
        <v>0</v>
      </c>
      <c r="HG84" s="19">
        <f t="shared" ca="1" si="698"/>
        <v>0</v>
      </c>
      <c r="HH84" s="19">
        <f t="shared" ca="1" si="698"/>
        <v>0</v>
      </c>
      <c r="HI84" s="19">
        <f t="shared" ca="1" si="698"/>
        <v>0</v>
      </c>
      <c r="HJ84" s="19">
        <f t="shared" ca="1" si="698"/>
        <v>0</v>
      </c>
      <c r="HK84" s="19">
        <f t="shared" ca="1" si="698"/>
        <v>0</v>
      </c>
      <c r="HL84" s="19">
        <f t="shared" ca="1" si="698"/>
        <v>0</v>
      </c>
      <c r="HM84" s="19">
        <f t="shared" ca="1" si="698"/>
        <v>0</v>
      </c>
      <c r="HN84" s="19">
        <f t="shared" ca="1" si="698"/>
        <v>0</v>
      </c>
      <c r="HO84" s="19">
        <f t="shared" ca="1" si="698"/>
        <v>0</v>
      </c>
      <c r="HP84" s="19">
        <f t="shared" ca="1" si="698"/>
        <v>0</v>
      </c>
      <c r="HQ84" s="19">
        <f t="shared" ca="1" si="698"/>
        <v>0</v>
      </c>
      <c r="HR84" s="19">
        <f t="shared" ca="1" si="698"/>
        <v>0</v>
      </c>
      <c r="HS84" s="19">
        <f t="shared" ca="1" si="698"/>
        <v>0</v>
      </c>
      <c r="HT84" s="19">
        <f t="shared" ca="1" si="698"/>
        <v>0</v>
      </c>
      <c r="HU84" s="19">
        <f t="shared" ca="1" si="698"/>
        <v>0</v>
      </c>
      <c r="HV84" s="19">
        <f t="shared" ca="1" si="698"/>
        <v>0</v>
      </c>
      <c r="HW84" s="19">
        <f t="shared" ca="1" si="698"/>
        <v>0</v>
      </c>
      <c r="HX84" s="19">
        <f t="shared" ca="1" si="698"/>
        <v>0</v>
      </c>
      <c r="HY84" s="19">
        <f t="shared" ca="1" si="698"/>
        <v>0</v>
      </c>
      <c r="HZ84" s="19">
        <f t="shared" ca="1" si="698"/>
        <v>0</v>
      </c>
      <c r="IA84" s="19">
        <f t="shared" ca="1" si="698"/>
        <v>0</v>
      </c>
      <c r="IB84" s="19">
        <f t="shared" ca="1" si="698"/>
        <v>0</v>
      </c>
      <c r="IC84" s="19">
        <f t="shared" ca="1" si="698"/>
        <v>0</v>
      </c>
      <c r="ID84" s="19">
        <f t="shared" ca="1" si="698"/>
        <v>0</v>
      </c>
      <c r="IE84" s="5">
        <f t="shared" ca="1" si="662"/>
        <v>67</v>
      </c>
      <c r="IF84" s="9"/>
      <c r="IG84" s="5">
        <f t="shared" ca="1" si="663"/>
        <v>1</v>
      </c>
      <c r="IH84" s="5" t="b">
        <f t="shared" ca="1" si="663"/>
        <v>0</v>
      </c>
      <c r="II84" s="19">
        <f t="shared" ca="1" si="664"/>
        <v>0</v>
      </c>
      <c r="IJ84" s="5">
        <f t="shared" ca="1" si="663"/>
        <v>55</v>
      </c>
      <c r="IK84" s="19">
        <f t="shared" ca="1" si="664"/>
        <v>1</v>
      </c>
      <c r="IL84" s="19">
        <f t="shared" ca="1" si="664"/>
        <v>0</v>
      </c>
      <c r="IM84" s="19">
        <f t="shared" ca="1" si="664"/>
        <v>0</v>
      </c>
      <c r="IN84" s="19">
        <f t="shared" ca="1" si="664"/>
        <v>0</v>
      </c>
      <c r="IO84" s="19">
        <f t="shared" ca="1" si="664"/>
        <v>0</v>
      </c>
      <c r="IP84" s="19">
        <f t="shared" ca="1" si="664"/>
        <v>0</v>
      </c>
      <c r="IQ84" s="19">
        <f t="shared" ca="1" si="664"/>
        <v>0</v>
      </c>
      <c r="IR84" s="19">
        <f t="shared" ca="1" si="664"/>
        <v>0</v>
      </c>
      <c r="IS84" s="19">
        <f t="shared" ca="1" si="664"/>
        <v>0</v>
      </c>
      <c r="IT84" s="19">
        <f t="shared" ca="1" si="664"/>
        <v>0</v>
      </c>
      <c r="IU84" s="19">
        <f t="shared" ca="1" si="664"/>
        <v>0</v>
      </c>
      <c r="IV84" s="19">
        <f t="shared" ca="1" si="664"/>
        <v>0</v>
      </c>
      <c r="IW84" s="19">
        <f t="shared" ca="1" si="664"/>
        <v>0</v>
      </c>
      <c r="IX84" s="19">
        <f t="shared" ca="1" si="664"/>
        <v>0</v>
      </c>
      <c r="IY84" s="19">
        <f t="shared" ca="1" si="664"/>
        <v>0</v>
      </c>
      <c r="IZ84" s="19">
        <f t="shared" ca="1" si="664"/>
        <v>0</v>
      </c>
      <c r="JA84" s="19">
        <f t="shared" ca="1" si="664"/>
        <v>0</v>
      </c>
      <c r="JB84" s="19">
        <f t="shared" ca="1" si="664"/>
        <v>0</v>
      </c>
      <c r="JC84" s="19">
        <f t="shared" ca="1" si="664"/>
        <v>0</v>
      </c>
      <c r="JD84" s="19">
        <f t="shared" ca="1" si="664"/>
        <v>0</v>
      </c>
      <c r="JE84" s="19">
        <f t="shared" ca="1" si="664"/>
        <v>0</v>
      </c>
      <c r="JF84" s="19">
        <f t="shared" ca="1" si="664"/>
        <v>0</v>
      </c>
      <c r="JG84" s="19">
        <f t="shared" ca="1" si="664"/>
        <v>1</v>
      </c>
      <c r="JH84" s="19">
        <f t="shared" ca="1" si="664"/>
        <v>0</v>
      </c>
      <c r="JI84" s="19">
        <f t="shared" ca="1" si="664"/>
        <v>1</v>
      </c>
      <c r="JJ84" s="9"/>
      <c r="JK84" s="5" t="b">
        <f t="shared" ca="1" si="665"/>
        <v>0</v>
      </c>
      <c r="JL84" s="5" t="b">
        <f t="shared" ca="1" si="666"/>
        <v>0</v>
      </c>
      <c r="JM84" s="5" t="b">
        <f t="shared" ca="1" si="666"/>
        <v>0</v>
      </c>
      <c r="JN84" s="5" t="b">
        <f t="shared" ca="1" si="666"/>
        <v>1</v>
      </c>
      <c r="JO84" s="144">
        <f t="shared" ca="1" si="684"/>
        <v>1</v>
      </c>
      <c r="JP84" s="144">
        <f t="shared" ca="1" si="684"/>
        <v>1</v>
      </c>
      <c r="JQ84" s="19" t="str">
        <f t="shared" ca="1" si="685"/>
        <v>-</v>
      </c>
      <c r="JR84" s="19" t="str">
        <f t="shared" ca="1" si="685"/>
        <v>-</v>
      </c>
      <c r="JS84" s="19" t="str">
        <f t="shared" ca="1" si="685"/>
        <v>-</v>
      </c>
      <c r="JT84" s="19" t="str">
        <f t="shared" ca="1" si="685"/>
        <v>-</v>
      </c>
      <c r="JU84" s="19">
        <f t="shared" ca="1" si="685"/>
        <v>1</v>
      </c>
      <c r="JV84" s="19">
        <f t="shared" ca="1" si="685"/>
        <v>0.66</v>
      </c>
      <c r="JW84" s="19" t="str">
        <f t="shared" ca="1" si="685"/>
        <v>-</v>
      </c>
      <c r="JX84" s="5" t="b" cm="1">
        <f t="array" aca="1" ref="JX84" ca="1">IF(OR(JY84:KF84&lt;&gt;"-"),TRUE,"-")</f>
        <v>1</v>
      </c>
      <c r="JY84" s="237">
        <f t="shared" ca="1" si="696"/>
        <v>2</v>
      </c>
      <c r="JZ84" s="237">
        <f t="shared" ca="1" si="696"/>
        <v>2</v>
      </c>
      <c r="KA84" s="237">
        <f t="shared" ca="1" si="696"/>
        <v>2</v>
      </c>
      <c r="KB84" s="237">
        <f t="shared" ca="1" si="696"/>
        <v>2</v>
      </c>
      <c r="KC84" s="237">
        <f t="shared" ca="1" si="696"/>
        <v>2</v>
      </c>
      <c r="KD84" s="237">
        <f t="shared" ca="1" si="696"/>
        <v>2</v>
      </c>
      <c r="KE84" s="237">
        <f t="shared" ca="1" si="696"/>
        <v>2</v>
      </c>
      <c r="KF84" s="237">
        <f t="shared" ca="1" si="696"/>
        <v>2</v>
      </c>
      <c r="KG84" s="5" t="str">
        <f t="array" aca="1" ref="KG84" ca="1">IF(OR(KH84:KN84&lt;&gt;"-"),TRUE,"-")</f>
        <v>-</v>
      </c>
      <c r="KH84" s="19" t="str">
        <f t="shared" ca="1" si="687"/>
        <v>-</v>
      </c>
      <c r="KI84" s="19" t="str">
        <f t="shared" ca="1" si="687"/>
        <v>-</v>
      </c>
      <c r="KJ84" s="19" t="str">
        <f t="shared" ca="1" si="687"/>
        <v>-</v>
      </c>
      <c r="KK84" s="19" t="str">
        <f t="shared" ca="1" si="687"/>
        <v>-</v>
      </c>
      <c r="KL84" s="19" t="str">
        <f t="shared" ca="1" si="687"/>
        <v>-</v>
      </c>
      <c r="KM84" s="19" t="str">
        <f t="shared" ca="1" si="687"/>
        <v>-</v>
      </c>
      <c r="KN84" s="19" t="str">
        <f t="shared" ca="1" si="687"/>
        <v>-</v>
      </c>
      <c r="KO84" s="19" t="b">
        <f t="shared" ca="1" si="687"/>
        <v>0</v>
      </c>
      <c r="KP84" s="144">
        <f t="shared" ca="1" si="668"/>
        <v>2</v>
      </c>
      <c r="KQ84" s="19">
        <f t="shared" ca="1" si="687"/>
        <v>2</v>
      </c>
      <c r="KR84" s="19" t="b">
        <f t="shared" ca="1" si="687"/>
        <v>0</v>
      </c>
      <c r="KS84" s="19" t="str">
        <f t="shared" ca="1" si="687"/>
        <v>-</v>
      </c>
      <c r="KT84" s="5" t="str">
        <f t="shared" ca="1" si="669"/>
        <v>-</v>
      </c>
      <c r="KU84" s="5" t="str">
        <f t="shared" ca="1" si="669"/>
        <v>-</v>
      </c>
      <c r="KV84" s="5" t="str">
        <f t="shared" ca="1" si="669"/>
        <v>-</v>
      </c>
      <c r="KW84" s="5" t="str">
        <f t="shared" ca="1" si="669"/>
        <v>-</v>
      </c>
      <c r="KX84" s="19" t="b">
        <f t="shared" ca="1" si="688"/>
        <v>0</v>
      </c>
      <c r="KY84" s="19" t="str">
        <f t="shared" ca="1" si="688"/>
        <v>-</v>
      </c>
      <c r="KZ84" s="19" t="str">
        <f t="shared" ca="1" si="688"/>
        <v>-</v>
      </c>
      <c r="LA84" s="19" t="b">
        <f t="shared" ca="1" si="688"/>
        <v>1</v>
      </c>
      <c r="LB84" s="19">
        <f t="shared" ca="1" si="688"/>
        <v>0.75</v>
      </c>
      <c r="LC84" s="19">
        <f t="shared" ca="1" si="688"/>
        <v>0.75</v>
      </c>
      <c r="LD84" s="19">
        <f t="shared" ca="1" si="688"/>
        <v>0.99</v>
      </c>
      <c r="LE84" s="19">
        <f t="shared" ca="1" si="688"/>
        <v>0.5</v>
      </c>
      <c r="LF84" s="19">
        <f t="shared" ca="1" si="688"/>
        <v>0</v>
      </c>
      <c r="LG84" s="19">
        <f t="shared" ca="1" si="688"/>
        <v>0</v>
      </c>
      <c r="LH84" s="19" t="str">
        <f t="shared" ca="1" si="688"/>
        <v>-</v>
      </c>
      <c r="LI84" s="19" t="str">
        <f t="shared" ca="1" si="688"/>
        <v>-</v>
      </c>
      <c r="LJ84" s="19" t="str">
        <f t="shared" ca="1" si="688"/>
        <v>-</v>
      </c>
      <c r="LK84" s="5">
        <f t="shared" ca="1" si="671"/>
        <v>1</v>
      </c>
      <c r="LL84" s="9"/>
      <c r="LM84" s="19">
        <f t="shared" ca="1" si="688"/>
        <v>70</v>
      </c>
      <c r="LN84" s="19">
        <f t="shared" ca="1" si="672"/>
        <v>50</v>
      </c>
      <c r="LO84" s="19">
        <f t="shared" ca="1" si="672"/>
        <v>80</v>
      </c>
      <c r="LP84" s="19">
        <f t="shared" ca="1" si="672"/>
        <v>50</v>
      </c>
      <c r="LQ84" s="5" t="b" cm="1">
        <f t="array" aca="1" ref="LQ84" ca="1">INDEX(i.meatgrid,$Q84,LQ$7)</f>
        <v>0</v>
      </c>
      <c r="LR84" s="5" t="b" cm="1">
        <f t="array" aca="1" ref="LR84" ca="1">INDEX(i.meatgrid,$Q84,LR$7)</f>
        <v>0</v>
      </c>
      <c r="LS84" s="5" t="str" cm="1">
        <f t="array" aca="1" ref="LS84" ca="1">INDEX(i.meatgrid,$Q84,LS$7)</f>
        <v>-</v>
      </c>
      <c r="LT84" s="5" cm="1">
        <f t="array" aca="1" ref="LT84" ca="1">INDEX(i.meatgrid,$Q84,LT$7)</f>
        <v>40</v>
      </c>
      <c r="LU84" s="19">
        <f t="shared" ca="1" si="673"/>
        <v>1</v>
      </c>
      <c r="LV84" s="5">
        <f t="shared" ca="1" si="674"/>
        <v>1</v>
      </c>
      <c r="LW84" s="5" cm="1">
        <f t="array" aca="1" ref="LW84" ca="1">INDEX(i.meatgrid,$Q84,LW$7)</f>
        <v>1</v>
      </c>
      <c r="LX84" s="5" cm="1">
        <f t="array" aca="1" ref="LX84" ca="1">INDEX(i.meatgrid,$Q84,LX$7)</f>
        <v>0</v>
      </c>
      <c r="LY84" s="5" cm="1">
        <f t="array" aca="1" ref="LY84" ca="1">INDEX(i.meatgrid,$Q84,LY$7)</f>
        <v>0</v>
      </c>
      <c r="LZ84" s="5" cm="1">
        <f t="array" aca="1" ref="LZ84" ca="1">INDEX(i.meatgrid,$Q84,LZ$7)</f>
        <v>0</v>
      </c>
      <c r="MA84" s="5" cm="1">
        <f t="array" aca="1" ref="MA84" ca="1">INDEX(i.meatgrid,$Q84,MA$7)</f>
        <v>0</v>
      </c>
      <c r="MB84" s="5" cm="1">
        <f t="array" aca="1" ref="MB84" ca="1">INDEX(i.meatgrid,$Q84,MB$7)</f>
        <v>1</v>
      </c>
      <c r="MC84" s="5" cm="1">
        <f t="array" aca="1" ref="MC84" ca="1">INDEX(i.meatgrid,$Q84,MC$7)</f>
        <v>1</v>
      </c>
      <c r="MD84" s="5" cm="1">
        <f t="array" aca="1" ref="MD84" ca="1">INDEX(i.meatgrid,$Q84,MD$7)</f>
        <v>1</v>
      </c>
      <c r="ME84" s="19">
        <f t="shared" ca="1" si="675"/>
        <v>1</v>
      </c>
      <c r="MF84" s="9"/>
      <c r="MG84" s="19" t="b">
        <f t="shared" ca="1" si="676"/>
        <v>0</v>
      </c>
      <c r="MH84" s="19" t="b">
        <f t="shared" ca="1" si="676"/>
        <v>0</v>
      </c>
      <c r="MI84" s="19">
        <f t="shared" ca="1" si="676"/>
        <v>1</v>
      </c>
      <c r="MJ84" s="19">
        <f t="shared" ca="1" si="676"/>
        <v>0.75</v>
      </c>
      <c r="MK84" s="19">
        <f t="shared" ca="1" si="676"/>
        <v>0.75</v>
      </c>
      <c r="ML84" s="19">
        <f t="shared" ca="1" si="676"/>
        <v>0.8</v>
      </c>
      <c r="MM84" s="19">
        <f t="shared" ca="1" si="676"/>
        <v>0.82499999999999996</v>
      </c>
      <c r="MN84" s="19">
        <f t="shared" ca="1" si="676"/>
        <v>0.875</v>
      </c>
      <c r="MO84" s="19">
        <f t="shared" ca="1" si="676"/>
        <v>0.9</v>
      </c>
      <c r="MP84" s="19">
        <f t="shared" ca="1" si="676"/>
        <v>1</v>
      </c>
      <c r="MQ84" s="19">
        <f t="shared" ca="1" si="676"/>
        <v>0.875</v>
      </c>
      <c r="MR84" s="19" t="b">
        <f t="shared" ca="1" si="676"/>
        <v>1</v>
      </c>
      <c r="MS84" s="19">
        <f t="shared" ca="1" si="676"/>
        <v>74.989999999999995</v>
      </c>
      <c r="MT84" s="19" t="str">
        <f t="shared" ca="1" si="676"/>
        <v>-</v>
      </c>
      <c r="MU84" s="19" t="str">
        <f t="shared" ca="1" si="676"/>
        <v>-</v>
      </c>
      <c r="MV84" s="19" t="str">
        <f t="shared" ca="1" si="676"/>
        <v>-</v>
      </c>
      <c r="MW84" s="19" t="str">
        <f t="shared" ca="1" si="677"/>
        <v>-</v>
      </c>
      <c r="MX84" s="19" t="str">
        <f t="shared" ca="1" si="677"/>
        <v>-</v>
      </c>
      <c r="MY84" s="19" t="str">
        <f t="shared" ca="1" si="677"/>
        <v>-</v>
      </c>
      <c r="MZ84" s="19" t="str">
        <f t="shared" ca="1" si="677"/>
        <v>-</v>
      </c>
      <c r="NA84" s="19">
        <f t="shared" ca="1" si="677"/>
        <v>36.99</v>
      </c>
      <c r="NB84" s="19">
        <f t="shared" ca="1" si="677"/>
        <v>36.99</v>
      </c>
      <c r="NC84" s="19" t="str">
        <f t="shared" ca="1" si="677"/>
        <v>-</v>
      </c>
      <c r="ND84" s="19" t="str">
        <f t="shared" ca="1" si="677"/>
        <v>-</v>
      </c>
      <c r="NE84" s="19" t="str">
        <f t="shared" ca="1" si="677"/>
        <v>-</v>
      </c>
      <c r="NF84" s="19" t="str">
        <f t="shared" ca="1" si="677"/>
        <v>-</v>
      </c>
      <c r="NG84" s="19" t="str">
        <f t="shared" ca="1" si="677"/>
        <v>-</v>
      </c>
      <c r="NH84" s="19">
        <f t="shared" ca="1" si="677"/>
        <v>49.99</v>
      </c>
      <c r="NI84" s="19">
        <f t="shared" ca="1" si="677"/>
        <v>49.99</v>
      </c>
      <c r="NJ84" s="19">
        <f t="shared" ca="1" si="677"/>
        <v>49.99</v>
      </c>
      <c r="NK84" s="19">
        <f t="shared" ca="1" si="677"/>
        <v>49.99</v>
      </c>
      <c r="NL84" s="19">
        <f t="shared" ca="1" si="677"/>
        <v>49.99</v>
      </c>
      <c r="NM84" s="19">
        <f t="shared" ca="1" si="677"/>
        <v>49.99</v>
      </c>
      <c r="NN84" s="19">
        <f t="shared" ca="1" si="677"/>
        <v>49.99</v>
      </c>
      <c r="NO84" s="19">
        <f t="shared" ca="1" si="677"/>
        <v>49.99</v>
      </c>
      <c r="NP84" s="19">
        <f t="shared" ca="1" si="677"/>
        <v>412.99</v>
      </c>
      <c r="NQ84" s="19">
        <f t="shared" ca="1" si="677"/>
        <v>412.99</v>
      </c>
      <c r="NR84" s="19" t="str">
        <f t="shared" ca="1" si="677"/>
        <v>-</v>
      </c>
      <c r="NS84" s="19" t="str">
        <f t="shared" ca="1" si="677"/>
        <v>-</v>
      </c>
      <c r="NT84" s="19" t="str">
        <f t="shared" ca="1" si="677"/>
        <v>-</v>
      </c>
      <c r="NU84" s="19" t="str">
        <f t="shared" ca="1" si="677"/>
        <v>-</v>
      </c>
      <c r="NV84" s="19" t="str">
        <f t="shared" ca="1" si="677"/>
        <v>-</v>
      </c>
      <c r="NW84" s="19">
        <f t="shared" ca="1" si="677"/>
        <v>6.8900000000000006</v>
      </c>
      <c r="NX84" s="19">
        <f t="shared" ca="1" si="677"/>
        <v>6.8900000000000006</v>
      </c>
      <c r="NY84" s="19">
        <f t="shared" ca="1" si="677"/>
        <v>6.8900000000000006</v>
      </c>
      <c r="NZ84" s="19">
        <f t="shared" ca="1" si="677"/>
        <v>6.8900000000000006</v>
      </c>
      <c r="OA84" s="19">
        <f t="shared" ca="1" si="677"/>
        <v>6.8900000000000006</v>
      </c>
      <c r="OB84" s="19">
        <f t="shared" ca="1" si="677"/>
        <v>6.8900000000000006</v>
      </c>
      <c r="OC84" s="19">
        <f t="shared" ca="1" si="677"/>
        <v>6.8900000000000006</v>
      </c>
      <c r="OD84" s="19">
        <f t="shared" ca="1" si="677"/>
        <v>6.8900000000000006</v>
      </c>
      <c r="OE84" s="19">
        <f t="shared" ca="1" si="677"/>
        <v>346.99</v>
      </c>
      <c r="OF84" s="19">
        <f t="shared" ca="1" si="677"/>
        <v>346.99</v>
      </c>
      <c r="OG84" s="19" t="str">
        <f t="shared" ca="1" si="677"/>
        <v>-</v>
      </c>
      <c r="OH84" s="19" t="str">
        <f t="shared" ca="1" si="677"/>
        <v>-</v>
      </c>
      <c r="OI84" s="19" t="str">
        <f t="shared" ca="1" si="677"/>
        <v>-</v>
      </c>
      <c r="OJ84" s="19" t="str">
        <f t="shared" ca="1" si="677"/>
        <v>-</v>
      </c>
      <c r="OK84" s="19" t="str">
        <f t="shared" ca="1" si="677"/>
        <v>-</v>
      </c>
      <c r="OL84" s="19">
        <f t="shared" ca="1" si="677"/>
        <v>0</v>
      </c>
      <c r="OM84" s="24">
        <v>0</v>
      </c>
    </row>
    <row r="85" spans="1:403" outlineLevel="2">
      <c r="A85" s="21">
        <f t="shared" si="156"/>
        <v>80</v>
      </c>
      <c r="B85" s="222">
        <f t="shared" ca="1" si="689"/>
        <v>76</v>
      </c>
      <c r="C85">
        <v>203</v>
      </c>
      <c r="D85" s="144" t="str">
        <f t="shared" ca="1" si="638"/>
        <v>GSM</v>
      </c>
      <c r="E85" t="b">
        <f t="shared" ca="1" si="639"/>
        <v>1</v>
      </c>
      <c r="F85" t="b">
        <v>0</v>
      </c>
      <c r="G85" t="b">
        <f t="shared" ca="1" si="640"/>
        <v>1</v>
      </c>
      <c r="H85" s="237">
        <f t="shared" ca="1" si="690"/>
        <v>2</v>
      </c>
      <c r="I85" s="237">
        <f t="shared" ca="1" si="690"/>
        <v>1</v>
      </c>
      <c r="J85" s="237" t="str">
        <f t="shared" ca="1" si="690"/>
        <v/>
      </c>
      <c r="K85" s="237">
        <f t="shared" ca="1" si="690"/>
        <v>2</v>
      </c>
      <c r="L85" s="237">
        <f t="shared" ca="1" si="678"/>
        <v>2</v>
      </c>
      <c r="M85" s="237">
        <f t="shared" ca="1" si="678"/>
        <v>2</v>
      </c>
      <c r="N85" s="237">
        <f t="shared" ca="1" si="678"/>
        <v>3</v>
      </c>
      <c r="O85" s="237">
        <f t="shared" ca="1" si="678"/>
        <v>1</v>
      </c>
      <c r="P85" s="237">
        <f t="shared" ca="1" si="678"/>
        <v>1</v>
      </c>
      <c r="Q85" s="237">
        <f t="shared" ca="1" si="678"/>
        <v>5</v>
      </c>
      <c r="R85" s="237">
        <f t="shared" ca="1" si="678"/>
        <v>1</v>
      </c>
      <c r="S85" s="237">
        <f t="shared" ca="1" si="678"/>
        <v>1</v>
      </c>
      <c r="T85" s="237">
        <f t="shared" ca="1" si="678"/>
        <v>1</v>
      </c>
      <c r="U85" s="275"/>
      <c r="V85" s="275"/>
      <c r="W85" s="237">
        <f t="shared" ca="1" si="679"/>
        <v>0</v>
      </c>
      <c r="X85" s="275"/>
      <c r="Y85" s="275">
        <f t="shared" ca="1" si="680"/>
        <v>0</v>
      </c>
      <c r="Z85" s="275">
        <f t="shared" ca="1" si="680"/>
        <v>0</v>
      </c>
      <c r="AA85" s="275">
        <f t="shared" ca="1" si="680"/>
        <v>0</v>
      </c>
      <c r="AB85" s="275">
        <f t="shared" ca="1" si="680"/>
        <v>0</v>
      </c>
      <c r="AC85" s="275">
        <f t="shared" ca="1" si="680"/>
        <v>0</v>
      </c>
      <c r="AD85" s="275">
        <f t="shared" ca="1" si="680"/>
        <v>0</v>
      </c>
      <c r="AE85" s="275">
        <f t="shared" ca="1" si="680"/>
        <v>0</v>
      </c>
      <c r="AF85" s="144">
        <f ca="1">INDEX(CHOOSE($N85,DataAutumn!i.AdultDrys,DataWinter!i.AdultDrys,DataSpring!i.AdultDrys),1,$M85)</f>
        <v>3</v>
      </c>
      <c r="AG85" s="5">
        <f t="shared" ca="1" si="641"/>
        <v>2</v>
      </c>
      <c r="AH85" s="5">
        <f t="shared" ca="1" si="641"/>
        <v>0</v>
      </c>
      <c r="AI85" s="5">
        <f t="shared" ca="1" si="642"/>
        <v>1</v>
      </c>
      <c r="AJ85">
        <f t="shared" ca="1" si="643"/>
        <v>4</v>
      </c>
      <c r="AL85" s="231"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1"/>
        <v>-</v>
      </c>
      <c r="AP85" s="237" t="str">
        <f t="shared" ca="1" si="691"/>
        <v>-</v>
      </c>
      <c r="AQ85" s="237" t="str">
        <f t="shared" ca="1" si="691"/>
        <v>-</v>
      </c>
      <c r="AR85" s="237" t="str">
        <f t="shared" ca="1" si="691"/>
        <v>-</v>
      </c>
      <c r="AS85" s="237" t="str">
        <f t="shared" ca="1" si="691"/>
        <v>-</v>
      </c>
      <c r="AT85" s="237" t="str">
        <f t="shared" ca="1" si="691"/>
        <v>-</v>
      </c>
      <c r="AU85" s="237" t="str">
        <f t="shared" ca="1" si="691"/>
        <v>-</v>
      </c>
      <c r="AV85" s="237" t="str">
        <f t="shared" ca="1" si="691"/>
        <v>-</v>
      </c>
      <c r="AW85" s="9"/>
      <c r="AX85" s="5" t="b">
        <f t="shared" ca="1" si="644"/>
        <v>0</v>
      </c>
      <c r="AY85" s="5" t="str">
        <f t="shared" ca="1" si="644"/>
        <v>-</v>
      </c>
      <c r="AZ85" s="5" t="b">
        <f t="shared" ca="1" si="644"/>
        <v>0</v>
      </c>
      <c r="BA85" s="5" t="b">
        <f t="shared" ca="1" si="644"/>
        <v>1</v>
      </c>
      <c r="BB85" s="5" t="b">
        <f t="shared" ca="1" si="644"/>
        <v>1</v>
      </c>
      <c r="BC85" s="144">
        <f t="shared" ca="1" si="644"/>
        <v>0</v>
      </c>
      <c r="BD85" s="19" t="b">
        <f t="shared" ca="1" si="645"/>
        <v>1</v>
      </c>
      <c r="BE85" s="9"/>
      <c r="BF85" s="5" t="str">
        <f t="shared" ca="1" si="646"/>
        <v>-</v>
      </c>
      <c r="BG85" s="19" t="str">
        <f t="shared" ca="1" si="647"/>
        <v>-</v>
      </c>
      <c r="BH85" s="19" t="str">
        <f t="shared" ca="1" si="647"/>
        <v>-</v>
      </c>
      <c r="BI85" s="19" t="str">
        <f t="shared" ca="1" si="647"/>
        <v>-</v>
      </c>
      <c r="BJ85" s="5" t="str">
        <f t="shared" ca="1" si="648"/>
        <v>-</v>
      </c>
      <c r="BK85" s="19" t="str">
        <f t="shared" ca="1" si="649"/>
        <v>-</v>
      </c>
      <c r="BL85" s="5" t="str">
        <f t="shared" ca="1" si="650"/>
        <v>-</v>
      </c>
      <c r="BM85" s="19" t="str">
        <f t="shared" ca="1" si="651"/>
        <v>-</v>
      </c>
      <c r="BN85" s="19" t="str">
        <f t="shared" ca="1" si="651"/>
        <v>-</v>
      </c>
      <c r="BO85" s="19" t="str">
        <f t="shared" ca="1" si="651"/>
        <v>-</v>
      </c>
      <c r="BP85" s="5" t="str">
        <f t="shared" ca="1" si="652"/>
        <v>-</v>
      </c>
      <c r="BQ85" s="9"/>
      <c r="BR85" s="19" t="str">
        <f t="shared" ca="1" si="653"/>
        <v>-</v>
      </c>
      <c r="BS85" s="19" t="str">
        <f t="shared" ca="1" si="653"/>
        <v>-</v>
      </c>
      <c r="BT85" s="19" t="str">
        <f t="shared" ca="1" si="653"/>
        <v>-</v>
      </c>
      <c r="BU85" s="19" t="str">
        <f t="shared" ca="1" si="653"/>
        <v>-</v>
      </c>
      <c r="BV85" s="19" t="str">
        <f t="shared" ca="1" si="653"/>
        <v>-</v>
      </c>
      <c r="BW85" s="19" t="str">
        <f t="shared" ca="1" si="653"/>
        <v>-</v>
      </c>
      <c r="BX85" s="19" t="str">
        <f t="shared" ca="1" si="653"/>
        <v>-</v>
      </c>
      <c r="BY85" s="19" t="str">
        <f t="shared" ca="1" si="653"/>
        <v>-</v>
      </c>
      <c r="BZ85" s="19" t="str">
        <f t="shared" ca="1" si="653"/>
        <v>-</v>
      </c>
      <c r="CA85" s="19" t="str">
        <f t="shared" ca="1" si="653"/>
        <v>-</v>
      </c>
      <c r="CB85" s="9"/>
      <c r="CC85" s="237" t="b">
        <f t="shared" ca="1" si="697"/>
        <v>1</v>
      </c>
      <c r="CD85" s="12" t="b">
        <v>1</v>
      </c>
      <c r="CE85" s="237" t="b">
        <f t="shared" ca="1" si="697"/>
        <v>1</v>
      </c>
      <c r="CF85" s="251">
        <f t="shared" ca="1" si="692"/>
        <v>2235104</v>
      </c>
      <c r="CG85" s="237" t="b">
        <f t="shared" ca="1" si="697"/>
        <v>0</v>
      </c>
      <c r="CH85" s="12" t="s">
        <v>34</v>
      </c>
      <c r="CI85" s="19" t="b">
        <f t="shared" ca="1" si="681"/>
        <v>1</v>
      </c>
      <c r="CJ85" s="237">
        <f t="shared" ca="1" si="693"/>
        <v>2235105</v>
      </c>
      <c r="CK85" s="19" t="str">
        <f t="shared" ca="1" si="681"/>
        <v>-</v>
      </c>
      <c r="CL85" s="19">
        <f t="shared" ca="1" si="681"/>
        <v>1</v>
      </c>
      <c r="CM85" s="19">
        <f t="shared" ca="1" si="681"/>
        <v>1</v>
      </c>
      <c r="CN85" s="9"/>
      <c r="CO85" s="444">
        <f t="shared" ca="1" si="655"/>
        <v>652</v>
      </c>
      <c r="CP85" s="444">
        <f t="shared" ca="1" si="655"/>
        <v>686</v>
      </c>
      <c r="CQ85" s="444">
        <f t="shared" ca="1" si="655"/>
        <v>721</v>
      </c>
      <c r="CR85" s="152">
        <f t="shared" ca="1" si="656"/>
        <v>378</v>
      </c>
      <c r="CS85" s="152">
        <f t="shared" ca="1" si="656"/>
        <v>413</v>
      </c>
      <c r="CT85" s="152">
        <f t="shared" ca="1" si="656"/>
        <v>448</v>
      </c>
      <c r="CU85" s="19" t="str">
        <f t="shared" ca="1" si="657"/>
        <v>-</v>
      </c>
      <c r="CV85" s="12" t="b">
        <v>0</v>
      </c>
      <c r="CW85" s="12" t="b">
        <v>0</v>
      </c>
      <c r="CX85" s="12" t="b">
        <v>0</v>
      </c>
      <c r="CY85" s="12" t="b">
        <v>0</v>
      </c>
      <c r="CZ85" s="19" t="b">
        <f t="shared" ca="1" si="657"/>
        <v>1</v>
      </c>
      <c r="DA85" s="19">
        <f t="shared" ca="1" si="657"/>
        <v>0</v>
      </c>
      <c r="DB85" s="19">
        <f t="shared" ca="1" si="657"/>
        <v>0</v>
      </c>
      <c r="DC85" s="19">
        <f t="shared" ca="1" si="657"/>
        <v>0</v>
      </c>
      <c r="DD85" s="19">
        <f t="shared" ca="1" si="657"/>
        <v>0</v>
      </c>
      <c r="DE85" s="19">
        <f t="shared" ca="1" si="657"/>
        <v>0</v>
      </c>
      <c r="DF85" s="19">
        <f t="shared" ca="1" si="657"/>
        <v>0</v>
      </c>
      <c r="DG85" s="19">
        <f t="shared" ca="1" si="657"/>
        <v>0</v>
      </c>
      <c r="DH85" s="19">
        <f t="shared" ca="1" si="657"/>
        <v>0</v>
      </c>
      <c r="DI85" s="19">
        <f t="shared" ca="1" si="657"/>
        <v>0</v>
      </c>
      <c r="DJ85" s="19">
        <f t="shared" ca="1" si="657"/>
        <v>0</v>
      </c>
      <c r="DK85" s="19">
        <f t="shared" ca="1" si="657"/>
        <v>0</v>
      </c>
      <c r="DL85" s="19">
        <f t="shared" ca="1" si="658"/>
        <v>0</v>
      </c>
      <c r="DM85" s="12">
        <v>3</v>
      </c>
      <c r="DN85" s="12">
        <v>3</v>
      </c>
      <c r="DO85" s="19">
        <f t="shared" ca="1" si="694"/>
        <v>0</v>
      </c>
      <c r="DP85" s="12">
        <v>1</v>
      </c>
      <c r="DQ85" s="12">
        <v>-1</v>
      </c>
      <c r="DR85" s="19" t="str">
        <f t="shared" ca="1" si="658"/>
        <v>-</v>
      </c>
      <c r="DS85" s="19" t="str">
        <f t="shared" ca="1" si="658"/>
        <v>-</v>
      </c>
      <c r="DT85" s="19" t="str">
        <f t="shared" ca="1" si="658"/>
        <v>-</v>
      </c>
      <c r="DU85" s="251">
        <f t="shared" ca="1" si="682"/>
        <v>0</v>
      </c>
      <c r="DV85" s="251">
        <f t="shared" si="695"/>
        <v>1</v>
      </c>
      <c r="DW85" s="251">
        <f t="shared" si="683"/>
        <v>-1</v>
      </c>
      <c r="DX85" s="19" t="str">
        <f t="shared" ca="1" si="658"/>
        <v>-</v>
      </c>
      <c r="DY85" s="19" t="str">
        <f t="shared" ca="1" si="658"/>
        <v>-</v>
      </c>
      <c r="DZ85" s="19" t="str">
        <f t="shared" ca="1" si="658"/>
        <v>-</v>
      </c>
      <c r="EA85" s="19" t="str">
        <f t="shared" ca="1" si="658"/>
        <v>-</v>
      </c>
      <c r="EB85" s="19" t="str">
        <f t="shared" ca="1" si="658"/>
        <v>-</v>
      </c>
      <c r="EC85" s="19" t="str">
        <f t="shared" ca="1" si="658"/>
        <v>-</v>
      </c>
      <c r="ED85" s="19">
        <f t="shared" ca="1" si="658"/>
        <v>0</v>
      </c>
      <c r="EE85" s="19">
        <f t="shared" ca="1" si="658"/>
        <v>0</v>
      </c>
      <c r="EF85" s="19">
        <f t="shared" ca="1" si="658"/>
        <v>0</v>
      </c>
      <c r="EG85" s="19">
        <f t="shared" ca="1" si="658"/>
        <v>0</v>
      </c>
      <c r="EH85" s="19">
        <f t="shared" ca="1" si="658"/>
        <v>0</v>
      </c>
      <c r="EI85" s="19">
        <f t="shared" ca="1" si="658"/>
        <v>0</v>
      </c>
      <c r="EJ85" s="19">
        <f t="shared" ca="1" si="658"/>
        <v>0</v>
      </c>
      <c r="EK85" s="19">
        <f t="shared" ca="1" si="658"/>
        <v>0</v>
      </c>
      <c r="EL85" s="19">
        <f t="shared" ca="1" si="658"/>
        <v>0</v>
      </c>
      <c r="EM85" s="19">
        <f t="shared" ca="1" si="658"/>
        <v>0</v>
      </c>
      <c r="EN85" s="19">
        <f t="shared" ca="1" si="658"/>
        <v>0</v>
      </c>
      <c r="EO85" s="19">
        <f t="shared" ca="1" si="658"/>
        <v>0</v>
      </c>
      <c r="EP85" s="19">
        <f t="shared" ca="1" si="658"/>
        <v>0</v>
      </c>
      <c r="EQ85" s="19">
        <f t="shared" ca="1" si="658"/>
        <v>0</v>
      </c>
      <c r="ER85" s="19">
        <f t="shared" ca="1" si="658"/>
        <v>0</v>
      </c>
      <c r="ES85" s="19">
        <f t="shared" ca="1" si="658"/>
        <v>0</v>
      </c>
      <c r="ET85" s="19">
        <f t="shared" ca="1" si="659"/>
        <v>0</v>
      </c>
      <c r="EU85" s="19">
        <f t="shared" ca="1" si="659"/>
        <v>0</v>
      </c>
      <c r="EV85" s="19">
        <f t="shared" ca="1" si="659"/>
        <v>0</v>
      </c>
      <c r="EW85" s="19">
        <f t="shared" ca="1" si="659"/>
        <v>0</v>
      </c>
      <c r="EX85" s="19">
        <f t="shared" ca="1" si="659"/>
        <v>0</v>
      </c>
      <c r="EY85" s="19">
        <f t="shared" ca="1" si="659"/>
        <v>0</v>
      </c>
      <c r="EZ85" s="19">
        <f t="shared" ca="1" si="659"/>
        <v>0</v>
      </c>
      <c r="FA85" s="19">
        <f t="shared" ca="1" si="659"/>
        <v>0</v>
      </c>
      <c r="FB85" s="19">
        <f t="shared" ca="1" si="659"/>
        <v>0</v>
      </c>
      <c r="FC85" s="19">
        <f t="shared" ca="1" si="659"/>
        <v>0</v>
      </c>
      <c r="FD85" s="19">
        <f t="shared" ca="1" si="659"/>
        <v>0</v>
      </c>
      <c r="FE85" s="19">
        <f t="shared" ca="1" si="659"/>
        <v>0</v>
      </c>
      <c r="FF85" s="19">
        <f t="shared" ca="1" si="659"/>
        <v>0</v>
      </c>
      <c r="FG85" s="19">
        <f t="shared" ca="1" si="659"/>
        <v>0</v>
      </c>
      <c r="FH85" s="19">
        <f t="shared" ca="1" si="659"/>
        <v>0</v>
      </c>
      <c r="FI85" s="19">
        <f t="shared" ca="1" si="659"/>
        <v>0</v>
      </c>
      <c r="FJ85" s="19">
        <f t="shared" ref="FJ85:HP85" ca="1" si="699">OFFSET(FJ$5,$B85,0)</f>
        <v>0</v>
      </c>
      <c r="FK85" s="19">
        <f t="shared" ca="1" si="699"/>
        <v>0</v>
      </c>
      <c r="FL85" s="19">
        <f t="shared" ca="1" si="699"/>
        <v>0</v>
      </c>
      <c r="FM85" s="19">
        <f t="shared" ca="1" si="699"/>
        <v>0</v>
      </c>
      <c r="FN85" s="19">
        <f t="shared" ca="1" si="699"/>
        <v>0</v>
      </c>
      <c r="FO85" s="19">
        <f t="shared" ca="1" si="699"/>
        <v>0</v>
      </c>
      <c r="FP85" s="19">
        <f t="shared" ca="1" si="699"/>
        <v>0</v>
      </c>
      <c r="FQ85" s="19">
        <f t="shared" ca="1" si="699"/>
        <v>0</v>
      </c>
      <c r="FR85" s="19">
        <f t="shared" ca="1" si="699"/>
        <v>0</v>
      </c>
      <c r="FS85" s="19">
        <f t="shared" ca="1" si="699"/>
        <v>0</v>
      </c>
      <c r="FT85" s="19">
        <f t="shared" ca="1" si="699"/>
        <v>0</v>
      </c>
      <c r="FU85" s="19">
        <f t="shared" ca="1" si="699"/>
        <v>0</v>
      </c>
      <c r="FV85" s="19">
        <f t="shared" ca="1" si="699"/>
        <v>0</v>
      </c>
      <c r="FW85" s="19">
        <f t="shared" ca="1" si="699"/>
        <v>0</v>
      </c>
      <c r="FX85" s="19">
        <f t="shared" ca="1" si="699"/>
        <v>0</v>
      </c>
      <c r="FY85" s="19">
        <f t="shared" ca="1" si="699"/>
        <v>0</v>
      </c>
      <c r="FZ85" s="19">
        <f t="shared" ca="1" si="699"/>
        <v>0</v>
      </c>
      <c r="GA85" s="19">
        <f t="shared" ca="1" si="699"/>
        <v>0</v>
      </c>
      <c r="GB85" s="19">
        <f t="shared" ca="1" si="699"/>
        <v>0</v>
      </c>
      <c r="GC85" s="19">
        <f t="shared" ca="1" si="699"/>
        <v>0</v>
      </c>
      <c r="GD85" s="19">
        <f t="shared" ca="1" si="699"/>
        <v>0</v>
      </c>
      <c r="GE85" s="19">
        <f t="shared" ca="1" si="699"/>
        <v>0</v>
      </c>
      <c r="GF85" s="19">
        <f t="shared" ca="1" si="699"/>
        <v>0</v>
      </c>
      <c r="GG85" s="19">
        <f t="shared" ca="1" si="699"/>
        <v>0</v>
      </c>
      <c r="GH85" s="19">
        <f t="shared" ca="1" si="699"/>
        <v>0</v>
      </c>
      <c r="GI85" s="19">
        <f t="shared" ca="1" si="699"/>
        <v>0</v>
      </c>
      <c r="GJ85" s="19">
        <f t="shared" ca="1" si="699"/>
        <v>0</v>
      </c>
      <c r="GK85" s="19">
        <f t="shared" ca="1" si="699"/>
        <v>0</v>
      </c>
      <c r="GL85" s="19">
        <f t="shared" ca="1" si="699"/>
        <v>0</v>
      </c>
      <c r="GM85" s="19">
        <f t="shared" ca="1" si="699"/>
        <v>0</v>
      </c>
      <c r="GN85" s="19">
        <f t="shared" ca="1" si="699"/>
        <v>0</v>
      </c>
      <c r="GO85" s="19">
        <f t="shared" ca="1" si="699"/>
        <v>0</v>
      </c>
      <c r="GP85" s="19">
        <f t="shared" ca="1" si="699"/>
        <v>0</v>
      </c>
      <c r="GQ85" s="19">
        <f t="shared" ca="1" si="699"/>
        <v>0</v>
      </c>
      <c r="GR85" s="19">
        <f t="shared" ca="1" si="699"/>
        <v>0</v>
      </c>
      <c r="GS85" s="19">
        <f t="shared" ca="1" si="699"/>
        <v>0</v>
      </c>
      <c r="GT85" s="19">
        <f t="shared" ca="1" si="699"/>
        <v>0</v>
      </c>
      <c r="GU85" s="19">
        <f t="shared" ca="1" si="699"/>
        <v>0</v>
      </c>
      <c r="GV85" s="19">
        <f t="shared" ca="1" si="699"/>
        <v>0</v>
      </c>
      <c r="GW85" s="19">
        <f t="shared" ca="1" si="699"/>
        <v>0</v>
      </c>
      <c r="GX85" s="19">
        <f t="shared" ca="1" si="699"/>
        <v>0</v>
      </c>
      <c r="GY85" s="19">
        <f t="shared" ca="1" si="699"/>
        <v>0</v>
      </c>
      <c r="GZ85" s="19">
        <f t="shared" ca="1" si="699"/>
        <v>0</v>
      </c>
      <c r="HA85" s="19">
        <f t="shared" ca="1" si="699"/>
        <v>0</v>
      </c>
      <c r="HB85" s="19">
        <f t="shared" ca="1" si="699"/>
        <v>0</v>
      </c>
      <c r="HC85" s="19">
        <f t="shared" ca="1" si="699"/>
        <v>0</v>
      </c>
      <c r="HD85" s="19">
        <f t="shared" ca="1" si="699"/>
        <v>0</v>
      </c>
      <c r="HE85" s="19">
        <f t="shared" ca="1" si="699"/>
        <v>0</v>
      </c>
      <c r="HF85" s="19">
        <f t="shared" ca="1" si="699"/>
        <v>0</v>
      </c>
      <c r="HG85" s="19">
        <f t="shared" ca="1" si="699"/>
        <v>0</v>
      </c>
      <c r="HH85" s="19">
        <f t="shared" ca="1" si="699"/>
        <v>0</v>
      </c>
      <c r="HI85" s="19">
        <f t="shared" ca="1" si="699"/>
        <v>0</v>
      </c>
      <c r="HJ85" s="19">
        <f t="shared" ca="1" si="699"/>
        <v>0</v>
      </c>
      <c r="HK85" s="19">
        <f t="shared" ca="1" si="699"/>
        <v>0</v>
      </c>
      <c r="HL85" s="19">
        <f t="shared" ca="1" si="699"/>
        <v>0</v>
      </c>
      <c r="HM85" s="19">
        <f t="shared" ca="1" si="699"/>
        <v>0</v>
      </c>
      <c r="HN85" s="19">
        <f t="shared" ca="1" si="699"/>
        <v>0</v>
      </c>
      <c r="HO85" s="19">
        <f t="shared" ca="1" si="699"/>
        <v>0</v>
      </c>
      <c r="HP85" s="19">
        <f t="shared" ca="1" si="699"/>
        <v>0</v>
      </c>
      <c r="HQ85" s="19">
        <f t="shared" ca="1" si="698"/>
        <v>0</v>
      </c>
      <c r="HR85" s="19">
        <f t="shared" ca="1" si="698"/>
        <v>0</v>
      </c>
      <c r="HS85" s="19">
        <f t="shared" ca="1" si="698"/>
        <v>0</v>
      </c>
      <c r="HT85" s="19">
        <f t="shared" ca="1" si="698"/>
        <v>0</v>
      </c>
      <c r="HU85" s="19">
        <f t="shared" ca="1" si="698"/>
        <v>0</v>
      </c>
      <c r="HV85" s="19">
        <f t="shared" ca="1" si="698"/>
        <v>0</v>
      </c>
      <c r="HW85" s="19">
        <f t="shared" ca="1" si="698"/>
        <v>0</v>
      </c>
      <c r="HX85" s="19">
        <f t="shared" ca="1" si="698"/>
        <v>0</v>
      </c>
      <c r="HY85" s="19">
        <f t="shared" ca="1" si="698"/>
        <v>0</v>
      </c>
      <c r="HZ85" s="19">
        <f t="shared" ca="1" si="698"/>
        <v>0</v>
      </c>
      <c r="IA85" s="19">
        <f t="shared" ca="1" si="698"/>
        <v>0</v>
      </c>
      <c r="IB85" s="19">
        <f t="shared" ca="1" si="698"/>
        <v>0</v>
      </c>
      <c r="IC85" s="19">
        <f t="shared" ca="1" si="698"/>
        <v>0</v>
      </c>
      <c r="ID85" s="19">
        <f t="shared" ca="1" si="698"/>
        <v>0</v>
      </c>
      <c r="IE85" s="5">
        <f t="shared" ca="1" si="662"/>
        <v>67</v>
      </c>
      <c r="IF85" s="9"/>
      <c r="IG85" s="5">
        <f t="shared" ca="1" si="663"/>
        <v>1</v>
      </c>
      <c r="IH85" s="5" t="b">
        <f t="shared" ca="1" si="663"/>
        <v>0</v>
      </c>
      <c r="II85" s="19">
        <f t="shared" ca="1" si="664"/>
        <v>0</v>
      </c>
      <c r="IJ85" s="5">
        <f t="shared" ca="1" si="663"/>
        <v>55</v>
      </c>
      <c r="IK85" s="19">
        <f t="shared" ca="1" si="664"/>
        <v>1</v>
      </c>
      <c r="IL85" s="19">
        <f t="shared" ca="1" si="664"/>
        <v>0</v>
      </c>
      <c r="IM85" s="19">
        <f t="shared" ca="1" si="664"/>
        <v>0</v>
      </c>
      <c r="IN85" s="19">
        <f t="shared" ca="1" si="664"/>
        <v>0</v>
      </c>
      <c r="IO85" s="19">
        <f t="shared" ca="1" si="664"/>
        <v>0</v>
      </c>
      <c r="IP85" s="19">
        <f t="shared" ca="1" si="664"/>
        <v>0</v>
      </c>
      <c r="IQ85" s="19">
        <f t="shared" ca="1" si="664"/>
        <v>0</v>
      </c>
      <c r="IR85" s="19">
        <f t="shared" ca="1" si="664"/>
        <v>0</v>
      </c>
      <c r="IS85" s="19">
        <f t="shared" ca="1" si="664"/>
        <v>0</v>
      </c>
      <c r="IT85" s="19">
        <f t="shared" ca="1" si="664"/>
        <v>0</v>
      </c>
      <c r="IU85" s="19">
        <f t="shared" ca="1" si="664"/>
        <v>0</v>
      </c>
      <c r="IV85" s="19">
        <f t="shared" ca="1" si="664"/>
        <v>0</v>
      </c>
      <c r="IW85" s="19">
        <f t="shared" ca="1" si="664"/>
        <v>0</v>
      </c>
      <c r="IX85" s="19">
        <f t="shared" ca="1" si="664"/>
        <v>0</v>
      </c>
      <c r="IY85" s="19">
        <f t="shared" ca="1" si="664"/>
        <v>0</v>
      </c>
      <c r="IZ85" s="19">
        <f t="shared" ca="1" si="664"/>
        <v>0</v>
      </c>
      <c r="JA85" s="19">
        <f t="shared" ca="1" si="664"/>
        <v>0</v>
      </c>
      <c r="JB85" s="19">
        <f t="shared" ca="1" si="664"/>
        <v>0</v>
      </c>
      <c r="JC85" s="19">
        <f t="shared" ca="1" si="664"/>
        <v>0</v>
      </c>
      <c r="JD85" s="19">
        <f t="shared" ca="1" si="664"/>
        <v>0</v>
      </c>
      <c r="JE85" s="19">
        <f t="shared" ca="1" si="664"/>
        <v>0</v>
      </c>
      <c r="JF85" s="19">
        <f t="shared" ca="1" si="664"/>
        <v>0</v>
      </c>
      <c r="JG85" s="19">
        <f t="shared" ca="1" si="664"/>
        <v>1</v>
      </c>
      <c r="JH85" s="19">
        <f t="shared" ca="1" si="664"/>
        <v>0</v>
      </c>
      <c r="JI85" s="19">
        <f t="shared" ca="1" si="664"/>
        <v>1</v>
      </c>
      <c r="JJ85" s="9"/>
      <c r="JK85" s="5" t="b">
        <f t="shared" ca="1" si="665"/>
        <v>0</v>
      </c>
      <c r="JL85" s="5" t="b">
        <f t="shared" ca="1" si="666"/>
        <v>0</v>
      </c>
      <c r="JM85" s="5" t="b">
        <f t="shared" ca="1" si="666"/>
        <v>0</v>
      </c>
      <c r="JN85" s="5" t="b">
        <f t="shared" ca="1" si="666"/>
        <v>1</v>
      </c>
      <c r="JO85" s="144">
        <f t="shared" ca="1" si="684"/>
        <v>1</v>
      </c>
      <c r="JP85" s="144">
        <f t="shared" ca="1" si="684"/>
        <v>1</v>
      </c>
      <c r="JQ85" s="19" t="str">
        <f t="shared" ca="1" si="685"/>
        <v>-</v>
      </c>
      <c r="JR85" s="19" t="str">
        <f t="shared" ca="1" si="685"/>
        <v>-</v>
      </c>
      <c r="JS85" s="19" t="str">
        <f t="shared" ca="1" si="685"/>
        <v>-</v>
      </c>
      <c r="JT85" s="19" t="str">
        <f t="shared" ca="1" si="685"/>
        <v>-</v>
      </c>
      <c r="JU85" s="19">
        <f t="shared" ca="1" si="685"/>
        <v>1</v>
      </c>
      <c r="JV85" s="19">
        <f t="shared" ca="1" si="685"/>
        <v>0.66</v>
      </c>
      <c r="JW85" s="19" t="str">
        <f t="shared" ca="1" si="685"/>
        <v>-</v>
      </c>
      <c r="JX85" s="5" t="b" cm="1">
        <f t="array" aca="1" ref="JX85" ca="1">IF(OR(JY85:KF85&lt;&gt;"-"),TRUE,"-")</f>
        <v>1</v>
      </c>
      <c r="JY85" s="237">
        <f t="shared" ca="1" si="696"/>
        <v>2</v>
      </c>
      <c r="JZ85" s="237">
        <f t="shared" ca="1" si="696"/>
        <v>2</v>
      </c>
      <c r="KA85" s="237">
        <f t="shared" ca="1" si="696"/>
        <v>2</v>
      </c>
      <c r="KB85" s="237">
        <f t="shared" ca="1" si="696"/>
        <v>2</v>
      </c>
      <c r="KC85" s="237">
        <f t="shared" ca="1" si="696"/>
        <v>2</v>
      </c>
      <c r="KD85" s="237">
        <f t="shared" ca="1" si="696"/>
        <v>2</v>
      </c>
      <c r="KE85" s="237">
        <f t="shared" ca="1" si="696"/>
        <v>2</v>
      </c>
      <c r="KF85" s="237">
        <f t="shared" ca="1" si="696"/>
        <v>2</v>
      </c>
      <c r="KG85" s="5" t="str">
        <f t="array" aca="1" ref="KG85" ca="1">IF(OR(KH85:KN85&lt;&gt;"-"),TRUE,"-")</f>
        <v>-</v>
      </c>
      <c r="KH85" s="19" t="str">
        <f t="shared" ca="1" si="687"/>
        <v>-</v>
      </c>
      <c r="KI85" s="19" t="str">
        <f t="shared" ca="1" si="687"/>
        <v>-</v>
      </c>
      <c r="KJ85" s="19" t="str">
        <f t="shared" ca="1" si="687"/>
        <v>-</v>
      </c>
      <c r="KK85" s="19" t="str">
        <f t="shared" ca="1" si="687"/>
        <v>-</v>
      </c>
      <c r="KL85" s="19" t="str">
        <f t="shared" ca="1" si="687"/>
        <v>-</v>
      </c>
      <c r="KM85" s="19" t="str">
        <f t="shared" ca="1" si="687"/>
        <v>-</v>
      </c>
      <c r="KN85" s="19" t="str">
        <f t="shared" ca="1" si="687"/>
        <v>-</v>
      </c>
      <c r="KO85" s="19" t="b">
        <f t="shared" ca="1" si="687"/>
        <v>0</v>
      </c>
      <c r="KP85" s="144">
        <f t="shared" ca="1" si="668"/>
        <v>2</v>
      </c>
      <c r="KQ85" s="19">
        <f t="shared" ca="1" si="687"/>
        <v>2</v>
      </c>
      <c r="KR85" s="19" t="b">
        <f t="shared" ca="1" si="687"/>
        <v>0</v>
      </c>
      <c r="KS85" s="19" t="str">
        <f t="shared" ca="1" si="687"/>
        <v>-</v>
      </c>
      <c r="KT85" s="5" t="str">
        <f t="shared" ca="1" si="669"/>
        <v>-</v>
      </c>
      <c r="KU85" s="5" t="str">
        <f t="shared" ca="1" si="669"/>
        <v>-</v>
      </c>
      <c r="KV85" s="5" t="str">
        <f t="shared" ca="1" si="669"/>
        <v>-</v>
      </c>
      <c r="KW85" s="5" t="str">
        <f t="shared" ca="1" si="669"/>
        <v>-</v>
      </c>
      <c r="KX85" s="19" t="b">
        <f t="shared" ca="1" si="688"/>
        <v>0</v>
      </c>
      <c r="KY85" s="19" t="str">
        <f t="shared" ca="1" si="688"/>
        <v>-</v>
      </c>
      <c r="KZ85" s="19" t="str">
        <f t="shared" ca="1" si="688"/>
        <v>-</v>
      </c>
      <c r="LA85" s="19" t="b">
        <f t="shared" ca="1" si="688"/>
        <v>1</v>
      </c>
      <c r="LB85" s="19">
        <f t="shared" ca="1" si="688"/>
        <v>0.75</v>
      </c>
      <c r="LC85" s="19">
        <f t="shared" ca="1" si="688"/>
        <v>0.75</v>
      </c>
      <c r="LD85" s="19">
        <f t="shared" ca="1" si="688"/>
        <v>0.99</v>
      </c>
      <c r="LE85" s="19">
        <f t="shared" ca="1" si="688"/>
        <v>0.5</v>
      </c>
      <c r="LF85" s="19">
        <f t="shared" ca="1" si="688"/>
        <v>0</v>
      </c>
      <c r="LG85" s="19">
        <f t="shared" ca="1" si="688"/>
        <v>0</v>
      </c>
      <c r="LH85" s="19" t="str">
        <f t="shared" ca="1" si="688"/>
        <v>-</v>
      </c>
      <c r="LI85" s="19" t="str">
        <f t="shared" ca="1" si="688"/>
        <v>-</v>
      </c>
      <c r="LJ85" s="19" t="str">
        <f t="shared" ca="1" si="688"/>
        <v>-</v>
      </c>
      <c r="LK85" s="5">
        <f t="shared" ca="1" si="671"/>
        <v>1</v>
      </c>
      <c r="LL85" s="9"/>
      <c r="LM85" s="19">
        <f t="shared" ca="1" si="688"/>
        <v>70</v>
      </c>
      <c r="LN85" s="19">
        <f t="shared" ca="1" si="672"/>
        <v>50</v>
      </c>
      <c r="LO85" s="19">
        <f t="shared" ca="1" si="672"/>
        <v>80</v>
      </c>
      <c r="LP85" s="19">
        <f t="shared" ca="1" si="672"/>
        <v>50</v>
      </c>
      <c r="LQ85" s="5" t="b" cm="1">
        <f t="array" aca="1" ref="LQ85" ca="1">INDEX(i.meatgrid,$Q85,LQ$7)</f>
        <v>0</v>
      </c>
      <c r="LR85" s="5" t="b" cm="1">
        <f t="array" aca="1" ref="LR85" ca="1">INDEX(i.meatgrid,$Q85,LR$7)</f>
        <v>0</v>
      </c>
      <c r="LS85" s="5" t="str" cm="1">
        <f t="array" aca="1" ref="LS85" ca="1">INDEX(i.meatgrid,$Q85,LS$7)</f>
        <v>-</v>
      </c>
      <c r="LT85" s="5" cm="1">
        <f t="array" aca="1" ref="LT85" ca="1">INDEX(i.meatgrid,$Q85,LT$7)</f>
        <v>40</v>
      </c>
      <c r="LU85" s="19">
        <f t="shared" ca="1" si="673"/>
        <v>1</v>
      </c>
      <c r="LV85" s="5">
        <f t="shared" ca="1" si="674"/>
        <v>1</v>
      </c>
      <c r="LW85" s="5" cm="1">
        <f t="array" aca="1" ref="LW85" ca="1">INDEX(i.meatgrid,$Q85,LW$7)</f>
        <v>1</v>
      </c>
      <c r="LX85" s="5" cm="1">
        <f t="array" aca="1" ref="LX85" ca="1">INDEX(i.meatgrid,$Q85,LX$7)</f>
        <v>0</v>
      </c>
      <c r="LY85" s="5" cm="1">
        <f t="array" aca="1" ref="LY85" ca="1">INDEX(i.meatgrid,$Q85,LY$7)</f>
        <v>0</v>
      </c>
      <c r="LZ85" s="5" cm="1">
        <f t="array" aca="1" ref="LZ85" ca="1">INDEX(i.meatgrid,$Q85,LZ$7)</f>
        <v>0</v>
      </c>
      <c r="MA85" s="5" cm="1">
        <f t="array" aca="1" ref="MA85" ca="1">INDEX(i.meatgrid,$Q85,MA$7)</f>
        <v>0</v>
      </c>
      <c r="MB85" s="5" cm="1">
        <f t="array" aca="1" ref="MB85" ca="1">INDEX(i.meatgrid,$Q85,MB$7)</f>
        <v>1</v>
      </c>
      <c r="MC85" s="5" cm="1">
        <f t="array" aca="1" ref="MC85" ca="1">INDEX(i.meatgrid,$Q85,MC$7)</f>
        <v>1</v>
      </c>
      <c r="MD85" s="5" cm="1">
        <f t="array" aca="1" ref="MD85" ca="1">INDEX(i.meatgrid,$Q85,MD$7)</f>
        <v>1</v>
      </c>
      <c r="ME85" s="19">
        <f t="shared" ca="1" si="675"/>
        <v>1</v>
      </c>
      <c r="MF85" s="9"/>
      <c r="MG85" s="19" t="b">
        <f t="shared" ca="1" si="676"/>
        <v>0</v>
      </c>
      <c r="MH85" s="19" t="b">
        <f t="shared" ca="1" si="676"/>
        <v>0</v>
      </c>
      <c r="MI85" s="19">
        <f t="shared" ca="1" si="676"/>
        <v>1</v>
      </c>
      <c r="MJ85" s="19">
        <f t="shared" ca="1" si="676"/>
        <v>0.75</v>
      </c>
      <c r="MK85" s="19">
        <f t="shared" ca="1" si="676"/>
        <v>0.75</v>
      </c>
      <c r="ML85" s="19">
        <f t="shared" ca="1" si="676"/>
        <v>0.8</v>
      </c>
      <c r="MM85" s="19">
        <f t="shared" ca="1" si="676"/>
        <v>0.82499999999999996</v>
      </c>
      <c r="MN85" s="19">
        <f t="shared" ca="1" si="676"/>
        <v>0.875</v>
      </c>
      <c r="MO85" s="19">
        <f t="shared" ca="1" si="676"/>
        <v>0.9</v>
      </c>
      <c r="MP85" s="19">
        <f t="shared" ca="1" si="676"/>
        <v>1</v>
      </c>
      <c r="MQ85" s="19">
        <f t="shared" ca="1" si="676"/>
        <v>0.875</v>
      </c>
      <c r="MR85" s="19" t="b">
        <f t="shared" ca="1" si="676"/>
        <v>1</v>
      </c>
      <c r="MS85" s="19">
        <f t="shared" ca="1" si="676"/>
        <v>74.989999999999995</v>
      </c>
      <c r="MT85" s="19" t="str">
        <f t="shared" ca="1" si="676"/>
        <v>-</v>
      </c>
      <c r="MU85" s="19" t="str">
        <f t="shared" ca="1" si="676"/>
        <v>-</v>
      </c>
      <c r="MV85" s="19" t="str">
        <f t="shared" ca="1" si="676"/>
        <v>-</v>
      </c>
      <c r="MW85" s="19" t="str">
        <f t="shared" ca="1" si="677"/>
        <v>-</v>
      </c>
      <c r="MX85" s="19" t="str">
        <f t="shared" ca="1" si="677"/>
        <v>-</v>
      </c>
      <c r="MY85" s="19" t="str">
        <f t="shared" ca="1" si="677"/>
        <v>-</v>
      </c>
      <c r="MZ85" s="19" t="str">
        <f t="shared" ca="1" si="677"/>
        <v>-</v>
      </c>
      <c r="NA85" s="19">
        <f t="shared" ca="1" si="677"/>
        <v>36.99</v>
      </c>
      <c r="NB85" s="19">
        <f t="shared" ca="1" si="677"/>
        <v>36.99</v>
      </c>
      <c r="NC85" s="19" t="str">
        <f t="shared" ca="1" si="677"/>
        <v>-</v>
      </c>
      <c r="ND85" s="19" t="str">
        <f t="shared" ca="1" si="677"/>
        <v>-</v>
      </c>
      <c r="NE85" s="19" t="str">
        <f t="shared" ca="1" si="677"/>
        <v>-</v>
      </c>
      <c r="NF85" s="19" t="str">
        <f t="shared" ca="1" si="677"/>
        <v>-</v>
      </c>
      <c r="NG85" s="19" t="str">
        <f t="shared" ca="1" si="677"/>
        <v>-</v>
      </c>
      <c r="NH85" s="19">
        <f t="shared" ca="1" si="677"/>
        <v>49.99</v>
      </c>
      <c r="NI85" s="19">
        <f t="shared" ca="1" si="677"/>
        <v>49.99</v>
      </c>
      <c r="NJ85" s="19">
        <f t="shared" ca="1" si="677"/>
        <v>49.99</v>
      </c>
      <c r="NK85" s="19">
        <f t="shared" ca="1" si="677"/>
        <v>49.99</v>
      </c>
      <c r="NL85" s="19">
        <f t="shared" ca="1" si="677"/>
        <v>49.99</v>
      </c>
      <c r="NM85" s="19">
        <f t="shared" ca="1" si="677"/>
        <v>49.99</v>
      </c>
      <c r="NN85" s="19">
        <f t="shared" ca="1" si="677"/>
        <v>49.99</v>
      </c>
      <c r="NO85" s="19">
        <f t="shared" ca="1" si="677"/>
        <v>49.99</v>
      </c>
      <c r="NP85" s="19">
        <f t="shared" ca="1" si="677"/>
        <v>412.99</v>
      </c>
      <c r="NQ85" s="19">
        <f t="shared" ca="1" si="677"/>
        <v>412.99</v>
      </c>
      <c r="NR85" s="19" t="str">
        <f t="shared" ca="1" si="677"/>
        <v>-</v>
      </c>
      <c r="NS85" s="19" t="str">
        <f t="shared" ca="1" si="677"/>
        <v>-</v>
      </c>
      <c r="NT85" s="19" t="str">
        <f t="shared" ca="1" si="677"/>
        <v>-</v>
      </c>
      <c r="NU85" s="19" t="str">
        <f t="shared" ca="1" si="677"/>
        <v>-</v>
      </c>
      <c r="NV85" s="19" t="str">
        <f t="shared" ca="1" si="677"/>
        <v>-</v>
      </c>
      <c r="NW85" s="19">
        <f t="shared" ca="1" si="677"/>
        <v>6.8900000000000006</v>
      </c>
      <c r="NX85" s="19">
        <f t="shared" ca="1" si="677"/>
        <v>6.8900000000000006</v>
      </c>
      <c r="NY85" s="19">
        <f t="shared" ref="NY85:OL85" ca="1" si="700">OFFSET(NY$5,$B85,0)</f>
        <v>6.8900000000000006</v>
      </c>
      <c r="NZ85" s="19">
        <f t="shared" ca="1" si="700"/>
        <v>6.8900000000000006</v>
      </c>
      <c r="OA85" s="19">
        <f t="shared" ca="1" si="700"/>
        <v>6.8900000000000006</v>
      </c>
      <c r="OB85" s="19">
        <f t="shared" ca="1" si="700"/>
        <v>6.8900000000000006</v>
      </c>
      <c r="OC85" s="19">
        <f t="shared" ca="1" si="700"/>
        <v>6.8900000000000006</v>
      </c>
      <c r="OD85" s="19">
        <f t="shared" ca="1" si="700"/>
        <v>6.8900000000000006</v>
      </c>
      <c r="OE85" s="19">
        <f t="shared" ca="1" si="700"/>
        <v>346.99</v>
      </c>
      <c r="OF85" s="19">
        <f t="shared" ca="1" si="700"/>
        <v>346.99</v>
      </c>
      <c r="OG85" s="19" t="str">
        <f t="shared" ca="1" si="700"/>
        <v>-</v>
      </c>
      <c r="OH85" s="19" t="str">
        <f t="shared" ca="1" si="700"/>
        <v>-</v>
      </c>
      <c r="OI85" s="19" t="str">
        <f t="shared" ca="1" si="700"/>
        <v>-</v>
      </c>
      <c r="OJ85" s="19" t="str">
        <f t="shared" ca="1" si="700"/>
        <v>-</v>
      </c>
      <c r="OK85" s="19" t="str">
        <f t="shared" ca="1" si="700"/>
        <v>-</v>
      </c>
      <c r="OL85" s="19">
        <f t="shared" ca="1" si="700"/>
        <v>0</v>
      </c>
      <c r="OM85" s="24">
        <v>0</v>
      </c>
    </row>
    <row r="86" spans="1:403" outlineLevel="2">
      <c r="A86" s="21">
        <f t="shared" si="156"/>
        <v>81</v>
      </c>
      <c r="B86" s="222">
        <f t="shared" ca="1" si="689"/>
        <v>76</v>
      </c>
      <c r="C86">
        <v>203</v>
      </c>
      <c r="D86" s="549" t="str">
        <f t="shared" ca="1" si="638"/>
        <v>GSM</v>
      </c>
      <c r="E86" s="550" t="b">
        <f t="shared" ref="E86" ca="1" si="701">AND($M86&lt;&gt;3,OR($AC86=0,$M86=4))</f>
        <v>1</v>
      </c>
      <c r="F86" t="b">
        <v>0</v>
      </c>
      <c r="G86" t="b">
        <f t="shared" ca="1" si="640"/>
        <v>1</v>
      </c>
      <c r="H86" s="237">
        <f t="shared" ca="1" si="690"/>
        <v>2</v>
      </c>
      <c r="I86" s="237">
        <f t="shared" ca="1" si="690"/>
        <v>1</v>
      </c>
      <c r="J86" s="237" t="str">
        <f t="shared" ca="1" si="690"/>
        <v/>
      </c>
      <c r="K86" s="237">
        <f t="shared" ca="1" si="690"/>
        <v>2</v>
      </c>
      <c r="L86" s="237">
        <f t="shared" ca="1" si="678"/>
        <v>2</v>
      </c>
      <c r="M86" s="237">
        <f t="shared" ca="1" si="678"/>
        <v>2</v>
      </c>
      <c r="N86" s="237">
        <f t="shared" ca="1" si="690"/>
        <v>3</v>
      </c>
      <c r="O86" s="237">
        <f t="shared" ca="1" si="678"/>
        <v>1</v>
      </c>
      <c r="P86" s="237">
        <f t="shared" ca="1" si="690"/>
        <v>1</v>
      </c>
      <c r="Q86" s="237">
        <f t="shared" ca="1" si="690"/>
        <v>5</v>
      </c>
      <c r="R86" s="237">
        <f t="shared" ca="1" si="690"/>
        <v>1</v>
      </c>
      <c r="S86" s="237">
        <f t="shared" ca="1" si="690"/>
        <v>1</v>
      </c>
      <c r="T86" s="237">
        <f t="shared" ca="1" si="690"/>
        <v>1</v>
      </c>
      <c r="U86" s="275"/>
      <c r="V86" s="275"/>
      <c r="W86" s="237">
        <f t="shared" ca="1" si="679"/>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1"/>
        <v>2</v>
      </c>
      <c r="AH86" s="5">
        <f t="shared" ca="1" si="641"/>
        <v>0</v>
      </c>
      <c r="AI86" s="5">
        <f t="shared" ca="1" si="642"/>
        <v>1</v>
      </c>
      <c r="AJ86">
        <f t="shared" ca="1" si="643"/>
        <v>5</v>
      </c>
      <c r="AK86">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1"/>
        <v>-</v>
      </c>
      <c r="AP86" s="237" t="str">
        <f t="shared" ca="1" si="691"/>
        <v>-</v>
      </c>
      <c r="AQ86" s="237" t="str">
        <f t="shared" ca="1" si="691"/>
        <v>-</v>
      </c>
      <c r="AR86" s="237" t="str">
        <f t="shared" ca="1" si="691"/>
        <v>-</v>
      </c>
      <c r="AS86" s="237" t="str">
        <f t="shared" ca="1" si="691"/>
        <v>-</v>
      </c>
      <c r="AT86" s="237" t="str">
        <f t="shared" ca="1" si="691"/>
        <v>-</v>
      </c>
      <c r="AU86" s="237" t="str">
        <f t="shared" ca="1" si="691"/>
        <v>-</v>
      </c>
      <c r="AV86" s="237" t="str">
        <f t="shared" ca="1" si="691"/>
        <v>-</v>
      </c>
      <c r="AW86" s="9"/>
      <c r="AX86" s="5" t="b">
        <f t="shared" ca="1" si="644"/>
        <v>0</v>
      </c>
      <c r="AY86" s="5" t="str">
        <f t="shared" ca="1" si="644"/>
        <v>-</v>
      </c>
      <c r="AZ86" s="5" t="b">
        <f t="shared" ca="1" si="644"/>
        <v>0</v>
      </c>
      <c r="BA86" s="5" t="b">
        <f t="shared" ca="1" si="644"/>
        <v>1</v>
      </c>
      <c r="BB86" s="5" t="b">
        <f t="shared" ca="1" si="644"/>
        <v>1</v>
      </c>
      <c r="BC86" s="144">
        <f t="shared" ca="1" si="644"/>
        <v>0</v>
      </c>
      <c r="BD86" s="19" t="b">
        <f t="shared" ca="1" si="645"/>
        <v>1</v>
      </c>
      <c r="BE86" s="9"/>
      <c r="BF86" s="5" t="str">
        <f t="shared" ca="1" si="646"/>
        <v>-</v>
      </c>
      <c r="BG86" s="19" t="str">
        <f t="shared" ca="1" si="647"/>
        <v>-</v>
      </c>
      <c r="BH86" s="19" t="str">
        <f t="shared" ca="1" si="647"/>
        <v>-</v>
      </c>
      <c r="BI86" s="19" t="str">
        <f t="shared" ca="1" si="647"/>
        <v>-</v>
      </c>
      <c r="BJ86" s="5" t="str">
        <f t="shared" ca="1" si="648"/>
        <v>-</v>
      </c>
      <c r="BK86" s="19" t="str">
        <f t="shared" ca="1" si="649"/>
        <v>-</v>
      </c>
      <c r="BL86" s="5" t="str">
        <f t="shared" ca="1" si="650"/>
        <v>-</v>
      </c>
      <c r="BM86" s="19" t="str">
        <f t="shared" ca="1" si="651"/>
        <v>-</v>
      </c>
      <c r="BN86" s="19" t="str">
        <f t="shared" ca="1" si="651"/>
        <v>-</v>
      </c>
      <c r="BO86" s="19" t="str">
        <f t="shared" ca="1" si="651"/>
        <v>-</v>
      </c>
      <c r="BP86" s="5" t="str">
        <f t="shared" ca="1" si="652"/>
        <v>-</v>
      </c>
      <c r="BQ86" s="9"/>
      <c r="BR86" s="19" t="str">
        <f t="shared" ca="1" si="653"/>
        <v>-</v>
      </c>
      <c r="BS86" s="19" t="str">
        <f t="shared" ca="1" si="653"/>
        <v>-</v>
      </c>
      <c r="BT86" s="19" t="str">
        <f t="shared" ca="1" si="653"/>
        <v>-</v>
      </c>
      <c r="BU86" s="19" t="str">
        <f t="shared" ca="1" si="653"/>
        <v>-</v>
      </c>
      <c r="BV86" s="19" t="str">
        <f t="shared" ca="1" si="653"/>
        <v>-</v>
      </c>
      <c r="BW86" s="19" t="str">
        <f t="shared" ca="1" si="653"/>
        <v>-</v>
      </c>
      <c r="BX86" s="19" t="str">
        <f t="shared" ca="1" si="653"/>
        <v>-</v>
      </c>
      <c r="BY86" s="19" t="str">
        <f t="shared" ca="1" si="653"/>
        <v>-</v>
      </c>
      <c r="BZ86" s="19" t="str">
        <f t="shared" ca="1" si="653"/>
        <v>-</v>
      </c>
      <c r="CA86" s="19" t="str">
        <f t="shared" ca="1" si="653"/>
        <v>-</v>
      </c>
      <c r="CB86" s="9"/>
      <c r="CC86" s="237" t="b">
        <f t="shared" ca="1" si="697"/>
        <v>1</v>
      </c>
      <c r="CD86" s="12" t="b">
        <v>1</v>
      </c>
      <c r="CE86" s="237" t="b">
        <f t="shared" ca="1" si="697"/>
        <v>1</v>
      </c>
      <c r="CF86" s="251">
        <f t="shared" ca="1" si="692"/>
        <v>2235105</v>
      </c>
      <c r="CG86" s="12" t="b">
        <v>1</v>
      </c>
      <c r="CH86" s="12">
        <v>0</v>
      </c>
      <c r="CI86" s="12" t="b">
        <v>0</v>
      </c>
      <c r="CJ86" s="237">
        <f t="shared" ca="1" si="693"/>
        <v>2235106</v>
      </c>
      <c r="CK86" s="19" t="str">
        <f t="shared" ca="1" si="681"/>
        <v>-</v>
      </c>
      <c r="CL86" s="12">
        <v>1</v>
      </c>
      <c r="CM86" s="12">
        <v>1</v>
      </c>
      <c r="CN86" s="9"/>
      <c r="CO86" s="444">
        <f t="shared" ca="1" si="655"/>
        <v>652</v>
      </c>
      <c r="CP86" s="444">
        <f t="shared" ca="1" si="655"/>
        <v>686</v>
      </c>
      <c r="CQ86" s="444">
        <f t="shared" ca="1" si="655"/>
        <v>721</v>
      </c>
      <c r="CR86" s="152">
        <f t="shared" ca="1" si="656"/>
        <v>378</v>
      </c>
      <c r="CS86" s="152">
        <f t="shared" ca="1" si="656"/>
        <v>413</v>
      </c>
      <c r="CT86" s="152">
        <f t="shared" ca="1" si="656"/>
        <v>448</v>
      </c>
      <c r="CU86" s="19" t="str">
        <f t="shared" ca="1" si="657"/>
        <v>-</v>
      </c>
      <c r="CV86" s="19" t="str">
        <f t="shared" ca="1" si="657"/>
        <v>-</v>
      </c>
      <c r="CW86" s="19" t="str">
        <f t="shared" ca="1" si="657"/>
        <v>-</v>
      </c>
      <c r="CX86" s="19" t="str">
        <f t="shared" ca="1" si="657"/>
        <v>-</v>
      </c>
      <c r="CY86" s="19" t="str">
        <f t="shared" ca="1" si="657"/>
        <v>-</v>
      </c>
      <c r="CZ86" s="19" t="b">
        <f t="shared" ca="1" si="657"/>
        <v>1</v>
      </c>
      <c r="DA86" s="19">
        <f t="shared" ca="1" si="657"/>
        <v>0</v>
      </c>
      <c r="DB86" s="19">
        <f t="shared" ca="1" si="657"/>
        <v>0</v>
      </c>
      <c r="DC86" s="19">
        <f t="shared" ca="1" si="657"/>
        <v>0</v>
      </c>
      <c r="DD86" s="19">
        <f t="shared" ca="1" si="657"/>
        <v>0</v>
      </c>
      <c r="DE86" s="19">
        <f t="shared" ca="1" si="657"/>
        <v>0</v>
      </c>
      <c r="DF86" s="19">
        <f t="shared" ca="1" si="657"/>
        <v>0</v>
      </c>
      <c r="DG86" s="19">
        <f t="shared" ca="1" si="657"/>
        <v>0</v>
      </c>
      <c r="DH86" s="19">
        <f t="shared" ca="1" si="657"/>
        <v>0</v>
      </c>
      <c r="DI86" s="19">
        <f t="shared" ca="1" si="657"/>
        <v>0</v>
      </c>
      <c r="DJ86" s="19">
        <f t="shared" ca="1" si="657"/>
        <v>0</v>
      </c>
      <c r="DK86" s="19">
        <f t="shared" ca="1" si="657"/>
        <v>0</v>
      </c>
      <c r="DL86" s="19">
        <f t="shared" ca="1" si="658"/>
        <v>0</v>
      </c>
      <c r="DM86" s="12">
        <v>1</v>
      </c>
      <c r="DN86" s="12">
        <v>1</v>
      </c>
      <c r="DO86" s="19">
        <f t="shared" ca="1" si="694"/>
        <v>0</v>
      </c>
      <c r="DP86" s="19" t="str">
        <f t="shared" ca="1" si="694"/>
        <v>-</v>
      </c>
      <c r="DQ86" s="19" t="str">
        <f t="shared" ca="1" si="694"/>
        <v>-</v>
      </c>
      <c r="DR86" s="19" t="str">
        <f t="shared" ca="1" si="694"/>
        <v>-</v>
      </c>
      <c r="DS86" s="19" t="str">
        <f t="shared" ca="1" si="658"/>
        <v>-</v>
      </c>
      <c r="DT86" s="19" t="str">
        <f t="shared" ca="1" si="658"/>
        <v>-</v>
      </c>
      <c r="DU86" s="19">
        <f t="shared" ca="1" si="658"/>
        <v>0</v>
      </c>
      <c r="DV86" s="19" t="str">
        <f t="shared" ca="1" si="658"/>
        <v>-</v>
      </c>
      <c r="DW86" s="19" t="str">
        <f t="shared" ca="1" si="658"/>
        <v>-</v>
      </c>
      <c r="DX86" s="19" t="str">
        <f t="shared" ca="1" si="658"/>
        <v>-</v>
      </c>
      <c r="DY86" s="19" t="str">
        <f t="shared" ca="1" si="658"/>
        <v>-</v>
      </c>
      <c r="DZ86" s="19" t="str">
        <f t="shared" ca="1" si="658"/>
        <v>-</v>
      </c>
      <c r="EA86" s="19" t="str">
        <f t="shared" ca="1" si="658"/>
        <v>-</v>
      </c>
      <c r="EB86" s="19" t="str">
        <f t="shared" ca="1" si="658"/>
        <v>-</v>
      </c>
      <c r="EC86" s="19" t="str">
        <f t="shared" ca="1" si="658"/>
        <v>-</v>
      </c>
      <c r="ED86" s="19">
        <f t="shared" ca="1" si="658"/>
        <v>0</v>
      </c>
      <c r="EE86" s="19">
        <f t="shared" ca="1" si="658"/>
        <v>0</v>
      </c>
      <c r="EF86" s="19">
        <f t="shared" ca="1" si="658"/>
        <v>0</v>
      </c>
      <c r="EG86" s="124">
        <f t="shared" ref="EG86:EX86" ca="1" si="702">IF(AND($K86=EG$9,$N86=EG$11,$AB86=EG$8,$AI86=EG$12),INDEX(i.FS_Strategy,$AC86+1,$AB86),0)</f>
        <v>0</v>
      </c>
      <c r="EH86" s="124">
        <f t="shared" ca="1" si="702"/>
        <v>0</v>
      </c>
      <c r="EI86" s="124">
        <f t="shared" ca="1" si="702"/>
        <v>0</v>
      </c>
      <c r="EJ86" s="124">
        <f t="shared" ca="1" si="702"/>
        <v>0</v>
      </c>
      <c r="EK86" s="124">
        <f t="shared" ca="1" si="702"/>
        <v>0</v>
      </c>
      <c r="EL86" s="124">
        <f t="shared" ca="1" si="702"/>
        <v>0</v>
      </c>
      <c r="EM86" s="124">
        <f t="shared" ca="1" si="702"/>
        <v>0</v>
      </c>
      <c r="EN86" s="124">
        <f t="shared" ca="1" si="702"/>
        <v>0</v>
      </c>
      <c r="EO86" s="124">
        <f t="shared" ca="1" si="702"/>
        <v>0</v>
      </c>
      <c r="EP86" s="124">
        <f t="shared" ca="1" si="702"/>
        <v>0</v>
      </c>
      <c r="EQ86" s="124">
        <f t="shared" ca="1" si="702"/>
        <v>0</v>
      </c>
      <c r="ER86" s="124">
        <f t="shared" ca="1" si="702"/>
        <v>0</v>
      </c>
      <c r="ES86" s="124">
        <f t="shared" ca="1" si="702"/>
        <v>0</v>
      </c>
      <c r="ET86" s="124">
        <f t="shared" ca="1" si="702"/>
        <v>0</v>
      </c>
      <c r="EU86" s="124">
        <f t="shared" ca="1" si="702"/>
        <v>0</v>
      </c>
      <c r="EV86" s="124">
        <f t="shared" ca="1" si="702"/>
        <v>0</v>
      </c>
      <c r="EW86" s="124">
        <f t="shared" ca="1" si="702"/>
        <v>0</v>
      </c>
      <c r="EX86" s="124">
        <f t="shared" ca="1" si="702"/>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03">IF(AND($K86=FB$9,$N86=FB$11,$AB86=FB$8),INDEX(i.FS_Strategy,$AE86+1,$AB86),0)</f>
        <v>0</v>
      </c>
      <c r="FC86" s="125">
        <f t="shared" ca="1" si="703"/>
        <v>0</v>
      </c>
      <c r="FD86" s="125">
        <f t="shared" ca="1" si="703"/>
        <v>0</v>
      </c>
      <c r="FE86" s="125">
        <f t="shared" ca="1" si="703"/>
        <v>0</v>
      </c>
      <c r="FF86" s="125">
        <f t="shared" ca="1" si="703"/>
        <v>0</v>
      </c>
      <c r="FG86" s="125">
        <f t="shared" ca="1" si="703"/>
        <v>0</v>
      </c>
      <c r="FH86" s="125">
        <f t="shared" ca="1" si="703"/>
        <v>0</v>
      </c>
      <c r="FI86" s="125">
        <f t="shared" ca="1" si="703"/>
        <v>0</v>
      </c>
      <c r="FJ86" s="125">
        <f t="shared" ca="1" si="703"/>
        <v>0</v>
      </c>
      <c r="FK86" s="125">
        <f t="shared" ca="1" si="703"/>
        <v>0</v>
      </c>
      <c r="FL86" s="125">
        <f t="shared" ca="1" si="703"/>
        <v>0</v>
      </c>
      <c r="FM86" s="125">
        <f t="shared" ca="1" si="703"/>
        <v>0</v>
      </c>
      <c r="FN86" s="125">
        <f t="shared" ca="1" si="703"/>
        <v>0</v>
      </c>
      <c r="FO86" s="124">
        <f t="shared" ref="FO86:GF86" ca="1" si="704">IF(AND($K86=FO$9,$N86=FO$11,$AB86=FO$8,$AI86=FO$12),INDEX(i.FS_Strategy,$AC86+1,$AB86),0)</f>
        <v>0</v>
      </c>
      <c r="FP86" s="124">
        <f t="shared" ca="1" si="704"/>
        <v>0</v>
      </c>
      <c r="FQ86" s="124">
        <f t="shared" ca="1" si="704"/>
        <v>0</v>
      </c>
      <c r="FR86" s="124">
        <f t="shared" ca="1" si="704"/>
        <v>0</v>
      </c>
      <c r="FS86" s="124">
        <f t="shared" ca="1" si="704"/>
        <v>0</v>
      </c>
      <c r="FT86" s="124">
        <f t="shared" ca="1" si="704"/>
        <v>0</v>
      </c>
      <c r="FU86" s="124">
        <f t="shared" ca="1" si="704"/>
        <v>0</v>
      </c>
      <c r="FV86" s="124">
        <f t="shared" ca="1" si="704"/>
        <v>0</v>
      </c>
      <c r="FW86" s="124">
        <f t="shared" ca="1" si="704"/>
        <v>0</v>
      </c>
      <c r="FX86" s="124">
        <f t="shared" ca="1" si="704"/>
        <v>0</v>
      </c>
      <c r="FY86" s="124">
        <f t="shared" ca="1" si="704"/>
        <v>0</v>
      </c>
      <c r="FZ86" s="124">
        <f t="shared" ca="1" si="704"/>
        <v>0</v>
      </c>
      <c r="GA86" s="124">
        <f t="shared" ca="1" si="704"/>
        <v>0</v>
      </c>
      <c r="GB86" s="124">
        <f t="shared" ca="1" si="704"/>
        <v>0</v>
      </c>
      <c r="GC86" s="124">
        <f t="shared" ca="1" si="704"/>
        <v>0</v>
      </c>
      <c r="GD86" s="124">
        <f t="shared" ca="1" si="704"/>
        <v>0</v>
      </c>
      <c r="GE86" s="124">
        <f t="shared" ca="1" si="704"/>
        <v>0</v>
      </c>
      <c r="GF86" s="124">
        <f t="shared" ca="1" si="704"/>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05">IF(AND($K86=GJ$9,$N86=GJ$11,$AB86=GJ$8),INDEX(i.FS_Strategy,$AE86+1,$AB86),0)</f>
        <v>0</v>
      </c>
      <c r="GK86" s="125">
        <f t="shared" ca="1" si="705"/>
        <v>0</v>
      </c>
      <c r="GL86" s="125">
        <f t="shared" ca="1" si="705"/>
        <v>0</v>
      </c>
      <c r="GM86" s="125">
        <f t="shared" ca="1" si="705"/>
        <v>0</v>
      </c>
      <c r="GN86" s="125">
        <f t="shared" ca="1" si="705"/>
        <v>0</v>
      </c>
      <c r="GO86" s="125">
        <f t="shared" ca="1" si="705"/>
        <v>0</v>
      </c>
      <c r="GP86" s="125">
        <f t="shared" ca="1" si="705"/>
        <v>0</v>
      </c>
      <c r="GQ86" s="125">
        <f t="shared" ca="1" si="705"/>
        <v>0</v>
      </c>
      <c r="GR86" s="125">
        <f t="shared" ca="1" si="705"/>
        <v>0</v>
      </c>
      <c r="GS86" s="125">
        <f t="shared" ca="1" si="705"/>
        <v>0</v>
      </c>
      <c r="GT86" s="125">
        <f t="shared" ca="1" si="705"/>
        <v>0</v>
      </c>
      <c r="GU86" s="125">
        <f t="shared" ca="1" si="705"/>
        <v>0</v>
      </c>
      <c r="GV86" s="125">
        <f t="shared" ca="1" si="705"/>
        <v>0</v>
      </c>
      <c r="GW86" s="124">
        <f t="shared" ref="GW86:HN86" ca="1" si="706">IF(AND($K86=GW$9,$N86=GW$11,$AB86=GW$8,$AI86=GW$12),INDEX(i.FS_Strategy,$AC86+1,$AB86),0)</f>
        <v>0</v>
      </c>
      <c r="GX86" s="124">
        <f t="shared" ca="1" si="706"/>
        <v>0</v>
      </c>
      <c r="GY86" s="124">
        <f t="shared" ca="1" si="706"/>
        <v>0</v>
      </c>
      <c r="GZ86" s="124">
        <f t="shared" ca="1" si="706"/>
        <v>0</v>
      </c>
      <c r="HA86" s="124">
        <f t="shared" ca="1" si="706"/>
        <v>0</v>
      </c>
      <c r="HB86" s="124">
        <f t="shared" ca="1" si="706"/>
        <v>0</v>
      </c>
      <c r="HC86" s="124">
        <f t="shared" ca="1" si="706"/>
        <v>0</v>
      </c>
      <c r="HD86" s="124">
        <f t="shared" ca="1" si="706"/>
        <v>0</v>
      </c>
      <c r="HE86" s="124">
        <f t="shared" ca="1" si="706"/>
        <v>0</v>
      </c>
      <c r="HF86" s="124">
        <f t="shared" ca="1" si="706"/>
        <v>0</v>
      </c>
      <c r="HG86" s="124">
        <f t="shared" ca="1" si="706"/>
        <v>0</v>
      </c>
      <c r="HH86" s="124">
        <f t="shared" ca="1" si="706"/>
        <v>0</v>
      </c>
      <c r="HI86" s="124">
        <f t="shared" ca="1" si="706"/>
        <v>0</v>
      </c>
      <c r="HJ86" s="124">
        <f t="shared" ca="1" si="706"/>
        <v>0</v>
      </c>
      <c r="HK86" s="124">
        <f t="shared" ca="1" si="706"/>
        <v>0</v>
      </c>
      <c r="HL86" s="124">
        <f t="shared" ca="1" si="706"/>
        <v>0</v>
      </c>
      <c r="HM86" s="124">
        <f t="shared" ca="1" si="706"/>
        <v>0</v>
      </c>
      <c r="HN86" s="124">
        <f t="shared" ca="1" si="706"/>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07">IF(AND($K86=HR$9,$N86=HR$11,$AB86=HR$8),INDEX(i.FS_Strategy,$AE86+1,$AB86),0)</f>
        <v>0</v>
      </c>
      <c r="HS86" s="125">
        <f t="shared" ca="1" si="707"/>
        <v>0</v>
      </c>
      <c r="HT86" s="125">
        <f t="shared" ca="1" si="707"/>
        <v>0</v>
      </c>
      <c r="HU86" s="125">
        <f t="shared" ca="1" si="707"/>
        <v>0</v>
      </c>
      <c r="HV86" s="125">
        <f t="shared" ca="1" si="707"/>
        <v>0</v>
      </c>
      <c r="HW86" s="125">
        <f t="shared" ca="1" si="707"/>
        <v>0</v>
      </c>
      <c r="HX86" s="125">
        <f t="shared" ca="1" si="707"/>
        <v>0</v>
      </c>
      <c r="HY86" s="125">
        <f t="shared" ca="1" si="707"/>
        <v>0</v>
      </c>
      <c r="HZ86" s="125">
        <f t="shared" ca="1" si="707"/>
        <v>0</v>
      </c>
      <c r="IA86" s="125">
        <f t="shared" ca="1" si="707"/>
        <v>0</v>
      </c>
      <c r="IB86" s="125">
        <f t="shared" ca="1" si="707"/>
        <v>0</v>
      </c>
      <c r="IC86" s="125">
        <f t="shared" ca="1" si="707"/>
        <v>0</v>
      </c>
      <c r="ID86" s="125">
        <f t="shared" ca="1" si="707"/>
        <v>0</v>
      </c>
      <c r="IE86" s="5">
        <f t="shared" ca="1" si="662"/>
        <v>67</v>
      </c>
      <c r="IF86" s="9"/>
      <c r="IG86" s="5">
        <f t="shared" ca="1" si="663"/>
        <v>1</v>
      </c>
      <c r="IH86" s="5" t="b">
        <f t="shared" ca="1" si="663"/>
        <v>0</v>
      </c>
      <c r="II86" s="19">
        <f t="shared" ca="1" si="664"/>
        <v>0</v>
      </c>
      <c r="IJ86" s="5">
        <f t="shared" ca="1" si="663"/>
        <v>55</v>
      </c>
      <c r="IK86" s="19">
        <f t="shared" ca="1" si="664"/>
        <v>1</v>
      </c>
      <c r="IL86" s="19">
        <f t="shared" ca="1" si="664"/>
        <v>0</v>
      </c>
      <c r="IM86" s="19">
        <f t="shared" ca="1" si="664"/>
        <v>0</v>
      </c>
      <c r="IN86" s="19">
        <f t="shared" ca="1" si="664"/>
        <v>0</v>
      </c>
      <c r="IO86" s="19">
        <f t="shared" ca="1" si="664"/>
        <v>0</v>
      </c>
      <c r="IP86" s="19">
        <f t="shared" ca="1" si="664"/>
        <v>0</v>
      </c>
      <c r="IQ86" s="19">
        <f t="shared" ca="1" si="664"/>
        <v>0</v>
      </c>
      <c r="IR86" s="19">
        <f t="shared" ca="1" si="664"/>
        <v>0</v>
      </c>
      <c r="IS86" s="19">
        <f t="shared" ca="1" si="664"/>
        <v>0</v>
      </c>
      <c r="IT86" s="19">
        <f t="shared" ca="1" si="664"/>
        <v>0</v>
      </c>
      <c r="IU86" s="19">
        <f t="shared" ca="1" si="664"/>
        <v>0</v>
      </c>
      <c r="IV86" s="19">
        <f t="shared" ca="1" si="664"/>
        <v>0</v>
      </c>
      <c r="IW86" s="19">
        <f t="shared" ca="1" si="664"/>
        <v>0</v>
      </c>
      <c r="IX86" s="19">
        <f t="shared" ca="1" si="664"/>
        <v>0</v>
      </c>
      <c r="IY86" s="19">
        <f t="shared" ca="1" si="664"/>
        <v>0</v>
      </c>
      <c r="IZ86" s="19">
        <f t="shared" ca="1" si="664"/>
        <v>0</v>
      </c>
      <c r="JA86" s="19">
        <f t="shared" ca="1" si="664"/>
        <v>0</v>
      </c>
      <c r="JB86" s="19">
        <f t="shared" ca="1" si="664"/>
        <v>0</v>
      </c>
      <c r="JC86" s="19">
        <f t="shared" ca="1" si="664"/>
        <v>0</v>
      </c>
      <c r="JD86" s="19">
        <f t="shared" ca="1" si="664"/>
        <v>0</v>
      </c>
      <c r="JE86" s="19">
        <f t="shared" ca="1" si="664"/>
        <v>0</v>
      </c>
      <c r="JF86" s="19">
        <f t="shared" ca="1" si="664"/>
        <v>0</v>
      </c>
      <c r="JG86" s="19">
        <f t="shared" ca="1" si="664"/>
        <v>1</v>
      </c>
      <c r="JH86" s="19">
        <f t="shared" ca="1" si="664"/>
        <v>0</v>
      </c>
      <c r="JI86" s="19">
        <f t="shared" ca="1" si="664"/>
        <v>1</v>
      </c>
      <c r="JJ86" s="9"/>
      <c r="JK86" s="5" t="b">
        <f t="shared" ca="1" si="665"/>
        <v>0</v>
      </c>
      <c r="JL86" s="5" t="b">
        <f t="shared" ca="1" si="666"/>
        <v>0</v>
      </c>
      <c r="JM86" s="5" t="b">
        <f t="shared" ca="1" si="666"/>
        <v>0</v>
      </c>
      <c r="JN86" s="5" t="b">
        <f t="shared" ca="1" si="666"/>
        <v>1</v>
      </c>
      <c r="JO86" s="144">
        <f t="shared" ca="1" si="684"/>
        <v>1</v>
      </c>
      <c r="JP86" s="144">
        <f t="shared" ca="1" si="684"/>
        <v>1</v>
      </c>
      <c r="JQ86" s="19" t="str">
        <f t="shared" ca="1" si="685"/>
        <v>-</v>
      </c>
      <c r="JR86" s="19" t="str">
        <f t="shared" ca="1" si="685"/>
        <v>-</v>
      </c>
      <c r="JS86" s="19" t="str">
        <f t="shared" ca="1" si="685"/>
        <v>-</v>
      </c>
      <c r="JT86" s="19" t="str">
        <f t="shared" ca="1" si="685"/>
        <v>-</v>
      </c>
      <c r="JU86" s="19">
        <f t="shared" ca="1" si="685"/>
        <v>1</v>
      </c>
      <c r="JV86" s="19">
        <f t="shared" ca="1" si="685"/>
        <v>0.66</v>
      </c>
      <c r="JW86" s="19" t="str">
        <f t="shared" ca="1" si="685"/>
        <v>-</v>
      </c>
      <c r="JX86" s="5" t="b" cm="1">
        <f t="array" aca="1" ref="JX86" ca="1">IF(OR(JY86:KF86&lt;&gt;"-"),TRUE,"-")</f>
        <v>1</v>
      </c>
      <c r="JY86" s="237">
        <f t="shared" ca="1" si="696"/>
        <v>2</v>
      </c>
      <c r="JZ86" s="237">
        <f t="shared" ca="1" si="696"/>
        <v>2</v>
      </c>
      <c r="KA86" s="237">
        <f t="shared" ca="1" si="696"/>
        <v>2</v>
      </c>
      <c r="KB86" s="237">
        <f t="shared" ca="1" si="696"/>
        <v>2</v>
      </c>
      <c r="KC86" s="237">
        <f t="shared" ca="1" si="696"/>
        <v>2</v>
      </c>
      <c r="KD86" s="237">
        <f t="shared" ca="1" si="696"/>
        <v>2</v>
      </c>
      <c r="KE86" s="237">
        <f t="shared" ca="1" si="696"/>
        <v>2</v>
      </c>
      <c r="KF86" s="237">
        <f t="shared" ca="1" si="696"/>
        <v>2</v>
      </c>
      <c r="KG86" s="5" t="str">
        <f t="array" aca="1" ref="KG86" ca="1">IF(OR(KH86:KN86&lt;&gt;"-"),TRUE,"-")</f>
        <v>-</v>
      </c>
      <c r="KH86" s="19" t="str">
        <f t="shared" ca="1" si="687"/>
        <v>-</v>
      </c>
      <c r="KI86" s="19" t="str">
        <f t="shared" ca="1" si="687"/>
        <v>-</v>
      </c>
      <c r="KJ86" s="19" t="str">
        <f t="shared" ca="1" si="687"/>
        <v>-</v>
      </c>
      <c r="KK86" s="19" t="str">
        <f t="shared" ca="1" si="687"/>
        <v>-</v>
      </c>
      <c r="KL86" s="19" t="str">
        <f t="shared" ca="1" si="687"/>
        <v>-</v>
      </c>
      <c r="KM86" s="19" t="str">
        <f t="shared" ca="1" si="687"/>
        <v>-</v>
      </c>
      <c r="KN86" s="19" t="str">
        <f t="shared" ca="1" si="687"/>
        <v>-</v>
      </c>
      <c r="KO86" s="19" t="b">
        <f t="shared" ca="1" si="687"/>
        <v>0</v>
      </c>
      <c r="KP86" s="144">
        <f t="shared" ca="1" si="668"/>
        <v>2</v>
      </c>
      <c r="KQ86" s="19">
        <f t="shared" ca="1" si="687"/>
        <v>2</v>
      </c>
      <c r="KR86" s="19" t="b">
        <f t="shared" ca="1" si="687"/>
        <v>0</v>
      </c>
      <c r="KS86" s="19" t="str">
        <f t="shared" ca="1" si="687"/>
        <v>-</v>
      </c>
      <c r="KT86" s="5" t="str">
        <f t="shared" ca="1" si="669"/>
        <v>-</v>
      </c>
      <c r="KU86" s="5" t="str">
        <f t="shared" ca="1" si="669"/>
        <v>-</v>
      </c>
      <c r="KV86" s="5" t="str">
        <f t="shared" ca="1" si="669"/>
        <v>-</v>
      </c>
      <c r="KW86" s="5" t="str">
        <f t="shared" ca="1" si="669"/>
        <v>-</v>
      </c>
      <c r="KX86" s="19" t="b">
        <f t="shared" ca="1" si="688"/>
        <v>0</v>
      </c>
      <c r="KY86" s="19" t="str">
        <f t="shared" ca="1" si="688"/>
        <v>-</v>
      </c>
      <c r="KZ86" s="19" t="str">
        <f t="shared" ca="1" si="688"/>
        <v>-</v>
      </c>
      <c r="LA86" s="19" t="b">
        <f t="shared" ca="1" si="688"/>
        <v>1</v>
      </c>
      <c r="LB86" s="19">
        <f t="shared" ca="1" si="688"/>
        <v>0.75</v>
      </c>
      <c r="LC86" s="19">
        <f t="shared" ca="1" si="688"/>
        <v>0.75</v>
      </c>
      <c r="LD86" s="19">
        <f t="shared" ca="1" si="688"/>
        <v>0.99</v>
      </c>
      <c r="LE86" s="19">
        <f t="shared" ca="1" si="688"/>
        <v>0.5</v>
      </c>
      <c r="LF86" s="19">
        <f t="shared" ca="1" si="688"/>
        <v>0</v>
      </c>
      <c r="LG86" s="19">
        <f t="shared" ca="1" si="688"/>
        <v>0</v>
      </c>
      <c r="LH86" s="19" t="str">
        <f t="shared" ca="1" si="688"/>
        <v>-</v>
      </c>
      <c r="LI86" s="19" t="str">
        <f t="shared" ca="1" si="688"/>
        <v>-</v>
      </c>
      <c r="LJ86" s="19" t="str">
        <f t="shared" ca="1" si="688"/>
        <v>-</v>
      </c>
      <c r="LK86" s="5">
        <f t="shared" ca="1" si="671"/>
        <v>1</v>
      </c>
      <c r="LL86" s="9"/>
      <c r="LM86" s="19">
        <f t="shared" ca="1" si="688"/>
        <v>70</v>
      </c>
      <c r="LN86" s="19">
        <f t="shared" ca="1" si="672"/>
        <v>50</v>
      </c>
      <c r="LO86" s="19">
        <f t="shared" ca="1" si="672"/>
        <v>80</v>
      </c>
      <c r="LP86" s="19">
        <f t="shared" ca="1" si="672"/>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3"/>
        <v>1</v>
      </c>
      <c r="LV86" s="5">
        <f t="shared" ca="1" si="674"/>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5"/>
        <v>1</v>
      </c>
      <c r="MF86" s="9"/>
      <c r="MG86" s="19" t="b">
        <f t="shared" ca="1" si="676"/>
        <v>0</v>
      </c>
      <c r="MH86" s="19" t="b">
        <f t="shared" ca="1" si="676"/>
        <v>0</v>
      </c>
      <c r="MI86" s="19">
        <f t="shared" ca="1" si="676"/>
        <v>1</v>
      </c>
      <c r="MJ86" s="19">
        <f t="shared" ca="1" si="676"/>
        <v>0.75</v>
      </c>
      <c r="MK86" s="19">
        <f t="shared" ca="1" si="676"/>
        <v>0.75</v>
      </c>
      <c r="ML86" s="19">
        <f t="shared" ca="1" si="676"/>
        <v>0.8</v>
      </c>
      <c r="MM86" s="19">
        <f t="shared" ca="1" si="676"/>
        <v>0.82499999999999996</v>
      </c>
      <c r="MN86" s="19">
        <f t="shared" ca="1" si="676"/>
        <v>0.875</v>
      </c>
      <c r="MO86" s="19">
        <f t="shared" ca="1" si="676"/>
        <v>0.9</v>
      </c>
      <c r="MP86" s="19">
        <f t="shared" ca="1" si="676"/>
        <v>1</v>
      </c>
      <c r="MQ86" s="19">
        <f t="shared" ca="1" si="676"/>
        <v>0.875</v>
      </c>
      <c r="MR86" s="19" t="b">
        <f t="shared" ca="1" si="676"/>
        <v>1</v>
      </c>
      <c r="MS86" s="19">
        <f t="shared" ca="1" si="676"/>
        <v>74.989999999999995</v>
      </c>
      <c r="MT86" s="19" t="str">
        <f t="shared" ca="1" si="676"/>
        <v>-</v>
      </c>
      <c r="MU86" s="19" t="str">
        <f t="shared" ca="1" si="676"/>
        <v>-</v>
      </c>
      <c r="MV86" s="19" t="str">
        <f t="shared" ca="1" si="676"/>
        <v>-</v>
      </c>
      <c r="MW86" s="19" t="str">
        <f t="shared" ref="MW86:OL86" ca="1" si="708">OFFSET(MW$5,$B86,0)</f>
        <v>-</v>
      </c>
      <c r="MX86" s="19" t="str">
        <f t="shared" ca="1" si="708"/>
        <v>-</v>
      </c>
      <c r="MY86" s="19" t="str">
        <f t="shared" ca="1" si="708"/>
        <v>-</v>
      </c>
      <c r="MZ86" s="19" t="str">
        <f t="shared" ca="1" si="708"/>
        <v>-</v>
      </c>
      <c r="NA86" s="19">
        <f t="shared" ca="1" si="708"/>
        <v>36.99</v>
      </c>
      <c r="NB86" s="19">
        <f t="shared" ca="1" si="708"/>
        <v>36.99</v>
      </c>
      <c r="NC86" s="19" t="str">
        <f t="shared" ca="1" si="708"/>
        <v>-</v>
      </c>
      <c r="ND86" s="19" t="str">
        <f t="shared" ca="1" si="708"/>
        <v>-</v>
      </c>
      <c r="NE86" s="19" t="str">
        <f t="shared" ca="1" si="708"/>
        <v>-</v>
      </c>
      <c r="NF86" s="19" t="str">
        <f t="shared" ca="1" si="708"/>
        <v>-</v>
      </c>
      <c r="NG86" s="19" t="str">
        <f t="shared" ca="1" si="708"/>
        <v>-</v>
      </c>
      <c r="NH86" s="19">
        <f t="shared" ca="1" si="708"/>
        <v>49.99</v>
      </c>
      <c r="NI86" s="19">
        <f t="shared" ca="1" si="708"/>
        <v>49.99</v>
      </c>
      <c r="NJ86" s="19">
        <f t="shared" ca="1" si="708"/>
        <v>49.99</v>
      </c>
      <c r="NK86" s="19">
        <f t="shared" ca="1" si="708"/>
        <v>49.99</v>
      </c>
      <c r="NL86" s="19">
        <f t="shared" ca="1" si="708"/>
        <v>49.99</v>
      </c>
      <c r="NM86" s="19">
        <f t="shared" ca="1" si="708"/>
        <v>49.99</v>
      </c>
      <c r="NN86" s="19">
        <f t="shared" ca="1" si="708"/>
        <v>49.99</v>
      </c>
      <c r="NO86" s="19">
        <f t="shared" ca="1" si="708"/>
        <v>49.99</v>
      </c>
      <c r="NP86" s="19">
        <f t="shared" ca="1" si="708"/>
        <v>412.99</v>
      </c>
      <c r="NQ86" s="19">
        <f t="shared" ca="1" si="708"/>
        <v>412.99</v>
      </c>
      <c r="NR86" s="19" t="str">
        <f t="shared" ca="1" si="708"/>
        <v>-</v>
      </c>
      <c r="NS86" s="19" t="str">
        <f t="shared" ca="1" si="708"/>
        <v>-</v>
      </c>
      <c r="NT86" s="19" t="str">
        <f t="shared" ca="1" si="708"/>
        <v>-</v>
      </c>
      <c r="NU86" s="19" t="str">
        <f t="shared" ca="1" si="708"/>
        <v>-</v>
      </c>
      <c r="NV86" s="19" t="str">
        <f t="shared" ca="1" si="708"/>
        <v>-</v>
      </c>
      <c r="NW86" s="19">
        <f t="shared" ca="1" si="708"/>
        <v>6.8900000000000006</v>
      </c>
      <c r="NX86" s="19">
        <f t="shared" ca="1" si="708"/>
        <v>6.8900000000000006</v>
      </c>
      <c r="NY86" s="19">
        <f t="shared" ca="1" si="708"/>
        <v>6.8900000000000006</v>
      </c>
      <c r="NZ86" s="19">
        <f t="shared" ca="1" si="708"/>
        <v>6.8900000000000006</v>
      </c>
      <c r="OA86" s="19">
        <f t="shared" ca="1" si="708"/>
        <v>6.8900000000000006</v>
      </c>
      <c r="OB86" s="19">
        <f t="shared" ca="1" si="708"/>
        <v>6.8900000000000006</v>
      </c>
      <c r="OC86" s="19">
        <f t="shared" ca="1" si="708"/>
        <v>6.8900000000000006</v>
      </c>
      <c r="OD86" s="19">
        <f t="shared" ca="1" si="708"/>
        <v>6.8900000000000006</v>
      </c>
      <c r="OE86" s="19">
        <f t="shared" ca="1" si="708"/>
        <v>346.99</v>
      </c>
      <c r="OF86" s="19">
        <f t="shared" ca="1" si="708"/>
        <v>346.99</v>
      </c>
      <c r="OG86" s="19" t="str">
        <f t="shared" ca="1" si="708"/>
        <v>-</v>
      </c>
      <c r="OH86" s="19" t="str">
        <f t="shared" ca="1" si="708"/>
        <v>-</v>
      </c>
      <c r="OI86" s="19" t="str">
        <f t="shared" ca="1" si="708"/>
        <v>-</v>
      </c>
      <c r="OJ86" s="19" t="str">
        <f t="shared" ca="1" si="708"/>
        <v>-</v>
      </c>
      <c r="OK86" s="19" t="str">
        <f t="shared" ca="1" si="708"/>
        <v>-</v>
      </c>
      <c r="OL86" s="19">
        <f t="shared" ca="1" si="708"/>
        <v>0</v>
      </c>
      <c r="OM86" s="24">
        <v>0</v>
      </c>
    </row>
    <row r="87" spans="1:403" outlineLevel="1">
      <c r="A87" s="21">
        <f t="shared" si="156"/>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0.684</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9"/>
      <c r="LM87" s="14"/>
      <c r="LN87" s="14"/>
      <c r="LO87" s="14"/>
      <c r="LP87" s="14"/>
      <c r="LQ87" s="14"/>
      <c r="LR87" s="14"/>
      <c r="LS87" s="14"/>
      <c r="LT87" s="14"/>
      <c r="LU87" s="14"/>
      <c r="LV87" s="14"/>
      <c r="LW87" s="14"/>
      <c r="LX87" s="14"/>
      <c r="LY87" s="14"/>
      <c r="LZ87" s="14"/>
      <c r="MA87" s="14"/>
      <c r="MB87" s="14"/>
      <c r="MC87" s="14"/>
      <c r="MD87" s="14"/>
      <c r="ME87" s="14"/>
      <c r="MF87" s="9"/>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24">
        <v>0</v>
      </c>
    </row>
    <row r="88" spans="1:403">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9"/>
      <c r="LM88" s="515"/>
      <c r="LN88" s="515"/>
      <c r="LO88" s="515"/>
      <c r="LP88" s="515"/>
      <c r="LQ88" s="515"/>
      <c r="LR88" s="515"/>
      <c r="LS88" s="515"/>
      <c r="LT88" s="515"/>
      <c r="LU88" s="515"/>
      <c r="LV88" s="515"/>
      <c r="LW88" s="515"/>
      <c r="LX88" s="515"/>
      <c r="LY88" s="515"/>
      <c r="LZ88" s="515"/>
      <c r="MA88" s="515"/>
      <c r="MB88" s="515"/>
      <c r="MC88" s="515"/>
      <c r="MD88" s="515"/>
      <c r="ME88" s="515"/>
      <c r="MF88" s="9"/>
      <c r="MG88" s="515"/>
      <c r="MH88" s="515"/>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24">
        <v>0</v>
      </c>
    </row>
    <row r="89" spans="1:403"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9"/>
      <c r="LM89" s="14"/>
      <c r="LN89" s="14"/>
      <c r="LO89" s="14"/>
      <c r="LP89" s="14"/>
      <c r="LQ89" s="14"/>
      <c r="LR89" s="14"/>
      <c r="LS89" s="14"/>
      <c r="LT89" s="14"/>
      <c r="LU89" s="14"/>
      <c r="LV89" s="14"/>
      <c r="LW89" s="14"/>
      <c r="LX89" s="14"/>
      <c r="LY89" s="14"/>
      <c r="LZ89" s="14"/>
      <c r="MA89" s="14"/>
      <c r="MB89" s="14"/>
      <c r="MC89" s="14"/>
      <c r="MD89" s="14"/>
      <c r="ME89" s="14"/>
      <c r="MF89" s="9"/>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24">
        <v>0</v>
      </c>
    </row>
    <row r="90" spans="1:403" outlineLevel="1">
      <c r="A90" s="21">
        <f t="shared" si="156"/>
        <v>85</v>
      </c>
      <c r="B90" s="29">
        <f>$A$14</f>
        <v>9</v>
      </c>
      <c r="C90">
        <v>203</v>
      </c>
      <c r="D90" s="144" t="str">
        <f t="shared" ref="D90:D95" si="709">INDEX(i.Region_Desc,$K90,1)</f>
        <v>GSM</v>
      </c>
      <c r="E90" t="b">
        <f t="shared" ref="E90:E94" si="710">$M90&lt;&gt;3</f>
        <v>1</v>
      </c>
      <c r="F90" t="b">
        <v>0</v>
      </c>
      <c r="G90" t="b">
        <f t="shared" ref="G90:G95" si="711">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2">INDEX(i.FlkStrctr,$M90,AG$7)</f>
        <v>2</v>
      </c>
      <c r="AH90" s="5">
        <f t="shared" si="712"/>
        <v>0</v>
      </c>
      <c r="AI90" s="5">
        <f t="shared" ref="AI90:AI95" si="713">INDEX(i.StdELMan,($K90-1)*12+($M90-1)*3+$N90,AI$7)</f>
        <v>1</v>
      </c>
      <c r="AJ90">
        <f t="shared" ref="AJ90:AJ95" si="714">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15">INDEX(i.model_structure,$H90,AX$7)</f>
        <v>0</v>
      </c>
      <c r="AY90" s="5" t="str">
        <f t="shared" si="715"/>
        <v>-</v>
      </c>
      <c r="AZ90" s="5" t="b">
        <f t="shared" si="715"/>
        <v>0</v>
      </c>
      <c r="BA90" s="5" t="b">
        <f t="shared" si="715"/>
        <v>1</v>
      </c>
      <c r="BB90" s="5" t="b">
        <f t="shared" si="715"/>
        <v>1</v>
      </c>
      <c r="BC90" s="144">
        <f t="shared" si="715"/>
        <v>0</v>
      </c>
      <c r="BD90" s="19" t="b">
        <f t="shared" ref="BD90:BD95" ca="1" si="716">OFFSET(BD$5,$B90,0)</f>
        <v>1</v>
      </c>
      <c r="BE90" s="9"/>
      <c r="BF90" s="5" t="str">
        <f t="shared" ref="BF90:BF95" ca="1" si="717">IF($M90&lt;&gt;4,OFFSET(BF$5,$B90,0),1)</f>
        <v>-</v>
      </c>
      <c r="BG90" s="19" t="str">
        <f t="shared" ref="BG90:BI95" ca="1" si="718">OFFSET(BG$5,$B90,0)</f>
        <v>-</v>
      </c>
      <c r="BH90" s="19" t="str">
        <f t="shared" ca="1" si="718"/>
        <v>-</v>
      </c>
      <c r="BI90" s="19" t="str">
        <f t="shared" ca="1" si="718"/>
        <v>-</v>
      </c>
      <c r="BJ90" s="5" t="str">
        <f t="shared" ref="BJ90:BJ95" ca="1" si="719">IF($M90&lt;&gt;4,OFFSET(BJ$5,$B90,0),1)</f>
        <v>-</v>
      </c>
      <c r="BK90" s="19" t="str">
        <f t="shared" ref="BK90:BK95" ca="1" si="720">OFFSET(BK$5,$B90,0)</f>
        <v>-</v>
      </c>
      <c r="BL90" s="5" t="str">
        <f t="shared" ref="BL90:BL95" ca="1" si="721">IF($M90&lt;&gt;4,OFFSET(BL$5,$B90,0),1)</f>
        <v>-</v>
      </c>
      <c r="BM90" s="19" t="str">
        <f t="shared" ref="BM90:BO95" ca="1" si="722">OFFSET(BM$5,$B90,0)</f>
        <v>-</v>
      </c>
      <c r="BN90" s="19" t="str">
        <f t="shared" ca="1" si="722"/>
        <v>-</v>
      </c>
      <c r="BO90" s="19" t="str">
        <f t="shared" ca="1" si="722"/>
        <v>-</v>
      </c>
      <c r="BP90" s="5" t="str">
        <f t="shared" ref="BP90:BP95" ca="1" si="723">IF($M90&lt;&gt;4,OFFSET(BP$5,$B90,0),1)</f>
        <v>-</v>
      </c>
      <c r="BQ90" s="9"/>
      <c r="BR90" s="19" t="str">
        <f t="shared" ref="BR90:CA95" ca="1" si="724">OFFSET(BR$5,$B90,0)</f>
        <v>-</v>
      </c>
      <c r="BS90" s="19" t="str">
        <f t="shared" ca="1" si="724"/>
        <v>-</v>
      </c>
      <c r="BT90" s="19" t="str">
        <f t="shared" ca="1" si="724"/>
        <v>-</v>
      </c>
      <c r="BU90" s="19" t="str">
        <f t="shared" ca="1" si="724"/>
        <v>-</v>
      </c>
      <c r="BV90" s="19" t="str">
        <f t="shared" ca="1" si="724"/>
        <v>-</v>
      </c>
      <c r="BW90" s="19" t="str">
        <f t="shared" ca="1" si="724"/>
        <v>-</v>
      </c>
      <c r="BX90" s="19" t="str">
        <f t="shared" ca="1" si="724"/>
        <v>-</v>
      </c>
      <c r="BY90" s="19" t="str">
        <f t="shared" ca="1" si="724"/>
        <v>-</v>
      </c>
      <c r="BZ90" s="19" t="str">
        <f t="shared" ca="1" si="724"/>
        <v>-</v>
      </c>
      <c r="CA90" s="19" t="str">
        <f t="shared" ca="1" si="724"/>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25">OFFSET(CK$5,$B90,0)</f>
        <v>-</v>
      </c>
      <c r="CL90" s="19">
        <f t="shared" ca="1" si="725"/>
        <v>1</v>
      </c>
      <c r="CM90" s="19">
        <f t="shared" ca="1" si="725"/>
        <v>1</v>
      </c>
      <c r="CN90" s="9"/>
      <c r="CO90" s="444">
        <f t="shared" ref="CO90:CQ95" si="726">INDEX(i.UserPeriod0,$AI90,CO$7)</f>
        <v>652</v>
      </c>
      <c r="CP90" s="444">
        <f t="shared" si="726"/>
        <v>686</v>
      </c>
      <c r="CQ90" s="444">
        <f t="shared" si="726"/>
        <v>721</v>
      </c>
      <c r="CR90" s="152">
        <f t="shared" ref="CR90:CT95" si="727">7*INDEX(i.end_joining,1,CR$7+($AI90-1)*3)</f>
        <v>378</v>
      </c>
      <c r="CS90" s="152">
        <f t="shared" si="727"/>
        <v>413</v>
      </c>
      <c r="CT90" s="152">
        <f t="shared" si="727"/>
        <v>448</v>
      </c>
      <c r="CU90" s="19" t="str">
        <f t="shared" ref="CU90:DK95" ca="1" si="728">OFFSET(CU$5,$B90,0)</f>
        <v>-</v>
      </c>
      <c r="CV90" s="19" t="str">
        <f t="shared" ca="1" si="728"/>
        <v>-</v>
      </c>
      <c r="CW90" s="19" t="str">
        <f t="shared" ca="1" si="728"/>
        <v>-</v>
      </c>
      <c r="CX90" s="19" t="str">
        <f t="shared" ca="1" si="728"/>
        <v>-</v>
      </c>
      <c r="CY90" s="19" t="str">
        <f t="shared" ca="1" si="728"/>
        <v>-</v>
      </c>
      <c r="CZ90" s="19" t="b">
        <f t="shared" ca="1" si="728"/>
        <v>1</v>
      </c>
      <c r="DA90" s="19">
        <f t="shared" ca="1" si="728"/>
        <v>0</v>
      </c>
      <c r="DB90" s="19">
        <f t="shared" ca="1" si="728"/>
        <v>0</v>
      </c>
      <c r="DC90" s="19">
        <f t="shared" ca="1" si="728"/>
        <v>0</v>
      </c>
      <c r="DD90" s="19">
        <f t="shared" ca="1" si="728"/>
        <v>0</v>
      </c>
      <c r="DE90" s="19">
        <f t="shared" ca="1" si="728"/>
        <v>0</v>
      </c>
      <c r="DF90" s="19">
        <f t="shared" ca="1" si="728"/>
        <v>0</v>
      </c>
      <c r="DG90" s="19">
        <f t="shared" ca="1" si="728"/>
        <v>0</v>
      </c>
      <c r="DH90" s="19">
        <f t="shared" ca="1" si="728"/>
        <v>0</v>
      </c>
      <c r="DI90" s="19">
        <f t="shared" ca="1" si="728"/>
        <v>0</v>
      </c>
      <c r="DJ90" s="19">
        <f t="shared" ca="1" si="728"/>
        <v>0</v>
      </c>
      <c r="DK90" s="19">
        <f t="shared" ca="1" si="728"/>
        <v>0</v>
      </c>
      <c r="DL90" s="19">
        <f t="shared" ref="DL90:ES95" ca="1" si="729">OFFSET(DL$5,$B90,0)</f>
        <v>0</v>
      </c>
      <c r="DM90" s="19">
        <f t="shared" ca="1" si="729"/>
        <v>1</v>
      </c>
      <c r="DN90" s="19">
        <f t="shared" ca="1" si="729"/>
        <v>1</v>
      </c>
      <c r="DO90" s="19">
        <f t="shared" ca="1" si="729"/>
        <v>0</v>
      </c>
      <c r="DP90" s="19" t="str">
        <f t="shared" ca="1" si="729"/>
        <v>-</v>
      </c>
      <c r="DQ90" s="19" t="str">
        <f t="shared" ca="1" si="729"/>
        <v>-</v>
      </c>
      <c r="DR90" s="19" t="str">
        <f t="shared" ca="1" si="729"/>
        <v>-</v>
      </c>
      <c r="DS90" s="19" t="str">
        <f t="shared" ca="1" si="729"/>
        <v>-</v>
      </c>
      <c r="DT90" s="19" t="str">
        <f t="shared" ca="1" si="729"/>
        <v>-</v>
      </c>
      <c r="DU90" s="19">
        <f t="shared" ca="1" si="729"/>
        <v>0</v>
      </c>
      <c r="DV90" s="19" t="str">
        <f t="shared" ca="1" si="729"/>
        <v>-</v>
      </c>
      <c r="DW90" s="19" t="str">
        <f t="shared" ca="1" si="729"/>
        <v>-</v>
      </c>
      <c r="DX90" s="19" t="str">
        <f t="shared" ca="1" si="729"/>
        <v>-</v>
      </c>
      <c r="DY90" s="19" t="str">
        <f t="shared" ca="1" si="729"/>
        <v>-</v>
      </c>
      <c r="DZ90" s="19" t="str">
        <f t="shared" ca="1" si="729"/>
        <v>-</v>
      </c>
      <c r="EA90" s="19" t="str">
        <f t="shared" ca="1" si="729"/>
        <v>-</v>
      </c>
      <c r="EB90" s="19" t="str">
        <f t="shared" ca="1" si="729"/>
        <v>-</v>
      </c>
      <c r="EC90" s="19" t="str">
        <f t="shared" ca="1" si="729"/>
        <v>-</v>
      </c>
      <c r="ED90" s="19">
        <f t="shared" ca="1" si="729"/>
        <v>0</v>
      </c>
      <c r="EE90" s="19">
        <f t="shared" ca="1" si="729"/>
        <v>0</v>
      </c>
      <c r="EF90" s="19">
        <f t="shared" ca="1" si="729"/>
        <v>0</v>
      </c>
      <c r="EG90" s="19">
        <f t="shared" ca="1" si="729"/>
        <v>0</v>
      </c>
      <c r="EH90" s="19">
        <f t="shared" ca="1" si="729"/>
        <v>0</v>
      </c>
      <c r="EI90" s="19">
        <f t="shared" ca="1" si="729"/>
        <v>0</v>
      </c>
      <c r="EJ90" s="19">
        <f t="shared" ca="1" si="729"/>
        <v>0</v>
      </c>
      <c r="EK90" s="19">
        <f t="shared" ca="1" si="729"/>
        <v>0</v>
      </c>
      <c r="EL90" s="19">
        <f t="shared" ca="1" si="729"/>
        <v>0</v>
      </c>
      <c r="EM90" s="19">
        <f t="shared" ca="1" si="729"/>
        <v>0</v>
      </c>
      <c r="EN90" s="19">
        <f t="shared" ca="1" si="729"/>
        <v>0</v>
      </c>
      <c r="EO90" s="19">
        <f t="shared" ca="1" si="729"/>
        <v>0</v>
      </c>
      <c r="EP90" s="19">
        <f t="shared" ca="1" si="729"/>
        <v>0</v>
      </c>
      <c r="EQ90" s="19">
        <f t="shared" ca="1" si="729"/>
        <v>0</v>
      </c>
      <c r="ER90" s="19">
        <f t="shared" ca="1" si="729"/>
        <v>0</v>
      </c>
      <c r="ES90" s="19">
        <f t="shared" ca="1" si="729"/>
        <v>0</v>
      </c>
      <c r="ET90" s="19">
        <f t="shared" ref="ET90:FI94" ca="1" si="730">OFFSET(ET$5,$B90,0)</f>
        <v>0</v>
      </c>
      <c r="EU90" s="19">
        <f t="shared" ca="1" si="730"/>
        <v>0</v>
      </c>
      <c r="EV90" s="19">
        <f t="shared" ca="1" si="730"/>
        <v>0</v>
      </c>
      <c r="EW90" s="19">
        <f t="shared" ca="1" si="730"/>
        <v>0</v>
      </c>
      <c r="EX90" s="19">
        <f t="shared" ca="1" si="730"/>
        <v>0</v>
      </c>
      <c r="EY90" s="19">
        <f t="shared" ca="1" si="730"/>
        <v>0</v>
      </c>
      <c r="EZ90" s="19">
        <f t="shared" ca="1" si="730"/>
        <v>0</v>
      </c>
      <c r="FA90" s="19">
        <f t="shared" ca="1" si="730"/>
        <v>0</v>
      </c>
      <c r="FB90" s="19">
        <f t="shared" ca="1" si="730"/>
        <v>0</v>
      </c>
      <c r="FC90" s="19">
        <f t="shared" ca="1" si="730"/>
        <v>0</v>
      </c>
      <c r="FD90" s="19">
        <f t="shared" ca="1" si="730"/>
        <v>0</v>
      </c>
      <c r="FE90" s="19">
        <f t="shared" ca="1" si="730"/>
        <v>0</v>
      </c>
      <c r="FF90" s="19">
        <f t="shared" ca="1" si="730"/>
        <v>0</v>
      </c>
      <c r="FG90" s="19">
        <f t="shared" ca="1" si="730"/>
        <v>0</v>
      </c>
      <c r="FH90" s="19">
        <f t="shared" ca="1" si="730"/>
        <v>0</v>
      </c>
      <c r="FI90" s="19">
        <f t="shared" ca="1" si="730"/>
        <v>0</v>
      </c>
      <c r="FJ90" s="19">
        <f t="shared" ref="FJ90:HK93" ca="1" si="731">OFFSET(FJ$5,$B90,0)</f>
        <v>0</v>
      </c>
      <c r="FK90" s="19">
        <f t="shared" ca="1" si="731"/>
        <v>0</v>
      </c>
      <c r="FL90" s="19">
        <f t="shared" ca="1" si="731"/>
        <v>0</v>
      </c>
      <c r="FM90" s="19">
        <f t="shared" ca="1" si="731"/>
        <v>0</v>
      </c>
      <c r="FN90" s="19">
        <f t="shared" ca="1" si="731"/>
        <v>0</v>
      </c>
      <c r="FO90" s="19">
        <f t="shared" ca="1" si="731"/>
        <v>0</v>
      </c>
      <c r="FP90" s="19">
        <f t="shared" ca="1" si="731"/>
        <v>0</v>
      </c>
      <c r="FQ90" s="19">
        <f t="shared" ca="1" si="731"/>
        <v>0</v>
      </c>
      <c r="FR90" s="19">
        <f t="shared" ca="1" si="731"/>
        <v>0</v>
      </c>
      <c r="FS90" s="19">
        <f t="shared" ca="1" si="731"/>
        <v>0</v>
      </c>
      <c r="FT90" s="19">
        <f t="shared" ca="1" si="731"/>
        <v>0</v>
      </c>
      <c r="FU90" s="19">
        <f t="shared" ca="1" si="731"/>
        <v>0</v>
      </c>
      <c r="FV90" s="19">
        <f t="shared" ca="1" si="731"/>
        <v>0</v>
      </c>
      <c r="FW90" s="19">
        <f t="shared" ca="1" si="731"/>
        <v>0</v>
      </c>
      <c r="FX90" s="19">
        <f t="shared" ca="1" si="731"/>
        <v>0</v>
      </c>
      <c r="FY90" s="19">
        <f t="shared" ca="1" si="731"/>
        <v>0</v>
      </c>
      <c r="FZ90" s="19">
        <f t="shared" ca="1" si="731"/>
        <v>0</v>
      </c>
      <c r="GA90" s="19">
        <f t="shared" ca="1" si="731"/>
        <v>0</v>
      </c>
      <c r="GB90" s="19">
        <f t="shared" ca="1" si="731"/>
        <v>0</v>
      </c>
      <c r="GC90" s="19">
        <f t="shared" ca="1" si="731"/>
        <v>0</v>
      </c>
      <c r="GD90" s="19">
        <f t="shared" ca="1" si="731"/>
        <v>0</v>
      </c>
      <c r="GE90" s="19">
        <f t="shared" ca="1" si="731"/>
        <v>0</v>
      </c>
      <c r="GF90" s="19">
        <f t="shared" ca="1" si="731"/>
        <v>0</v>
      </c>
      <c r="GG90" s="19">
        <f t="shared" ca="1" si="731"/>
        <v>0</v>
      </c>
      <c r="GH90" s="19">
        <f t="shared" ca="1" si="731"/>
        <v>0</v>
      </c>
      <c r="GI90" s="19">
        <f t="shared" ca="1" si="731"/>
        <v>0</v>
      </c>
      <c r="GJ90" s="19">
        <f t="shared" ca="1" si="731"/>
        <v>0</v>
      </c>
      <c r="GK90" s="19">
        <f t="shared" ca="1" si="731"/>
        <v>0</v>
      </c>
      <c r="GL90" s="19">
        <f t="shared" ca="1" si="731"/>
        <v>0</v>
      </c>
      <c r="GM90" s="19">
        <f t="shared" ca="1" si="731"/>
        <v>0</v>
      </c>
      <c r="GN90" s="19">
        <f t="shared" ca="1" si="731"/>
        <v>0</v>
      </c>
      <c r="GO90" s="19">
        <f t="shared" ca="1" si="731"/>
        <v>0</v>
      </c>
      <c r="GP90" s="19">
        <f t="shared" ca="1" si="731"/>
        <v>0</v>
      </c>
      <c r="GQ90" s="19">
        <f t="shared" ca="1" si="731"/>
        <v>0</v>
      </c>
      <c r="GR90" s="19">
        <f t="shared" ca="1" si="731"/>
        <v>0</v>
      </c>
      <c r="GS90" s="19">
        <f t="shared" ca="1" si="731"/>
        <v>0</v>
      </c>
      <c r="GT90" s="19">
        <f t="shared" ca="1" si="731"/>
        <v>0</v>
      </c>
      <c r="GU90" s="19">
        <f t="shared" ca="1" si="731"/>
        <v>0</v>
      </c>
      <c r="GV90" s="19">
        <f t="shared" ca="1" si="731"/>
        <v>0</v>
      </c>
      <c r="GW90" s="19">
        <f t="shared" ca="1" si="731"/>
        <v>0</v>
      </c>
      <c r="GX90" s="19">
        <f t="shared" ca="1" si="731"/>
        <v>0</v>
      </c>
      <c r="GY90" s="19">
        <f t="shared" ca="1" si="731"/>
        <v>0</v>
      </c>
      <c r="GZ90" s="19">
        <f t="shared" ca="1" si="731"/>
        <v>0</v>
      </c>
      <c r="HA90" s="19">
        <f t="shared" ca="1" si="731"/>
        <v>0</v>
      </c>
      <c r="HB90" s="19">
        <f t="shared" ca="1" si="731"/>
        <v>0</v>
      </c>
      <c r="HC90" s="19">
        <f t="shared" ca="1" si="731"/>
        <v>0</v>
      </c>
      <c r="HD90" s="19">
        <f t="shared" ca="1" si="731"/>
        <v>0</v>
      </c>
      <c r="HE90" s="19">
        <f t="shared" ca="1" si="731"/>
        <v>0</v>
      </c>
      <c r="HF90" s="19">
        <f t="shared" ca="1" si="731"/>
        <v>0</v>
      </c>
      <c r="HG90" s="19">
        <f t="shared" ca="1" si="731"/>
        <v>0</v>
      </c>
      <c r="HH90" s="19">
        <f t="shared" ca="1" si="731"/>
        <v>0</v>
      </c>
      <c r="HI90" s="19">
        <f t="shared" ca="1" si="731"/>
        <v>0</v>
      </c>
      <c r="HJ90" s="19">
        <f t="shared" ca="1" si="731"/>
        <v>0</v>
      </c>
      <c r="HK90" s="19">
        <f t="shared" ca="1" si="731"/>
        <v>0</v>
      </c>
      <c r="HL90" s="19">
        <f t="shared" ref="HL90:ID92" ca="1" si="732">OFFSET(HL$5,$B90,0)</f>
        <v>0</v>
      </c>
      <c r="HM90" s="19">
        <f t="shared" ca="1" si="732"/>
        <v>0</v>
      </c>
      <c r="HN90" s="19">
        <f t="shared" ca="1" si="732"/>
        <v>0</v>
      </c>
      <c r="HO90" s="19">
        <f t="shared" ca="1" si="732"/>
        <v>0</v>
      </c>
      <c r="HP90" s="19">
        <f t="shared" ca="1" si="732"/>
        <v>0</v>
      </c>
      <c r="HQ90" s="19">
        <f t="shared" ca="1" si="732"/>
        <v>0</v>
      </c>
      <c r="HR90" s="19">
        <f t="shared" ca="1" si="732"/>
        <v>0</v>
      </c>
      <c r="HS90" s="19">
        <f t="shared" ca="1" si="732"/>
        <v>0</v>
      </c>
      <c r="HT90" s="19">
        <f t="shared" ca="1" si="732"/>
        <v>0</v>
      </c>
      <c r="HU90" s="19">
        <f t="shared" ca="1" si="732"/>
        <v>0</v>
      </c>
      <c r="HV90" s="19">
        <f t="shared" ca="1" si="732"/>
        <v>0</v>
      </c>
      <c r="HW90" s="19">
        <f t="shared" ca="1" si="732"/>
        <v>0</v>
      </c>
      <c r="HX90" s="19">
        <f t="shared" ca="1" si="732"/>
        <v>0</v>
      </c>
      <c r="HY90" s="19">
        <f t="shared" ca="1" si="732"/>
        <v>0</v>
      </c>
      <c r="HZ90" s="19">
        <f t="shared" ca="1" si="732"/>
        <v>0</v>
      </c>
      <c r="IA90" s="19">
        <f t="shared" ca="1" si="732"/>
        <v>0</v>
      </c>
      <c r="IB90" s="19">
        <f t="shared" ca="1" si="732"/>
        <v>0</v>
      </c>
      <c r="IC90" s="19">
        <f t="shared" ca="1" si="732"/>
        <v>0</v>
      </c>
      <c r="ID90" s="19">
        <f t="shared" ca="1" si="732"/>
        <v>0</v>
      </c>
      <c r="IE90" s="5">
        <f t="shared" ref="IE90:IE95" si="733">INDEX(i.TOL,$N90,IE$7)</f>
        <v>67</v>
      </c>
      <c r="IF90" s="9"/>
      <c r="IG90" s="5">
        <f t="shared" ref="IG90:IJ95" si="734">INDEX(i.FlkStrctr,$M90,IG$7)</f>
        <v>1</v>
      </c>
      <c r="IH90" s="5" t="b">
        <f t="shared" si="734"/>
        <v>0</v>
      </c>
      <c r="II90" s="19">
        <f t="shared" ref="II90:JI95" ca="1" si="735">OFFSET(II$5,$B90,0)</f>
        <v>0</v>
      </c>
      <c r="IJ90" s="5">
        <f t="shared" si="734"/>
        <v>55</v>
      </c>
      <c r="IK90" s="19">
        <f t="shared" ca="1" si="735"/>
        <v>1</v>
      </c>
      <c r="IL90" s="19">
        <f t="shared" ca="1" si="735"/>
        <v>0</v>
      </c>
      <c r="IM90" s="19">
        <f t="shared" ca="1" si="735"/>
        <v>0</v>
      </c>
      <c r="IN90" s="19">
        <f t="shared" ca="1" si="735"/>
        <v>0</v>
      </c>
      <c r="IO90" s="19">
        <f t="shared" ca="1" si="735"/>
        <v>0</v>
      </c>
      <c r="IP90" s="19">
        <f t="shared" ca="1" si="735"/>
        <v>0</v>
      </c>
      <c r="IQ90" s="19">
        <f t="shared" ca="1" si="735"/>
        <v>0</v>
      </c>
      <c r="IR90" s="19">
        <f t="shared" ca="1" si="735"/>
        <v>0</v>
      </c>
      <c r="IS90" s="19">
        <f t="shared" ca="1" si="735"/>
        <v>0</v>
      </c>
      <c r="IT90" s="19">
        <f t="shared" ca="1" si="735"/>
        <v>0</v>
      </c>
      <c r="IU90" s="19">
        <f t="shared" ca="1" si="735"/>
        <v>0</v>
      </c>
      <c r="IV90" s="19">
        <f t="shared" ca="1" si="735"/>
        <v>0</v>
      </c>
      <c r="IW90" s="19">
        <f t="shared" ca="1" si="735"/>
        <v>0</v>
      </c>
      <c r="IX90" s="19">
        <f t="shared" ca="1" si="735"/>
        <v>0</v>
      </c>
      <c r="IY90" s="19">
        <f t="shared" ca="1" si="735"/>
        <v>0</v>
      </c>
      <c r="IZ90" s="19">
        <f t="shared" ca="1" si="735"/>
        <v>0</v>
      </c>
      <c r="JA90" s="19">
        <f t="shared" ca="1" si="735"/>
        <v>0</v>
      </c>
      <c r="JB90" s="19">
        <f t="shared" ca="1" si="735"/>
        <v>0</v>
      </c>
      <c r="JC90" s="19">
        <f t="shared" ca="1" si="735"/>
        <v>0</v>
      </c>
      <c r="JD90" s="19">
        <f t="shared" ca="1" si="735"/>
        <v>0</v>
      </c>
      <c r="JE90" s="19">
        <f t="shared" ca="1" si="735"/>
        <v>0</v>
      </c>
      <c r="JF90" s="19">
        <f t="shared" ca="1" si="735"/>
        <v>0</v>
      </c>
      <c r="JG90" s="19">
        <f t="shared" ca="1" si="735"/>
        <v>1</v>
      </c>
      <c r="JH90" s="19">
        <f t="shared" ca="1" si="735"/>
        <v>0</v>
      </c>
      <c r="JI90" s="19">
        <f t="shared" ca="1" si="735"/>
        <v>1</v>
      </c>
      <c r="JJ90" s="9"/>
      <c r="JK90" s="5" t="b">
        <f t="shared" ref="JK90:JK95" ca="1" si="736">IF($L90&lt;&gt;0,INDEX(i.cropgraze_inc,$L90,JK$7),OFFSET(JK$5,$B90,0))</f>
        <v>0</v>
      </c>
      <c r="JL90" s="5" t="b">
        <f t="shared" ref="JL90:JN95" si="737">($N90=JL$11)</f>
        <v>0</v>
      </c>
      <c r="JM90" s="5" t="b">
        <f t="shared" si="737"/>
        <v>0</v>
      </c>
      <c r="JN90" s="5" t="b">
        <f t="shared" si="737"/>
        <v>1</v>
      </c>
      <c r="JO90" s="144">
        <f>$O90</f>
        <v>1</v>
      </c>
      <c r="JP90" s="144">
        <f t="shared" ref="JP90" si="738">$O90</f>
        <v>1</v>
      </c>
      <c r="JQ90" s="12" t="s">
        <v>34</v>
      </c>
      <c r="JR90" s="12" t="s">
        <v>34</v>
      </c>
      <c r="JS90" s="12" t="s">
        <v>34</v>
      </c>
      <c r="JT90" s="12" t="s">
        <v>34</v>
      </c>
      <c r="JU90" s="12">
        <v>1</v>
      </c>
      <c r="JV90" s="12">
        <v>0.66</v>
      </c>
      <c r="JW90" s="244" t="s">
        <v>34</v>
      </c>
      <c r="JX90" s="5" t="b" cm="1">
        <f t="array" ref="JX90">IF(OR(JY90:KF90&lt;&gt;"-"),TRUE,"-")</f>
        <v>1</v>
      </c>
      <c r="JY90" s="12">
        <v>2</v>
      </c>
      <c r="JZ90" s="12">
        <v>2</v>
      </c>
      <c r="KA90" s="12">
        <v>2</v>
      </c>
      <c r="KB90" s="12">
        <v>2</v>
      </c>
      <c r="KC90" s="12">
        <v>2</v>
      </c>
      <c r="KD90" s="12">
        <v>2</v>
      </c>
      <c r="KE90" s="12">
        <v>2</v>
      </c>
      <c r="KF90" s="12">
        <v>2</v>
      </c>
      <c r="KG90" s="5" t="str">
        <f t="array" ref="KG90">IF(OR(KH90:KN90&lt;&gt;"-"),TRUE,"-")</f>
        <v>-</v>
      </c>
      <c r="KH90" s="12" t="s">
        <v>34</v>
      </c>
      <c r="KI90" s="12" t="s">
        <v>34</v>
      </c>
      <c r="KJ90" s="12" t="s">
        <v>34</v>
      </c>
      <c r="KK90" s="12" t="s">
        <v>34</v>
      </c>
      <c r="KL90" s="12" t="s">
        <v>34</v>
      </c>
      <c r="KM90" s="12" t="s">
        <v>34</v>
      </c>
      <c r="KN90" s="12" t="s">
        <v>34</v>
      </c>
      <c r="KO90" s="12" t="b">
        <v>0</v>
      </c>
      <c r="KP90" s="144">
        <f t="shared" ref="KP90:KP95" si="739">IF($AI90=6,0,$KQ90)</f>
        <v>2</v>
      </c>
      <c r="KQ90" s="12">
        <v>2</v>
      </c>
      <c r="KR90" s="12" t="b">
        <v>0</v>
      </c>
      <c r="KS90" s="12" t="s">
        <v>34</v>
      </c>
      <c r="KT90" s="5" t="str">
        <f t="shared" ref="KT90:KW95" si="740">INDEX(i.FlkStrctr,$M90,KT$7)</f>
        <v>-</v>
      </c>
      <c r="KU90" s="5" t="str">
        <f t="shared" si="740"/>
        <v>-</v>
      </c>
      <c r="KV90" s="5" t="str">
        <f t="shared" si="740"/>
        <v>-</v>
      </c>
      <c r="KW90" s="5" t="str">
        <f t="shared" si="740"/>
        <v>-</v>
      </c>
      <c r="KX90" s="12" t="b">
        <v>0</v>
      </c>
      <c r="KY90" s="244" t="s">
        <v>34</v>
      </c>
      <c r="KZ90" s="244" t="s">
        <v>34</v>
      </c>
      <c r="LA90" s="12" t="b">
        <v>1</v>
      </c>
      <c r="LB90" s="12">
        <v>0.75</v>
      </c>
      <c r="LC90" s="144">
        <f>LB90</f>
        <v>0.75</v>
      </c>
      <c r="LD90" s="12">
        <v>0.99</v>
      </c>
      <c r="LE90" s="12">
        <v>0.5</v>
      </c>
      <c r="LF90" s="12">
        <v>0</v>
      </c>
      <c r="LG90" s="12">
        <v>0</v>
      </c>
      <c r="LH90" s="12" t="s">
        <v>34</v>
      </c>
      <c r="LI90" s="19" t="str">
        <f t="shared" ref="LI90:LJ90" ca="1" si="741">OFFSET(LI$5,$B90,0)</f>
        <v>-</v>
      </c>
      <c r="LJ90" s="19" t="str">
        <f t="shared" ca="1" si="741"/>
        <v>-</v>
      </c>
      <c r="LK90" s="5">
        <f t="shared" ref="LK90:LK95" si="742">INDEX(i.conservation,$W90+1,$N90)</f>
        <v>1</v>
      </c>
      <c r="LL90" s="9"/>
      <c r="LM90" s="19">
        <f t="shared" ref="LM90:LP95" ca="1" si="743">OFFSET(LM$5,$B90,0)</f>
        <v>70</v>
      </c>
      <c r="LN90" s="19">
        <f t="shared" ca="1" si="743"/>
        <v>50</v>
      </c>
      <c r="LO90" s="19">
        <f t="shared" ca="1" si="743"/>
        <v>80</v>
      </c>
      <c r="LP90" s="19">
        <f t="shared" ca="1" si="743"/>
        <v>50</v>
      </c>
      <c r="LQ90" s="5" t="b" cm="1">
        <f t="array" ref="LQ90">INDEX(i.meatgrid,$Q90,LQ$7)</f>
        <v>1</v>
      </c>
      <c r="LR90" s="5" t="b" cm="1">
        <f t="array" ref="LR90">INDEX(i.meatgrid,$Q90,LR$7)</f>
        <v>0</v>
      </c>
      <c r="LS90" s="5" t="str" cm="1">
        <f t="array" ref="LS90">INDEX(i.meatgrid,$Q90,LS$7)</f>
        <v>-</v>
      </c>
      <c r="LT90" s="5" t="str" cm="1">
        <f t="array" ref="LT90">INDEX(i.meatgrid,$Q90,LT$7)</f>
        <v>-</v>
      </c>
      <c r="LU90" s="19">
        <f t="shared" ref="LU90:LU95" ca="1" si="744">OFFSET(LU$5,$B90,0)</f>
        <v>1</v>
      </c>
      <c r="LV90" s="5">
        <f t="shared" ref="LV90:LV95" si="745">INDEX(i.MeatPrices,$S90,LV$7)</f>
        <v>1</v>
      </c>
      <c r="LW90" s="5" cm="1">
        <f t="array" ref="LW90">INDEX(i.meatgrid,$Q90,LW$7)</f>
        <v>0</v>
      </c>
      <c r="LX90" s="5" cm="1">
        <f t="array" ref="LX90">INDEX(i.meatgrid,$Q90,LX$7)</f>
        <v>0</v>
      </c>
      <c r="LY90" s="5" cm="1">
        <f t="array" ref="LY90">INDEX(i.meatgrid,$Q90,LY$7)</f>
        <v>0</v>
      </c>
      <c r="LZ90" s="5" cm="1">
        <f t="array" ref="LZ90">INDEX(i.meatgrid,$Q90,LZ$7)</f>
        <v>0</v>
      </c>
      <c r="MA90" s="5" cm="1">
        <f t="array" ref="MA90">INDEX(i.meatgrid,$Q90,MA$7)</f>
        <v>0</v>
      </c>
      <c r="MB90" s="5" cm="1">
        <f t="array" ref="MB90">INDEX(i.meatgrid,$Q90,MB$7)</f>
        <v>1</v>
      </c>
      <c r="MC90" s="5" cm="1">
        <f t="array" ref="MC90">INDEX(i.meatgrid,$Q90,MC$7)</f>
        <v>1</v>
      </c>
      <c r="MD90" s="5" cm="1">
        <f t="array" ref="MD90">INDEX(i.meatgrid,$Q90,MD$7)</f>
        <v>1</v>
      </c>
      <c r="ME90" s="19">
        <f t="shared" ref="ME90:ME95" ca="1" si="746">OFFSET(ME$5,$B90,0)</f>
        <v>1</v>
      </c>
      <c r="MF90" s="9"/>
      <c r="MG90" s="19" t="b">
        <f t="shared" ref="MG90:MV95" ca="1" si="747">OFFSET(MG$5,$B90,0)</f>
        <v>0</v>
      </c>
      <c r="MH90" s="19" t="b">
        <f t="shared" ca="1" si="747"/>
        <v>0</v>
      </c>
      <c r="MI90" s="19">
        <f ca="1">OFFSET(MI$5,$B90,0)</f>
        <v>1</v>
      </c>
      <c r="MJ90" s="19">
        <f t="shared" ref="MJ90:OL94" ca="1" si="748">OFFSET(MJ$5,$B90,0)</f>
        <v>0.75</v>
      </c>
      <c r="MK90" s="19">
        <f t="shared" ca="1" si="748"/>
        <v>0.75</v>
      </c>
      <c r="ML90" s="19">
        <f t="shared" ca="1" si="748"/>
        <v>0.8</v>
      </c>
      <c r="MM90" s="19">
        <f t="shared" ca="1" si="748"/>
        <v>0.82499999999999996</v>
      </c>
      <c r="MN90" s="19">
        <f t="shared" ca="1" si="748"/>
        <v>0.875</v>
      </c>
      <c r="MO90" s="19">
        <f t="shared" ca="1" si="748"/>
        <v>0.9</v>
      </c>
      <c r="MP90" s="19">
        <f t="shared" ca="1" si="748"/>
        <v>1</v>
      </c>
      <c r="MQ90" s="19">
        <f t="shared" ca="1" si="748"/>
        <v>0.875</v>
      </c>
      <c r="MR90" s="19" t="b">
        <f t="shared" ca="1" si="748"/>
        <v>1</v>
      </c>
      <c r="MS90" s="19">
        <f t="shared" ca="1" si="748"/>
        <v>74.989999999999995</v>
      </c>
      <c r="MT90" s="19" t="str">
        <f t="shared" ca="1" si="748"/>
        <v>-</v>
      </c>
      <c r="MU90" s="19" t="str">
        <f t="shared" ca="1" si="748"/>
        <v>-</v>
      </c>
      <c r="MV90" s="19" t="str">
        <f t="shared" ca="1" si="748"/>
        <v>-</v>
      </c>
      <c r="MW90" s="19" t="str">
        <f t="shared" ca="1" si="748"/>
        <v>-</v>
      </c>
      <c r="MX90" s="19" t="str">
        <f t="shared" ca="1" si="748"/>
        <v>-</v>
      </c>
      <c r="MY90" s="19" t="str">
        <f t="shared" ca="1" si="748"/>
        <v>-</v>
      </c>
      <c r="MZ90" s="19" t="str">
        <f t="shared" ca="1" si="748"/>
        <v>-</v>
      </c>
      <c r="NA90" s="19">
        <f t="shared" ca="1" si="748"/>
        <v>36.99</v>
      </c>
      <c r="NB90" s="19">
        <f t="shared" ca="1" si="748"/>
        <v>36.99</v>
      </c>
      <c r="NC90" s="19" t="str">
        <f t="shared" ca="1" si="748"/>
        <v>-</v>
      </c>
      <c r="ND90" s="19" t="str">
        <f t="shared" ca="1" si="748"/>
        <v>-</v>
      </c>
      <c r="NE90" s="19" t="str">
        <f t="shared" ca="1" si="748"/>
        <v>-</v>
      </c>
      <c r="NF90" s="19" t="str">
        <f t="shared" ca="1" si="748"/>
        <v>-</v>
      </c>
      <c r="NG90" s="19" t="str">
        <f t="shared" ca="1" si="748"/>
        <v>-</v>
      </c>
      <c r="NH90" s="19">
        <f t="shared" ca="1" si="748"/>
        <v>49.99</v>
      </c>
      <c r="NI90" s="19">
        <f t="shared" ca="1" si="748"/>
        <v>49.99</v>
      </c>
      <c r="NJ90" s="19">
        <f t="shared" ca="1" si="748"/>
        <v>49.99</v>
      </c>
      <c r="NK90" s="19">
        <f t="shared" ca="1" si="748"/>
        <v>49.99</v>
      </c>
      <c r="NL90" s="19">
        <f t="shared" ca="1" si="748"/>
        <v>49.99</v>
      </c>
      <c r="NM90" s="19">
        <f t="shared" ca="1" si="748"/>
        <v>49.99</v>
      </c>
      <c r="NN90" s="19">
        <f t="shared" ca="1" si="748"/>
        <v>49.99</v>
      </c>
      <c r="NO90" s="19">
        <f t="shared" ca="1" si="748"/>
        <v>49.99</v>
      </c>
      <c r="NP90" s="19">
        <f t="shared" ca="1" si="748"/>
        <v>412.99</v>
      </c>
      <c r="NQ90" s="19">
        <f t="shared" ca="1" si="748"/>
        <v>412.99</v>
      </c>
      <c r="NR90" s="19" t="str">
        <f t="shared" ca="1" si="748"/>
        <v>-</v>
      </c>
      <c r="NS90" s="19" t="str">
        <f t="shared" ca="1" si="748"/>
        <v>-</v>
      </c>
      <c r="NT90" s="19" t="str">
        <f t="shared" ca="1" si="748"/>
        <v>-</v>
      </c>
      <c r="NU90" s="19" t="str">
        <f t="shared" ca="1" si="748"/>
        <v>-</v>
      </c>
      <c r="NV90" s="19" t="str">
        <f t="shared" ca="1" si="748"/>
        <v>-</v>
      </c>
      <c r="NW90" s="19">
        <f t="shared" ca="1" si="748"/>
        <v>6.8900000000000006</v>
      </c>
      <c r="NX90" s="19">
        <f t="shared" ca="1" si="748"/>
        <v>6.8900000000000006</v>
      </c>
      <c r="NY90" s="19">
        <f t="shared" ca="1" si="748"/>
        <v>6.8900000000000006</v>
      </c>
      <c r="NZ90" s="19">
        <f t="shared" ca="1" si="748"/>
        <v>6.8900000000000006</v>
      </c>
      <c r="OA90" s="19">
        <f t="shared" ca="1" si="748"/>
        <v>6.8900000000000006</v>
      </c>
      <c r="OB90" s="19">
        <f t="shared" ca="1" si="748"/>
        <v>6.8900000000000006</v>
      </c>
      <c r="OC90" s="19">
        <f t="shared" ca="1" si="748"/>
        <v>6.8900000000000006</v>
      </c>
      <c r="OD90" s="19">
        <f t="shared" ca="1" si="748"/>
        <v>6.8900000000000006</v>
      </c>
      <c r="OE90" s="19">
        <f t="shared" ca="1" si="748"/>
        <v>346.99</v>
      </c>
      <c r="OF90" s="19">
        <f t="shared" ca="1" si="748"/>
        <v>346.99</v>
      </c>
      <c r="OG90" s="19" t="str">
        <f t="shared" ca="1" si="748"/>
        <v>-</v>
      </c>
      <c r="OH90" s="19" t="str">
        <f t="shared" ca="1" si="748"/>
        <v>-</v>
      </c>
      <c r="OI90" s="19" t="str">
        <f t="shared" ca="1" si="748"/>
        <v>-</v>
      </c>
      <c r="OJ90" s="19" t="str">
        <f t="shared" ca="1" si="748"/>
        <v>-</v>
      </c>
      <c r="OK90" s="19" t="str">
        <f t="shared" ca="1" si="748"/>
        <v>-</v>
      </c>
      <c r="OL90" s="19">
        <f t="shared" ca="1" si="748"/>
        <v>0</v>
      </c>
      <c r="OM90" s="24">
        <v>0</v>
      </c>
    </row>
    <row r="91" spans="1:403" outlineLevel="2">
      <c r="A91" s="21">
        <f t="shared" si="156"/>
        <v>86</v>
      </c>
      <c r="B91" s="29">
        <f ca="1">OFFSET(B91,-1,-1)</f>
        <v>85</v>
      </c>
      <c r="C91">
        <v>203</v>
      </c>
      <c r="D91" s="144" t="str">
        <f t="shared" ca="1" si="709"/>
        <v>GSM</v>
      </c>
      <c r="E91" t="b">
        <f t="shared" ca="1" si="710"/>
        <v>1</v>
      </c>
      <c r="F91" t="b">
        <v>0</v>
      </c>
      <c r="G91" t="b">
        <f t="shared" ca="1" si="711"/>
        <v>1</v>
      </c>
      <c r="H91" s="237">
        <f ca="1">OFFSET(H91,-1,0)</f>
        <v>2</v>
      </c>
      <c r="I91" s="237">
        <f t="shared" ref="I91:T95" ca="1" si="749">OFFSET(I91,-1,0)</f>
        <v>1</v>
      </c>
      <c r="J91" s="237" t="str">
        <f t="shared" ca="1" si="749"/>
        <v/>
      </c>
      <c r="K91" s="237">
        <f t="shared" ca="1" si="749"/>
        <v>2</v>
      </c>
      <c r="L91" s="237">
        <f t="shared" ca="1" si="749"/>
        <v>2</v>
      </c>
      <c r="M91" s="237">
        <f t="shared" ca="1" si="749"/>
        <v>2</v>
      </c>
      <c r="N91" s="237">
        <f t="shared" ca="1" si="749"/>
        <v>3</v>
      </c>
      <c r="O91" s="237">
        <f t="shared" ca="1" si="749"/>
        <v>1</v>
      </c>
      <c r="P91" s="237">
        <f t="shared" ca="1" si="749"/>
        <v>1</v>
      </c>
      <c r="Q91" s="237">
        <f t="shared" ca="1" si="749"/>
        <v>6</v>
      </c>
      <c r="R91" s="237">
        <f t="shared" ca="1" si="749"/>
        <v>1</v>
      </c>
      <c r="S91" s="237">
        <f t="shared" ca="1" si="749"/>
        <v>1</v>
      </c>
      <c r="T91" s="237">
        <f t="shared" ca="1" si="749"/>
        <v>1</v>
      </c>
      <c r="U91" s="275"/>
      <c r="V91" s="275"/>
      <c r="W91" s="237">
        <f t="shared" ref="W91:W95" ca="1" si="750">OFFSET(W91,-1,0)</f>
        <v>0</v>
      </c>
      <c r="X91" s="275"/>
      <c r="Y91" s="275">
        <f t="shared" ref="Y91:AE94" ca="1" si="751">OFFSET(Y91,-1,0)</f>
        <v>0</v>
      </c>
      <c r="Z91" s="275">
        <f t="shared" ca="1" si="751"/>
        <v>0</v>
      </c>
      <c r="AA91" s="275">
        <f t="shared" ca="1" si="751"/>
        <v>0</v>
      </c>
      <c r="AB91" s="275">
        <f t="shared" ca="1" si="751"/>
        <v>0</v>
      </c>
      <c r="AC91" s="275">
        <f t="shared" ca="1" si="751"/>
        <v>0</v>
      </c>
      <c r="AD91" s="275">
        <f t="shared" ca="1" si="751"/>
        <v>0</v>
      </c>
      <c r="AE91" s="275">
        <f t="shared" ca="1" si="751"/>
        <v>0</v>
      </c>
      <c r="AF91" s="144">
        <f ca="1">INDEX(CHOOSE($N91,DataAutumn!i.AdultDrys,DataWinter!i.AdultDrys,DataSpring!i.AdultDrys),1,$M91)</f>
        <v>3</v>
      </c>
      <c r="AG91" s="5">
        <f t="shared" ca="1" si="712"/>
        <v>2</v>
      </c>
      <c r="AH91" s="5">
        <f t="shared" ca="1" si="712"/>
        <v>0</v>
      </c>
      <c r="AI91" s="5">
        <f t="shared" ca="1" si="713"/>
        <v>1</v>
      </c>
      <c r="AJ91">
        <f t="shared" ca="1" si="714"/>
        <v>1</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15"/>
        <v>0</v>
      </c>
      <c r="AY91" s="5" t="str">
        <f t="shared" ca="1" si="715"/>
        <v>-</v>
      </c>
      <c r="AZ91" s="5" t="b">
        <f t="shared" ca="1" si="715"/>
        <v>0</v>
      </c>
      <c r="BA91" s="5" t="b">
        <f t="shared" ca="1" si="715"/>
        <v>1</v>
      </c>
      <c r="BB91" s="5" t="b">
        <f t="shared" ca="1" si="715"/>
        <v>1</v>
      </c>
      <c r="BC91" s="144">
        <f t="shared" ca="1" si="715"/>
        <v>0</v>
      </c>
      <c r="BD91" s="19" t="b">
        <f t="shared" ca="1" si="716"/>
        <v>1</v>
      </c>
      <c r="BE91" s="9"/>
      <c r="BF91" s="5" t="str">
        <f t="shared" ca="1" si="717"/>
        <v>-</v>
      </c>
      <c r="BG91" s="19" t="str">
        <f t="shared" ca="1" si="718"/>
        <v>-</v>
      </c>
      <c r="BH91" s="19" t="str">
        <f t="shared" ca="1" si="718"/>
        <v>-</v>
      </c>
      <c r="BI91" s="19" t="str">
        <f t="shared" ca="1" si="718"/>
        <v>-</v>
      </c>
      <c r="BJ91" s="5" t="str">
        <f t="shared" ca="1" si="719"/>
        <v>-</v>
      </c>
      <c r="BK91" s="19" t="str">
        <f t="shared" ca="1" si="720"/>
        <v>-</v>
      </c>
      <c r="BL91" s="5" t="str">
        <f t="shared" ca="1" si="721"/>
        <v>-</v>
      </c>
      <c r="BM91" s="19" t="str">
        <f t="shared" ca="1" si="722"/>
        <v>-</v>
      </c>
      <c r="BN91" s="19" t="str">
        <f t="shared" ca="1" si="722"/>
        <v>-</v>
      </c>
      <c r="BO91" s="19" t="str">
        <f t="shared" ca="1" si="722"/>
        <v>-</v>
      </c>
      <c r="BP91" s="5" t="str">
        <f t="shared" ca="1" si="723"/>
        <v>-</v>
      </c>
      <c r="BQ91" s="9"/>
      <c r="BR91" s="19" t="str">
        <f t="shared" ca="1" si="724"/>
        <v>-</v>
      </c>
      <c r="BS91" s="19" t="str">
        <f t="shared" ca="1" si="724"/>
        <v>-</v>
      </c>
      <c r="BT91" s="19" t="str">
        <f t="shared" ca="1" si="724"/>
        <v>-</v>
      </c>
      <c r="BU91" s="19" t="str">
        <f t="shared" ca="1" si="724"/>
        <v>-</v>
      </c>
      <c r="BV91" s="19" t="str">
        <f t="shared" ca="1" si="724"/>
        <v>-</v>
      </c>
      <c r="BW91" s="19" t="str">
        <f t="shared" ca="1" si="724"/>
        <v>-</v>
      </c>
      <c r="BX91" s="19" t="str">
        <f t="shared" ca="1" si="724"/>
        <v>-</v>
      </c>
      <c r="BY91" s="19" t="str">
        <f t="shared" ca="1" si="724"/>
        <v>-</v>
      </c>
      <c r="BZ91" s="19" t="str">
        <f t="shared" ca="1" si="724"/>
        <v>-</v>
      </c>
      <c r="CA91" s="19" t="str">
        <f t="shared" ca="1" si="724"/>
        <v>-</v>
      </c>
      <c r="CB91" s="9"/>
      <c r="CC91" s="12" t="b">
        <v>1</v>
      </c>
      <c r="CD91" s="12" t="b">
        <v>0</v>
      </c>
      <c r="CE91" s="12" t="b">
        <v>1</v>
      </c>
      <c r="CF91" s="12">
        <f ca="1">VALUE($K91&amp;$M91&amp;$N91&amp;$Q91&amp;$S91&amp;"01")</f>
        <v>2236101</v>
      </c>
      <c r="CG91" s="12" t="b">
        <v>0</v>
      </c>
      <c r="CH91" s="12" t="s">
        <v>34</v>
      </c>
      <c r="CI91" s="19" t="b">
        <f t="shared" ref="CI91:CM95" ca="1" si="752">OFFSET(CI$5,$B91,0)</f>
        <v>1</v>
      </c>
      <c r="CJ91" s="12">
        <f ca="1">VALUE($K91&amp;$M91&amp;$N91&amp;$Q91&amp;$S91&amp;"02")</f>
        <v>2236102</v>
      </c>
      <c r="CK91" s="19" t="str">
        <f t="shared" ca="1" si="752"/>
        <v>-</v>
      </c>
      <c r="CL91" s="19">
        <f t="shared" ca="1" si="752"/>
        <v>1</v>
      </c>
      <c r="CM91" s="19">
        <f t="shared" ca="1" si="752"/>
        <v>1</v>
      </c>
      <c r="CN91" s="9"/>
      <c r="CO91" s="444">
        <f t="shared" ca="1" si="726"/>
        <v>652</v>
      </c>
      <c r="CP91" s="444">
        <f t="shared" ca="1" si="726"/>
        <v>686</v>
      </c>
      <c r="CQ91" s="444">
        <f t="shared" ca="1" si="726"/>
        <v>721</v>
      </c>
      <c r="CR91" s="152">
        <f t="shared" ca="1" si="727"/>
        <v>378</v>
      </c>
      <c r="CS91" s="152">
        <f t="shared" ca="1" si="727"/>
        <v>413</v>
      </c>
      <c r="CT91" s="152">
        <f t="shared" ca="1" si="727"/>
        <v>448</v>
      </c>
      <c r="CU91" s="19" t="str">
        <f t="shared" ca="1" si="728"/>
        <v>-</v>
      </c>
      <c r="CV91" s="12" t="b">
        <v>0</v>
      </c>
      <c r="CW91" s="12" t="b">
        <v>0</v>
      </c>
      <c r="CX91" s="12" t="b">
        <v>0</v>
      </c>
      <c r="CY91" s="12" t="b">
        <v>0</v>
      </c>
      <c r="CZ91" s="19" t="b">
        <f t="shared" ca="1" si="728"/>
        <v>1</v>
      </c>
      <c r="DA91" s="19">
        <f t="shared" ca="1" si="728"/>
        <v>0</v>
      </c>
      <c r="DB91" s="19">
        <f t="shared" ca="1" si="728"/>
        <v>0</v>
      </c>
      <c r="DC91" s="19">
        <f t="shared" ca="1" si="728"/>
        <v>0</v>
      </c>
      <c r="DD91" s="19">
        <f t="shared" ca="1" si="728"/>
        <v>0</v>
      </c>
      <c r="DE91" s="19">
        <f t="shared" ca="1" si="728"/>
        <v>0</v>
      </c>
      <c r="DF91" s="19">
        <f t="shared" ca="1" si="728"/>
        <v>0</v>
      </c>
      <c r="DG91" s="19">
        <f t="shared" ca="1" si="728"/>
        <v>0</v>
      </c>
      <c r="DH91" s="19">
        <f t="shared" ca="1" si="728"/>
        <v>0</v>
      </c>
      <c r="DI91" s="19">
        <f t="shared" ca="1" si="728"/>
        <v>0</v>
      </c>
      <c r="DJ91" s="19">
        <f t="shared" ca="1" si="728"/>
        <v>0</v>
      </c>
      <c r="DK91" s="19">
        <f t="shared" ca="1" si="728"/>
        <v>0</v>
      </c>
      <c r="DL91" s="19">
        <f t="shared" ca="1" si="729"/>
        <v>0</v>
      </c>
      <c r="DM91" s="12">
        <v>3</v>
      </c>
      <c r="DN91" s="12">
        <v>3</v>
      </c>
      <c r="DO91" s="12">
        <v>0</v>
      </c>
      <c r="DP91" s="12">
        <v>2</v>
      </c>
      <c r="DQ91" s="12">
        <v>-2</v>
      </c>
      <c r="DR91" s="19" t="str">
        <f t="shared" ca="1" si="729"/>
        <v>-</v>
      </c>
      <c r="DS91" s="19" t="str">
        <f t="shared" ca="1" si="729"/>
        <v>-</v>
      </c>
      <c r="DT91" s="19" t="str">
        <f t="shared" ca="1" si="729"/>
        <v>-</v>
      </c>
      <c r="DU91" s="251">
        <f t="shared" ref="DU91:DU94" si="753">DO91</f>
        <v>0</v>
      </c>
      <c r="DV91" s="251">
        <f>DP91</f>
        <v>2</v>
      </c>
      <c r="DW91" s="251">
        <f t="shared" ref="DW91:DW94" si="754">DQ91</f>
        <v>-2</v>
      </c>
      <c r="DX91" s="19" t="str">
        <f t="shared" ca="1" si="729"/>
        <v>-</v>
      </c>
      <c r="DY91" s="19" t="str">
        <f t="shared" ca="1" si="729"/>
        <v>-</v>
      </c>
      <c r="DZ91" s="19" t="str">
        <f t="shared" ca="1" si="729"/>
        <v>-</v>
      </c>
      <c r="EA91" s="19" t="str">
        <f t="shared" ca="1" si="729"/>
        <v>-</v>
      </c>
      <c r="EB91" s="19" t="str">
        <f t="shared" ca="1" si="729"/>
        <v>-</v>
      </c>
      <c r="EC91" s="19" t="str">
        <f t="shared" ca="1" si="729"/>
        <v>-</v>
      </c>
      <c r="ED91" s="19">
        <f t="shared" ca="1" si="729"/>
        <v>0</v>
      </c>
      <c r="EE91" s="19">
        <f t="shared" ca="1" si="729"/>
        <v>0</v>
      </c>
      <c r="EF91" s="19">
        <f t="shared" ca="1" si="729"/>
        <v>0</v>
      </c>
      <c r="EG91" s="19">
        <f t="shared" ca="1" si="729"/>
        <v>0</v>
      </c>
      <c r="EH91" s="19">
        <f t="shared" ca="1" si="729"/>
        <v>0</v>
      </c>
      <c r="EI91" s="19">
        <f t="shared" ca="1" si="729"/>
        <v>0</v>
      </c>
      <c r="EJ91" s="19">
        <f t="shared" ca="1" si="729"/>
        <v>0</v>
      </c>
      <c r="EK91" s="19">
        <f t="shared" ca="1" si="729"/>
        <v>0</v>
      </c>
      <c r="EL91" s="19">
        <f t="shared" ca="1" si="729"/>
        <v>0</v>
      </c>
      <c r="EM91" s="19">
        <f t="shared" ca="1" si="729"/>
        <v>0</v>
      </c>
      <c r="EN91" s="19">
        <f t="shared" ca="1" si="729"/>
        <v>0</v>
      </c>
      <c r="EO91" s="19">
        <f t="shared" ca="1" si="729"/>
        <v>0</v>
      </c>
      <c r="EP91" s="19">
        <f t="shared" ca="1" si="729"/>
        <v>0</v>
      </c>
      <c r="EQ91" s="19">
        <f t="shared" ca="1" si="729"/>
        <v>0</v>
      </c>
      <c r="ER91" s="19">
        <f t="shared" ca="1" si="729"/>
        <v>0</v>
      </c>
      <c r="ES91" s="19">
        <f t="shared" ca="1" si="729"/>
        <v>0</v>
      </c>
      <c r="ET91" s="19">
        <f t="shared" ca="1" si="730"/>
        <v>0</v>
      </c>
      <c r="EU91" s="19">
        <f t="shared" ca="1" si="730"/>
        <v>0</v>
      </c>
      <c r="EV91" s="19">
        <f t="shared" ca="1" si="730"/>
        <v>0</v>
      </c>
      <c r="EW91" s="19">
        <f t="shared" ca="1" si="730"/>
        <v>0</v>
      </c>
      <c r="EX91" s="19">
        <f t="shared" ca="1" si="730"/>
        <v>0</v>
      </c>
      <c r="EY91" s="19">
        <f t="shared" ca="1" si="730"/>
        <v>0</v>
      </c>
      <c r="EZ91" s="19">
        <f t="shared" ca="1" si="730"/>
        <v>0</v>
      </c>
      <c r="FA91" s="19">
        <f t="shared" ca="1" si="730"/>
        <v>0</v>
      </c>
      <c r="FB91" s="19">
        <f t="shared" ca="1" si="730"/>
        <v>0</v>
      </c>
      <c r="FC91" s="19">
        <f t="shared" ca="1" si="730"/>
        <v>0</v>
      </c>
      <c r="FD91" s="19">
        <f t="shared" ca="1" si="730"/>
        <v>0</v>
      </c>
      <c r="FE91" s="19">
        <f t="shared" ca="1" si="730"/>
        <v>0</v>
      </c>
      <c r="FF91" s="19">
        <f t="shared" ca="1" si="730"/>
        <v>0</v>
      </c>
      <c r="FG91" s="19">
        <f t="shared" ca="1" si="730"/>
        <v>0</v>
      </c>
      <c r="FH91" s="19">
        <f t="shared" ca="1" si="730"/>
        <v>0</v>
      </c>
      <c r="FI91" s="19">
        <f t="shared" ca="1" si="730"/>
        <v>0</v>
      </c>
      <c r="FJ91" s="19">
        <f t="shared" ca="1" si="731"/>
        <v>0</v>
      </c>
      <c r="FK91" s="19">
        <f t="shared" ca="1" si="731"/>
        <v>0</v>
      </c>
      <c r="FL91" s="19">
        <f t="shared" ca="1" si="731"/>
        <v>0</v>
      </c>
      <c r="FM91" s="19">
        <f t="shared" ca="1" si="731"/>
        <v>0</v>
      </c>
      <c r="FN91" s="19">
        <f t="shared" ca="1" si="731"/>
        <v>0</v>
      </c>
      <c r="FO91" s="19">
        <f t="shared" ca="1" si="731"/>
        <v>0</v>
      </c>
      <c r="FP91" s="19">
        <f t="shared" ca="1" si="731"/>
        <v>0</v>
      </c>
      <c r="FQ91" s="19">
        <f t="shared" ca="1" si="731"/>
        <v>0</v>
      </c>
      <c r="FR91" s="19">
        <f t="shared" ca="1" si="731"/>
        <v>0</v>
      </c>
      <c r="FS91" s="19">
        <f t="shared" ca="1" si="731"/>
        <v>0</v>
      </c>
      <c r="FT91" s="19">
        <f t="shared" ca="1" si="731"/>
        <v>0</v>
      </c>
      <c r="FU91" s="19">
        <f t="shared" ca="1" si="731"/>
        <v>0</v>
      </c>
      <c r="FV91" s="19">
        <f t="shared" ca="1" si="731"/>
        <v>0</v>
      </c>
      <c r="FW91" s="19">
        <f t="shared" ca="1" si="731"/>
        <v>0</v>
      </c>
      <c r="FX91" s="19">
        <f t="shared" ca="1" si="731"/>
        <v>0</v>
      </c>
      <c r="FY91" s="19">
        <f t="shared" ca="1" si="731"/>
        <v>0</v>
      </c>
      <c r="FZ91" s="19">
        <f t="shared" ca="1" si="731"/>
        <v>0</v>
      </c>
      <c r="GA91" s="19">
        <f t="shared" ca="1" si="731"/>
        <v>0</v>
      </c>
      <c r="GB91" s="19">
        <f t="shared" ca="1" si="731"/>
        <v>0</v>
      </c>
      <c r="GC91" s="19">
        <f t="shared" ca="1" si="731"/>
        <v>0</v>
      </c>
      <c r="GD91" s="19">
        <f t="shared" ca="1" si="731"/>
        <v>0</v>
      </c>
      <c r="GE91" s="19">
        <f t="shared" ca="1" si="731"/>
        <v>0</v>
      </c>
      <c r="GF91" s="19">
        <f t="shared" ca="1" si="731"/>
        <v>0</v>
      </c>
      <c r="GG91" s="19">
        <f t="shared" ca="1" si="731"/>
        <v>0</v>
      </c>
      <c r="GH91" s="19">
        <f t="shared" ca="1" si="731"/>
        <v>0</v>
      </c>
      <c r="GI91" s="19">
        <f t="shared" ca="1" si="731"/>
        <v>0</v>
      </c>
      <c r="GJ91" s="19">
        <f t="shared" ca="1" si="731"/>
        <v>0</v>
      </c>
      <c r="GK91" s="19">
        <f t="shared" ca="1" si="731"/>
        <v>0</v>
      </c>
      <c r="GL91" s="19">
        <f t="shared" ca="1" si="731"/>
        <v>0</v>
      </c>
      <c r="GM91" s="19">
        <f t="shared" ca="1" si="731"/>
        <v>0</v>
      </c>
      <c r="GN91" s="19">
        <f t="shared" ca="1" si="731"/>
        <v>0</v>
      </c>
      <c r="GO91" s="19">
        <f t="shared" ca="1" si="731"/>
        <v>0</v>
      </c>
      <c r="GP91" s="19">
        <f t="shared" ca="1" si="731"/>
        <v>0</v>
      </c>
      <c r="GQ91" s="19">
        <f t="shared" ca="1" si="731"/>
        <v>0</v>
      </c>
      <c r="GR91" s="19">
        <f t="shared" ca="1" si="731"/>
        <v>0</v>
      </c>
      <c r="GS91" s="19">
        <f t="shared" ca="1" si="731"/>
        <v>0</v>
      </c>
      <c r="GT91" s="19">
        <f t="shared" ca="1" si="731"/>
        <v>0</v>
      </c>
      <c r="GU91" s="19">
        <f t="shared" ca="1" si="731"/>
        <v>0</v>
      </c>
      <c r="GV91" s="19">
        <f t="shared" ca="1" si="731"/>
        <v>0</v>
      </c>
      <c r="GW91" s="19">
        <f t="shared" ca="1" si="731"/>
        <v>0</v>
      </c>
      <c r="GX91" s="19">
        <f t="shared" ca="1" si="731"/>
        <v>0</v>
      </c>
      <c r="GY91" s="19">
        <f t="shared" ca="1" si="731"/>
        <v>0</v>
      </c>
      <c r="GZ91" s="19">
        <f t="shared" ca="1" si="731"/>
        <v>0</v>
      </c>
      <c r="HA91" s="19">
        <f t="shared" ca="1" si="731"/>
        <v>0</v>
      </c>
      <c r="HB91" s="19">
        <f t="shared" ca="1" si="731"/>
        <v>0</v>
      </c>
      <c r="HC91" s="19">
        <f t="shared" ca="1" si="731"/>
        <v>0</v>
      </c>
      <c r="HD91" s="19">
        <f t="shared" ca="1" si="731"/>
        <v>0</v>
      </c>
      <c r="HE91" s="19">
        <f t="shared" ca="1" si="731"/>
        <v>0</v>
      </c>
      <c r="HF91" s="19">
        <f t="shared" ca="1" si="731"/>
        <v>0</v>
      </c>
      <c r="HG91" s="19">
        <f t="shared" ca="1" si="731"/>
        <v>0</v>
      </c>
      <c r="HH91" s="19">
        <f t="shared" ca="1" si="731"/>
        <v>0</v>
      </c>
      <c r="HI91" s="19">
        <f t="shared" ca="1" si="731"/>
        <v>0</v>
      </c>
      <c r="HJ91" s="19">
        <f t="shared" ca="1" si="731"/>
        <v>0</v>
      </c>
      <c r="HK91" s="19">
        <f t="shared" ca="1" si="731"/>
        <v>0</v>
      </c>
      <c r="HL91" s="19">
        <f t="shared" ca="1" si="732"/>
        <v>0</v>
      </c>
      <c r="HM91" s="19">
        <f t="shared" ca="1" si="732"/>
        <v>0</v>
      </c>
      <c r="HN91" s="19">
        <f t="shared" ca="1" si="732"/>
        <v>0</v>
      </c>
      <c r="HO91" s="19">
        <f t="shared" ca="1" si="732"/>
        <v>0</v>
      </c>
      <c r="HP91" s="19">
        <f t="shared" ca="1" si="732"/>
        <v>0</v>
      </c>
      <c r="HQ91" s="19">
        <f t="shared" ca="1" si="732"/>
        <v>0</v>
      </c>
      <c r="HR91" s="19">
        <f t="shared" ca="1" si="732"/>
        <v>0</v>
      </c>
      <c r="HS91" s="19">
        <f t="shared" ca="1" si="732"/>
        <v>0</v>
      </c>
      <c r="HT91" s="19">
        <f t="shared" ca="1" si="732"/>
        <v>0</v>
      </c>
      <c r="HU91" s="19">
        <f t="shared" ca="1" si="732"/>
        <v>0</v>
      </c>
      <c r="HV91" s="19">
        <f t="shared" ca="1" si="732"/>
        <v>0</v>
      </c>
      <c r="HW91" s="19">
        <f t="shared" ca="1" si="732"/>
        <v>0</v>
      </c>
      <c r="HX91" s="19">
        <f t="shared" ca="1" si="732"/>
        <v>0</v>
      </c>
      <c r="HY91" s="19">
        <f t="shared" ca="1" si="732"/>
        <v>0</v>
      </c>
      <c r="HZ91" s="19">
        <f t="shared" ca="1" si="732"/>
        <v>0</v>
      </c>
      <c r="IA91" s="19">
        <f t="shared" ca="1" si="732"/>
        <v>0</v>
      </c>
      <c r="IB91" s="19">
        <f t="shared" ca="1" si="732"/>
        <v>0</v>
      </c>
      <c r="IC91" s="19">
        <f t="shared" ca="1" si="732"/>
        <v>0</v>
      </c>
      <c r="ID91" s="19">
        <f t="shared" ca="1" si="732"/>
        <v>0</v>
      </c>
      <c r="IE91" s="5">
        <f t="shared" ca="1" si="733"/>
        <v>67</v>
      </c>
      <c r="IF91" s="9"/>
      <c r="IG91" s="5">
        <f t="shared" ca="1" si="734"/>
        <v>1</v>
      </c>
      <c r="IH91" s="5" t="b">
        <f t="shared" ca="1" si="734"/>
        <v>0</v>
      </c>
      <c r="II91" s="19">
        <f t="shared" ca="1" si="735"/>
        <v>0</v>
      </c>
      <c r="IJ91" s="5">
        <f t="shared" ca="1" si="734"/>
        <v>55</v>
      </c>
      <c r="IK91" s="19">
        <f t="shared" ca="1" si="735"/>
        <v>1</v>
      </c>
      <c r="IL91" s="19">
        <f t="shared" ca="1" si="735"/>
        <v>0</v>
      </c>
      <c r="IM91" s="19">
        <f t="shared" ca="1" si="735"/>
        <v>0</v>
      </c>
      <c r="IN91" s="19">
        <f t="shared" ca="1" si="735"/>
        <v>0</v>
      </c>
      <c r="IO91" s="19">
        <f t="shared" ca="1" si="735"/>
        <v>0</v>
      </c>
      <c r="IP91" s="19">
        <f t="shared" ca="1" si="735"/>
        <v>0</v>
      </c>
      <c r="IQ91" s="19">
        <f t="shared" ca="1" si="735"/>
        <v>0</v>
      </c>
      <c r="IR91" s="19">
        <f t="shared" ca="1" si="735"/>
        <v>0</v>
      </c>
      <c r="IS91" s="19">
        <f t="shared" ca="1" si="735"/>
        <v>0</v>
      </c>
      <c r="IT91" s="19">
        <f t="shared" ca="1" si="735"/>
        <v>0</v>
      </c>
      <c r="IU91" s="19">
        <f t="shared" ca="1" si="735"/>
        <v>0</v>
      </c>
      <c r="IV91" s="19">
        <f t="shared" ca="1" si="735"/>
        <v>0</v>
      </c>
      <c r="IW91" s="19">
        <f t="shared" ca="1" si="735"/>
        <v>0</v>
      </c>
      <c r="IX91" s="19">
        <f t="shared" ca="1" si="735"/>
        <v>0</v>
      </c>
      <c r="IY91" s="19">
        <f t="shared" ca="1" si="735"/>
        <v>0</v>
      </c>
      <c r="IZ91" s="19">
        <f t="shared" ca="1" si="735"/>
        <v>0</v>
      </c>
      <c r="JA91" s="19">
        <f t="shared" ca="1" si="735"/>
        <v>0</v>
      </c>
      <c r="JB91" s="19">
        <f t="shared" ca="1" si="735"/>
        <v>0</v>
      </c>
      <c r="JC91" s="19">
        <f t="shared" ca="1" si="735"/>
        <v>0</v>
      </c>
      <c r="JD91" s="19">
        <f t="shared" ca="1" si="735"/>
        <v>0</v>
      </c>
      <c r="JE91" s="19">
        <f t="shared" ca="1" si="735"/>
        <v>0</v>
      </c>
      <c r="JF91" s="19">
        <f t="shared" ca="1" si="735"/>
        <v>0</v>
      </c>
      <c r="JG91" s="19">
        <f t="shared" ca="1" si="735"/>
        <v>1</v>
      </c>
      <c r="JH91" s="19">
        <f t="shared" ca="1" si="735"/>
        <v>0</v>
      </c>
      <c r="JI91" s="19">
        <f t="shared" ca="1" si="735"/>
        <v>1</v>
      </c>
      <c r="JJ91" s="9"/>
      <c r="JK91" s="5" t="b">
        <f t="shared" ca="1" si="736"/>
        <v>0</v>
      </c>
      <c r="JL91" s="5" t="b">
        <f t="shared" ca="1" si="737"/>
        <v>0</v>
      </c>
      <c r="JM91" s="5" t="b">
        <f t="shared" ca="1" si="737"/>
        <v>0</v>
      </c>
      <c r="JN91" s="5" t="b">
        <f t="shared" ca="1" si="737"/>
        <v>1</v>
      </c>
      <c r="JO91" s="144">
        <f t="shared" ref="JO91:JP95" ca="1" si="755">$O91</f>
        <v>1</v>
      </c>
      <c r="JP91" s="144">
        <f t="shared" ca="1" si="755"/>
        <v>1</v>
      </c>
      <c r="JQ91" s="19" t="str">
        <f t="shared" ref="JQ91:JW95" ca="1" si="756">OFFSET(JQ$5,$B91,0)</f>
        <v>-</v>
      </c>
      <c r="JR91" s="19" t="str">
        <f t="shared" ca="1" si="756"/>
        <v>-</v>
      </c>
      <c r="JS91" s="19" t="str">
        <f t="shared" ca="1" si="756"/>
        <v>-</v>
      </c>
      <c r="JT91" s="19" t="str">
        <f t="shared" ca="1" si="756"/>
        <v>-</v>
      </c>
      <c r="JU91" s="19">
        <f t="shared" ca="1" si="756"/>
        <v>1</v>
      </c>
      <c r="JV91" s="19">
        <f t="shared" ca="1" si="756"/>
        <v>0.66</v>
      </c>
      <c r="JW91" s="19" t="str">
        <f t="shared" ca="1" si="756"/>
        <v>-</v>
      </c>
      <c r="JX91" s="5" t="b" cm="1">
        <f t="array" aca="1" ref="JX91" ca="1">IF(OR(JY91:KF91&lt;&gt;"-"),TRUE,"-")</f>
        <v>1</v>
      </c>
      <c r="JY91" s="237">
        <f ca="1">OFFSET(JY91,-1,0)</f>
        <v>2</v>
      </c>
      <c r="JZ91" s="237">
        <f t="shared" ref="JZ91:KF91" ca="1" si="757">OFFSET(JZ91,-1,0)</f>
        <v>2</v>
      </c>
      <c r="KA91" s="237">
        <f t="shared" ca="1" si="757"/>
        <v>2</v>
      </c>
      <c r="KB91" s="237">
        <f t="shared" ca="1" si="757"/>
        <v>2</v>
      </c>
      <c r="KC91" s="237">
        <f t="shared" ca="1" si="757"/>
        <v>2</v>
      </c>
      <c r="KD91" s="237">
        <f t="shared" ca="1" si="757"/>
        <v>2</v>
      </c>
      <c r="KE91" s="237">
        <f t="shared" ca="1" si="757"/>
        <v>2</v>
      </c>
      <c r="KF91" s="237">
        <f t="shared" ca="1" si="757"/>
        <v>2</v>
      </c>
      <c r="KG91" s="5" t="str">
        <f t="array" aca="1" ref="KG91" ca="1">IF(OR(KH91:KN91&lt;&gt;"-"),TRUE,"-")</f>
        <v>-</v>
      </c>
      <c r="KH91" s="19" t="str">
        <f t="shared" ref="KH91:KS95" ca="1" si="758">OFFSET(KH$5,$B91,0)</f>
        <v>-</v>
      </c>
      <c r="KI91" s="19" t="str">
        <f t="shared" ca="1" si="758"/>
        <v>-</v>
      </c>
      <c r="KJ91" s="19" t="str">
        <f t="shared" ca="1" si="758"/>
        <v>-</v>
      </c>
      <c r="KK91" s="19" t="str">
        <f t="shared" ca="1" si="758"/>
        <v>-</v>
      </c>
      <c r="KL91" s="19" t="str">
        <f t="shared" ca="1" si="758"/>
        <v>-</v>
      </c>
      <c r="KM91" s="19" t="str">
        <f t="shared" ca="1" si="758"/>
        <v>-</v>
      </c>
      <c r="KN91" s="19" t="str">
        <f t="shared" ca="1" si="758"/>
        <v>-</v>
      </c>
      <c r="KO91" s="19" t="b">
        <f t="shared" ca="1" si="758"/>
        <v>0</v>
      </c>
      <c r="KP91" s="144">
        <f t="shared" ca="1" si="739"/>
        <v>2</v>
      </c>
      <c r="KQ91" s="19">
        <f t="shared" ca="1" si="758"/>
        <v>2</v>
      </c>
      <c r="KR91" s="19" t="b">
        <f t="shared" ca="1" si="758"/>
        <v>0</v>
      </c>
      <c r="KS91" s="19" t="str">
        <f t="shared" ca="1" si="758"/>
        <v>-</v>
      </c>
      <c r="KT91" s="5" t="str">
        <f t="shared" ca="1" si="740"/>
        <v>-</v>
      </c>
      <c r="KU91" s="5" t="str">
        <f t="shared" ca="1" si="740"/>
        <v>-</v>
      </c>
      <c r="KV91" s="5" t="str">
        <f t="shared" ca="1" si="740"/>
        <v>-</v>
      </c>
      <c r="KW91" s="5" t="str">
        <f t="shared" ca="1" si="740"/>
        <v>-</v>
      </c>
      <c r="KX91" s="19" t="b">
        <f t="shared" ref="KX91:LM95" ca="1" si="759">OFFSET(KX$5,$B91,0)</f>
        <v>0</v>
      </c>
      <c r="KY91" s="19" t="str">
        <f t="shared" ca="1" si="759"/>
        <v>-</v>
      </c>
      <c r="KZ91" s="19" t="str">
        <f ca="1">OFFSET(KZ$5,$B91,0)</f>
        <v>-</v>
      </c>
      <c r="LA91" s="19" t="b">
        <f ca="1">OFFSET(LA$5,$B91,0)</f>
        <v>1</v>
      </c>
      <c r="LB91" s="19">
        <f t="shared" ca="1" si="759"/>
        <v>0.75</v>
      </c>
      <c r="LC91" s="19">
        <f t="shared" ca="1" si="759"/>
        <v>0.75</v>
      </c>
      <c r="LD91" s="19">
        <f t="shared" ca="1" si="759"/>
        <v>0.99</v>
      </c>
      <c r="LE91" s="19">
        <f t="shared" ca="1" si="759"/>
        <v>0.5</v>
      </c>
      <c r="LF91" s="19">
        <f t="shared" ca="1" si="759"/>
        <v>0</v>
      </c>
      <c r="LG91" s="19">
        <f t="shared" ca="1" si="759"/>
        <v>0</v>
      </c>
      <c r="LH91" s="19" t="str">
        <f t="shared" ca="1" si="759"/>
        <v>-</v>
      </c>
      <c r="LI91" s="19" t="str">
        <f t="shared" ca="1" si="759"/>
        <v>-</v>
      </c>
      <c r="LJ91" s="19" t="str">
        <f t="shared" ca="1" si="759"/>
        <v>-</v>
      </c>
      <c r="LK91" s="5">
        <f t="shared" ca="1" si="742"/>
        <v>1</v>
      </c>
      <c r="LL91" s="9"/>
      <c r="LM91" s="19">
        <f t="shared" ca="1" si="759"/>
        <v>70</v>
      </c>
      <c r="LN91" s="19">
        <f t="shared" ca="1" si="743"/>
        <v>50</v>
      </c>
      <c r="LO91" s="19">
        <f t="shared" ca="1" si="743"/>
        <v>80</v>
      </c>
      <c r="LP91" s="19">
        <f t="shared" ca="1" si="743"/>
        <v>50</v>
      </c>
      <c r="LQ91" s="5" t="b" cm="1">
        <f t="array" aca="1" ref="LQ91" ca="1">INDEX(i.meatgrid,$Q91,LQ$7)</f>
        <v>1</v>
      </c>
      <c r="LR91" s="5" t="b" cm="1">
        <f t="array" aca="1" ref="LR91" ca="1">INDEX(i.meatgrid,$Q91,LR$7)</f>
        <v>0</v>
      </c>
      <c r="LS91" s="5" t="str" cm="1">
        <f t="array" aca="1" ref="LS91" ca="1">INDEX(i.meatgrid,$Q91,LS$7)</f>
        <v>-</v>
      </c>
      <c r="LT91" s="5" t="str" cm="1">
        <f t="array" aca="1" ref="LT91" ca="1">INDEX(i.meatgrid,$Q91,LT$7)</f>
        <v>-</v>
      </c>
      <c r="LU91" s="19">
        <f t="shared" ca="1" si="744"/>
        <v>1</v>
      </c>
      <c r="LV91" s="5">
        <f t="shared" ca="1" si="745"/>
        <v>1</v>
      </c>
      <c r="LW91" s="5" cm="1">
        <f t="array" aca="1" ref="LW91" ca="1">INDEX(i.meatgrid,$Q91,LW$7)</f>
        <v>0</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746"/>
        <v>1</v>
      </c>
      <c r="MF91" s="9"/>
      <c r="MG91" s="19" t="b">
        <f t="shared" ca="1" si="747"/>
        <v>0</v>
      </c>
      <c r="MH91" s="19" t="b">
        <f t="shared" ca="1" si="747"/>
        <v>0</v>
      </c>
      <c r="MI91" s="19">
        <f t="shared" ca="1" si="747"/>
        <v>1</v>
      </c>
      <c r="MJ91" s="19">
        <f t="shared" ca="1" si="747"/>
        <v>0.75</v>
      </c>
      <c r="MK91" s="19">
        <f t="shared" ca="1" si="747"/>
        <v>0.75</v>
      </c>
      <c r="ML91" s="19">
        <f t="shared" ca="1" si="747"/>
        <v>0.8</v>
      </c>
      <c r="MM91" s="19">
        <f t="shared" ca="1" si="747"/>
        <v>0.82499999999999996</v>
      </c>
      <c r="MN91" s="19">
        <f t="shared" ca="1" si="747"/>
        <v>0.875</v>
      </c>
      <c r="MO91" s="19">
        <f t="shared" ca="1" si="747"/>
        <v>0.9</v>
      </c>
      <c r="MP91" s="19">
        <f t="shared" ca="1" si="747"/>
        <v>1</v>
      </c>
      <c r="MQ91" s="19">
        <f t="shared" ca="1" si="747"/>
        <v>0.875</v>
      </c>
      <c r="MR91" s="19" t="b">
        <f t="shared" ca="1" si="747"/>
        <v>1</v>
      </c>
      <c r="MS91" s="19">
        <f t="shared" ca="1" si="748"/>
        <v>74.989999999999995</v>
      </c>
      <c r="MT91" s="19" t="str">
        <f t="shared" ca="1" si="748"/>
        <v>-</v>
      </c>
      <c r="MU91" s="19" t="str">
        <f t="shared" ca="1" si="748"/>
        <v>-</v>
      </c>
      <c r="MV91" s="19" t="str">
        <f t="shared" ca="1" si="748"/>
        <v>-</v>
      </c>
      <c r="MW91" s="19" t="str">
        <f t="shared" ca="1" si="748"/>
        <v>-</v>
      </c>
      <c r="MX91" s="19" t="str">
        <f t="shared" ca="1" si="748"/>
        <v>-</v>
      </c>
      <c r="MY91" s="19" t="str">
        <f t="shared" ca="1" si="748"/>
        <v>-</v>
      </c>
      <c r="MZ91" s="19" t="str">
        <f t="shared" ca="1" si="748"/>
        <v>-</v>
      </c>
      <c r="NA91" s="19">
        <f t="shared" ca="1" si="748"/>
        <v>36.99</v>
      </c>
      <c r="NB91" s="19">
        <f t="shared" ca="1" si="748"/>
        <v>36.99</v>
      </c>
      <c r="NC91" s="19" t="str">
        <f t="shared" ca="1" si="748"/>
        <v>-</v>
      </c>
      <c r="ND91" s="19" t="str">
        <f t="shared" ca="1" si="748"/>
        <v>-</v>
      </c>
      <c r="NE91" s="19" t="str">
        <f t="shared" ca="1" si="748"/>
        <v>-</v>
      </c>
      <c r="NF91" s="19" t="str">
        <f t="shared" ca="1" si="748"/>
        <v>-</v>
      </c>
      <c r="NG91" s="19" t="str">
        <f t="shared" ca="1" si="748"/>
        <v>-</v>
      </c>
      <c r="NH91" s="19">
        <f t="shared" ca="1" si="748"/>
        <v>49.99</v>
      </c>
      <c r="NI91" s="19">
        <f t="shared" ca="1" si="748"/>
        <v>49.99</v>
      </c>
      <c r="NJ91" s="19">
        <f t="shared" ca="1" si="748"/>
        <v>49.99</v>
      </c>
      <c r="NK91" s="19">
        <f t="shared" ca="1" si="748"/>
        <v>49.99</v>
      </c>
      <c r="NL91" s="19">
        <f t="shared" ca="1" si="748"/>
        <v>49.99</v>
      </c>
      <c r="NM91" s="19">
        <f t="shared" ca="1" si="748"/>
        <v>49.99</v>
      </c>
      <c r="NN91" s="19">
        <f t="shared" ca="1" si="748"/>
        <v>49.99</v>
      </c>
      <c r="NO91" s="19">
        <f t="shared" ca="1" si="748"/>
        <v>49.99</v>
      </c>
      <c r="NP91" s="19">
        <f t="shared" ca="1" si="748"/>
        <v>412.99</v>
      </c>
      <c r="NQ91" s="19">
        <f t="shared" ca="1" si="748"/>
        <v>412.99</v>
      </c>
      <c r="NR91" s="19" t="str">
        <f t="shared" ca="1" si="748"/>
        <v>-</v>
      </c>
      <c r="NS91" s="19" t="str">
        <f t="shared" ca="1" si="748"/>
        <v>-</v>
      </c>
      <c r="NT91" s="19" t="str">
        <f t="shared" ca="1" si="748"/>
        <v>-</v>
      </c>
      <c r="NU91" s="19" t="str">
        <f t="shared" ca="1" si="748"/>
        <v>-</v>
      </c>
      <c r="NV91" s="19" t="str">
        <f t="shared" ca="1" si="748"/>
        <v>-</v>
      </c>
      <c r="NW91" s="19">
        <f t="shared" ca="1" si="748"/>
        <v>6.8900000000000006</v>
      </c>
      <c r="NX91" s="19">
        <f t="shared" ca="1" si="748"/>
        <v>6.8900000000000006</v>
      </c>
      <c r="NY91" s="19">
        <f t="shared" ca="1" si="748"/>
        <v>6.8900000000000006</v>
      </c>
      <c r="NZ91" s="19">
        <f t="shared" ca="1" si="748"/>
        <v>6.8900000000000006</v>
      </c>
      <c r="OA91" s="19">
        <f t="shared" ca="1" si="748"/>
        <v>6.8900000000000006</v>
      </c>
      <c r="OB91" s="19">
        <f t="shared" ca="1" si="748"/>
        <v>6.8900000000000006</v>
      </c>
      <c r="OC91" s="19">
        <f t="shared" ca="1" si="748"/>
        <v>6.8900000000000006</v>
      </c>
      <c r="OD91" s="19">
        <f t="shared" ca="1" si="748"/>
        <v>6.8900000000000006</v>
      </c>
      <c r="OE91" s="19">
        <f t="shared" ca="1" si="748"/>
        <v>346.99</v>
      </c>
      <c r="OF91" s="19">
        <f t="shared" ca="1" si="748"/>
        <v>346.99</v>
      </c>
      <c r="OG91" s="19" t="str">
        <f t="shared" ca="1" si="748"/>
        <v>-</v>
      </c>
      <c r="OH91" s="19" t="str">
        <f t="shared" ca="1" si="748"/>
        <v>-</v>
      </c>
      <c r="OI91" s="19" t="str">
        <f t="shared" ca="1" si="748"/>
        <v>-</v>
      </c>
      <c r="OJ91" s="19" t="str">
        <f t="shared" ca="1" si="748"/>
        <v>-</v>
      </c>
      <c r="OK91" s="19" t="str">
        <f t="shared" ca="1" si="748"/>
        <v>-</v>
      </c>
      <c r="OL91" s="19">
        <f t="shared" ca="1" si="748"/>
        <v>0</v>
      </c>
      <c r="OM91" s="24">
        <v>0</v>
      </c>
    </row>
    <row r="92" spans="1:403" outlineLevel="2">
      <c r="A92" s="21">
        <f t="shared" si="156"/>
        <v>87</v>
      </c>
      <c r="B92" s="222">
        <f t="shared" ref="B92:B95" ca="1" si="760">OFFSET(B92,-1,0)</f>
        <v>85</v>
      </c>
      <c r="C92">
        <v>203</v>
      </c>
      <c r="D92" s="144" t="str">
        <f t="shared" ca="1" si="709"/>
        <v>GSM</v>
      </c>
      <c r="E92" t="b">
        <f t="shared" ca="1" si="710"/>
        <v>1</v>
      </c>
      <c r="F92" t="b">
        <v>0</v>
      </c>
      <c r="G92" t="b">
        <f t="shared" ca="1" si="711"/>
        <v>1</v>
      </c>
      <c r="H92" s="237">
        <f t="shared" ref="H92:T95" ca="1" si="761">OFFSET(H92,-1,0)</f>
        <v>2</v>
      </c>
      <c r="I92" s="237">
        <f t="shared" ca="1" si="761"/>
        <v>1</v>
      </c>
      <c r="J92" s="237" t="str">
        <f t="shared" ca="1" si="761"/>
        <v/>
      </c>
      <c r="K92" s="237">
        <f t="shared" ca="1" si="761"/>
        <v>2</v>
      </c>
      <c r="L92" s="237">
        <f t="shared" ca="1" si="749"/>
        <v>2</v>
      </c>
      <c r="M92" s="237">
        <f t="shared" ca="1" si="749"/>
        <v>2</v>
      </c>
      <c r="N92" s="237">
        <f t="shared" ca="1" si="749"/>
        <v>3</v>
      </c>
      <c r="O92" s="237">
        <f t="shared" ca="1" si="749"/>
        <v>1</v>
      </c>
      <c r="P92" s="237">
        <f t="shared" ca="1" si="749"/>
        <v>1</v>
      </c>
      <c r="Q92" s="237">
        <f t="shared" ca="1" si="749"/>
        <v>6</v>
      </c>
      <c r="R92" s="237">
        <f t="shared" ca="1" si="749"/>
        <v>1</v>
      </c>
      <c r="S92" s="237">
        <f t="shared" ca="1" si="749"/>
        <v>1</v>
      </c>
      <c r="T92" s="237">
        <f t="shared" ca="1" si="749"/>
        <v>1</v>
      </c>
      <c r="U92" s="275"/>
      <c r="V92" s="275"/>
      <c r="W92" s="237">
        <f t="shared" ca="1" si="750"/>
        <v>0</v>
      </c>
      <c r="X92" s="275"/>
      <c r="Y92" s="275">
        <f t="shared" ca="1" si="751"/>
        <v>0</v>
      </c>
      <c r="Z92" s="275">
        <f t="shared" ca="1" si="751"/>
        <v>0</v>
      </c>
      <c r="AA92" s="275">
        <f t="shared" ca="1" si="751"/>
        <v>0</v>
      </c>
      <c r="AB92" s="275">
        <f t="shared" ca="1" si="751"/>
        <v>0</v>
      </c>
      <c r="AC92" s="275">
        <f t="shared" ca="1" si="751"/>
        <v>0</v>
      </c>
      <c r="AD92" s="275">
        <f t="shared" ca="1" si="751"/>
        <v>0</v>
      </c>
      <c r="AE92" s="275">
        <f t="shared" ca="1" si="751"/>
        <v>0</v>
      </c>
      <c r="AF92" s="144">
        <f ca="1">INDEX(CHOOSE($N92,DataAutumn!i.AdultDrys,DataWinter!i.AdultDrys,DataSpring!i.AdultDrys),1,$M92)</f>
        <v>3</v>
      </c>
      <c r="AG92" s="5">
        <f t="shared" ca="1" si="712"/>
        <v>2</v>
      </c>
      <c r="AH92" s="5">
        <f t="shared" ca="1" si="712"/>
        <v>0</v>
      </c>
      <c r="AI92" s="5">
        <f t="shared" ca="1" si="713"/>
        <v>1</v>
      </c>
      <c r="AJ92">
        <f t="shared" ca="1" si="714"/>
        <v>2</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2">OFFSET(AO92,-1,0)</f>
        <v>-</v>
      </c>
      <c r="AP92" s="237" t="str">
        <f t="shared" ca="1" si="762"/>
        <v>-</v>
      </c>
      <c r="AQ92" s="237" t="str">
        <f t="shared" ca="1" si="762"/>
        <v>-</v>
      </c>
      <c r="AR92" s="237" t="str">
        <f t="shared" ca="1" si="762"/>
        <v>-</v>
      </c>
      <c r="AS92" s="237" t="str">
        <f t="shared" ca="1" si="762"/>
        <v>-</v>
      </c>
      <c r="AT92" s="237" t="str">
        <f t="shared" ca="1" si="762"/>
        <v>-</v>
      </c>
      <c r="AU92" s="237" t="str">
        <f t="shared" ca="1" si="762"/>
        <v>-</v>
      </c>
      <c r="AV92" s="237" t="str">
        <f t="shared" ca="1" si="762"/>
        <v>-</v>
      </c>
      <c r="AW92" s="9"/>
      <c r="AX92" s="5" t="b">
        <f t="shared" ca="1" si="715"/>
        <v>0</v>
      </c>
      <c r="AY92" s="5" t="str">
        <f t="shared" ca="1" si="715"/>
        <v>-</v>
      </c>
      <c r="AZ92" s="5" t="b">
        <f t="shared" ca="1" si="715"/>
        <v>0</v>
      </c>
      <c r="BA92" s="5" t="b">
        <f t="shared" ca="1" si="715"/>
        <v>1</v>
      </c>
      <c r="BB92" s="5" t="b">
        <f t="shared" ca="1" si="715"/>
        <v>1</v>
      </c>
      <c r="BC92" s="144">
        <f t="shared" ca="1" si="715"/>
        <v>0</v>
      </c>
      <c r="BD92" s="19" t="b">
        <f t="shared" ca="1" si="716"/>
        <v>1</v>
      </c>
      <c r="BE92" s="9"/>
      <c r="BF92" s="5" t="str">
        <f t="shared" ca="1" si="717"/>
        <v>-</v>
      </c>
      <c r="BG92" s="19" t="str">
        <f t="shared" ca="1" si="718"/>
        <v>-</v>
      </c>
      <c r="BH92" s="19" t="str">
        <f t="shared" ca="1" si="718"/>
        <v>-</v>
      </c>
      <c r="BI92" s="19" t="str">
        <f t="shared" ca="1" si="718"/>
        <v>-</v>
      </c>
      <c r="BJ92" s="5" t="str">
        <f t="shared" ca="1" si="719"/>
        <v>-</v>
      </c>
      <c r="BK92" s="19" t="str">
        <f t="shared" ca="1" si="720"/>
        <v>-</v>
      </c>
      <c r="BL92" s="5" t="str">
        <f t="shared" ca="1" si="721"/>
        <v>-</v>
      </c>
      <c r="BM92" s="19" t="str">
        <f t="shared" ca="1" si="722"/>
        <v>-</v>
      </c>
      <c r="BN92" s="19" t="str">
        <f t="shared" ca="1" si="722"/>
        <v>-</v>
      </c>
      <c r="BO92" s="19" t="str">
        <f t="shared" ca="1" si="722"/>
        <v>-</v>
      </c>
      <c r="BP92" s="5" t="str">
        <f t="shared" ca="1" si="723"/>
        <v>-</v>
      </c>
      <c r="BQ92" s="9"/>
      <c r="BR92" s="19" t="str">
        <f t="shared" ca="1" si="724"/>
        <v>-</v>
      </c>
      <c r="BS92" s="19" t="str">
        <f t="shared" ca="1" si="724"/>
        <v>-</v>
      </c>
      <c r="BT92" s="19" t="str">
        <f t="shared" ca="1" si="724"/>
        <v>-</v>
      </c>
      <c r="BU92" s="19" t="str">
        <f t="shared" ca="1" si="724"/>
        <v>-</v>
      </c>
      <c r="BV92" s="19" t="str">
        <f t="shared" ca="1" si="724"/>
        <v>-</v>
      </c>
      <c r="BW92" s="19" t="str">
        <f t="shared" ca="1" si="724"/>
        <v>-</v>
      </c>
      <c r="BX92" s="19" t="str">
        <f t="shared" ca="1" si="724"/>
        <v>-</v>
      </c>
      <c r="BY92" s="19" t="str">
        <f t="shared" ca="1" si="724"/>
        <v>-</v>
      </c>
      <c r="BZ92" s="19" t="str">
        <f t="shared" ca="1" si="724"/>
        <v>-</v>
      </c>
      <c r="CA92" s="19" t="str">
        <f t="shared" ca="1" si="724"/>
        <v>-</v>
      </c>
      <c r="CB92" s="9"/>
      <c r="CC92" s="237" t="b">
        <f ca="1">OFFSET(CC92,-1,0)</f>
        <v>1</v>
      </c>
      <c r="CD92" s="12" t="b">
        <v>0</v>
      </c>
      <c r="CE92" s="237" t="b">
        <f ca="1">OFFSET(CE92,-1,0)</f>
        <v>1</v>
      </c>
      <c r="CF92" s="251">
        <f t="shared" ref="CF92:CF95" ca="1" si="763">IF(OFFSET($E92,-1,0),OFFSET($CJ92,-1,0),OFFSET(CF92,-1,0))</f>
        <v>2236102</v>
      </c>
      <c r="CG92" s="237" t="b">
        <f ca="1">OFFSET(CG92,-1,0)</f>
        <v>0</v>
      </c>
      <c r="CH92" s="12" t="s">
        <v>34</v>
      </c>
      <c r="CI92" s="19" t="b">
        <f t="shared" ca="1" si="752"/>
        <v>1</v>
      </c>
      <c r="CJ92" s="237">
        <f t="shared" ref="CJ92:CJ95" ca="1" si="764">OFFSET(CJ92,-1,0)+1</f>
        <v>2236103</v>
      </c>
      <c r="CK92" s="19" t="str">
        <f t="shared" ca="1" si="752"/>
        <v>-</v>
      </c>
      <c r="CL92" s="19">
        <f t="shared" ca="1" si="752"/>
        <v>1</v>
      </c>
      <c r="CM92" s="19">
        <f t="shared" ca="1" si="752"/>
        <v>1</v>
      </c>
      <c r="CN92" s="9"/>
      <c r="CO92" s="444">
        <f t="shared" ca="1" si="726"/>
        <v>652</v>
      </c>
      <c r="CP92" s="444">
        <f t="shared" ca="1" si="726"/>
        <v>686</v>
      </c>
      <c r="CQ92" s="444">
        <f t="shared" ca="1" si="726"/>
        <v>721</v>
      </c>
      <c r="CR92" s="152">
        <f t="shared" ca="1" si="727"/>
        <v>378</v>
      </c>
      <c r="CS92" s="152">
        <f t="shared" ca="1" si="727"/>
        <v>413</v>
      </c>
      <c r="CT92" s="152">
        <f t="shared" ca="1" si="727"/>
        <v>448</v>
      </c>
      <c r="CU92" s="19" t="str">
        <f t="shared" ca="1" si="728"/>
        <v>-</v>
      </c>
      <c r="CV92" s="12" t="b">
        <v>0</v>
      </c>
      <c r="CW92" s="12" t="b">
        <v>0</v>
      </c>
      <c r="CX92" s="12" t="b">
        <v>0</v>
      </c>
      <c r="CY92" s="12" t="b">
        <v>0</v>
      </c>
      <c r="CZ92" s="19" t="b">
        <f t="shared" ca="1" si="728"/>
        <v>1</v>
      </c>
      <c r="DA92" s="19">
        <f t="shared" ca="1" si="728"/>
        <v>0</v>
      </c>
      <c r="DB92" s="19">
        <f t="shared" ca="1" si="728"/>
        <v>0</v>
      </c>
      <c r="DC92" s="19">
        <f t="shared" ca="1" si="728"/>
        <v>0</v>
      </c>
      <c r="DD92" s="19">
        <f t="shared" ca="1" si="728"/>
        <v>0</v>
      </c>
      <c r="DE92" s="19">
        <f t="shared" ca="1" si="728"/>
        <v>0</v>
      </c>
      <c r="DF92" s="19">
        <f t="shared" ca="1" si="728"/>
        <v>0</v>
      </c>
      <c r="DG92" s="19">
        <f t="shared" ca="1" si="728"/>
        <v>0</v>
      </c>
      <c r="DH92" s="19">
        <f t="shared" ca="1" si="728"/>
        <v>0</v>
      </c>
      <c r="DI92" s="19">
        <f t="shared" ca="1" si="728"/>
        <v>0</v>
      </c>
      <c r="DJ92" s="19">
        <f t="shared" ca="1" si="728"/>
        <v>0</v>
      </c>
      <c r="DK92" s="19">
        <f t="shared" ca="1" si="728"/>
        <v>0</v>
      </c>
      <c r="DL92" s="19">
        <f t="shared" ca="1" si="729"/>
        <v>0</v>
      </c>
      <c r="DM92" s="12">
        <v>3</v>
      </c>
      <c r="DN92" s="12">
        <v>3</v>
      </c>
      <c r="DO92" s="19">
        <f t="shared" ref="DO92:DR95" ca="1" si="765">OFFSET(DO$5,$B92,0)</f>
        <v>0</v>
      </c>
      <c r="DP92" s="12">
        <v>2</v>
      </c>
      <c r="DQ92" s="12">
        <v>-2</v>
      </c>
      <c r="DR92" s="19" t="str">
        <f t="shared" ca="1" si="729"/>
        <v>-</v>
      </c>
      <c r="DS92" s="19" t="str">
        <f t="shared" ca="1" si="729"/>
        <v>-</v>
      </c>
      <c r="DT92" s="19" t="str">
        <f t="shared" ca="1" si="729"/>
        <v>-</v>
      </c>
      <c r="DU92" s="251">
        <f t="shared" ca="1" si="753"/>
        <v>0</v>
      </c>
      <c r="DV92" s="251">
        <f t="shared" ref="DV92:DV94" si="766">DP92</f>
        <v>2</v>
      </c>
      <c r="DW92" s="251">
        <f t="shared" si="754"/>
        <v>-2</v>
      </c>
      <c r="DX92" s="19" t="str">
        <f t="shared" ca="1" si="729"/>
        <v>-</v>
      </c>
      <c r="DY92" s="19" t="str">
        <f t="shared" ca="1" si="729"/>
        <v>-</v>
      </c>
      <c r="DZ92" s="19" t="str">
        <f t="shared" ca="1" si="729"/>
        <v>-</v>
      </c>
      <c r="EA92" s="19" t="str">
        <f t="shared" ca="1" si="729"/>
        <v>-</v>
      </c>
      <c r="EB92" s="19" t="str">
        <f t="shared" ca="1" si="729"/>
        <v>-</v>
      </c>
      <c r="EC92" s="19" t="str">
        <f t="shared" ca="1" si="729"/>
        <v>-</v>
      </c>
      <c r="ED92" s="19">
        <f t="shared" ca="1" si="729"/>
        <v>0</v>
      </c>
      <c r="EE92" s="19">
        <f t="shared" ca="1" si="729"/>
        <v>0</v>
      </c>
      <c r="EF92" s="19">
        <f t="shared" ca="1" si="729"/>
        <v>0</v>
      </c>
      <c r="EG92" s="19">
        <f t="shared" ca="1" si="729"/>
        <v>0</v>
      </c>
      <c r="EH92" s="19">
        <f t="shared" ca="1" si="729"/>
        <v>0</v>
      </c>
      <c r="EI92" s="19">
        <f t="shared" ca="1" si="729"/>
        <v>0</v>
      </c>
      <c r="EJ92" s="19">
        <f t="shared" ca="1" si="729"/>
        <v>0</v>
      </c>
      <c r="EK92" s="19">
        <f t="shared" ca="1" si="729"/>
        <v>0</v>
      </c>
      <c r="EL92" s="19">
        <f t="shared" ca="1" si="729"/>
        <v>0</v>
      </c>
      <c r="EM92" s="19">
        <f t="shared" ca="1" si="729"/>
        <v>0</v>
      </c>
      <c r="EN92" s="19">
        <f t="shared" ca="1" si="729"/>
        <v>0</v>
      </c>
      <c r="EO92" s="19">
        <f t="shared" ca="1" si="729"/>
        <v>0</v>
      </c>
      <c r="EP92" s="19">
        <f t="shared" ca="1" si="729"/>
        <v>0</v>
      </c>
      <c r="EQ92" s="19">
        <f t="shared" ca="1" si="729"/>
        <v>0</v>
      </c>
      <c r="ER92" s="19">
        <f t="shared" ca="1" si="729"/>
        <v>0</v>
      </c>
      <c r="ES92" s="19">
        <f t="shared" ca="1" si="729"/>
        <v>0</v>
      </c>
      <c r="ET92" s="19">
        <f t="shared" ca="1" si="730"/>
        <v>0</v>
      </c>
      <c r="EU92" s="19">
        <f t="shared" ca="1" si="730"/>
        <v>0</v>
      </c>
      <c r="EV92" s="19">
        <f t="shared" ca="1" si="730"/>
        <v>0</v>
      </c>
      <c r="EW92" s="19">
        <f t="shared" ca="1" si="730"/>
        <v>0</v>
      </c>
      <c r="EX92" s="19">
        <f t="shared" ca="1" si="730"/>
        <v>0</v>
      </c>
      <c r="EY92" s="19">
        <f t="shared" ca="1" si="730"/>
        <v>0</v>
      </c>
      <c r="EZ92" s="19">
        <f t="shared" ca="1" si="730"/>
        <v>0</v>
      </c>
      <c r="FA92" s="19">
        <f t="shared" ca="1" si="730"/>
        <v>0</v>
      </c>
      <c r="FB92" s="19">
        <f t="shared" ca="1" si="730"/>
        <v>0</v>
      </c>
      <c r="FC92" s="19">
        <f t="shared" ca="1" si="730"/>
        <v>0</v>
      </c>
      <c r="FD92" s="19">
        <f t="shared" ca="1" si="730"/>
        <v>0</v>
      </c>
      <c r="FE92" s="19">
        <f t="shared" ca="1" si="730"/>
        <v>0</v>
      </c>
      <c r="FF92" s="19">
        <f t="shared" ca="1" si="730"/>
        <v>0</v>
      </c>
      <c r="FG92" s="19">
        <f t="shared" ca="1" si="730"/>
        <v>0</v>
      </c>
      <c r="FH92" s="19">
        <f t="shared" ca="1" si="730"/>
        <v>0</v>
      </c>
      <c r="FI92" s="19">
        <f t="shared" ca="1" si="730"/>
        <v>0</v>
      </c>
      <c r="FJ92" s="19">
        <f t="shared" ca="1" si="731"/>
        <v>0</v>
      </c>
      <c r="FK92" s="19">
        <f t="shared" ca="1" si="731"/>
        <v>0</v>
      </c>
      <c r="FL92" s="19">
        <f t="shared" ca="1" si="731"/>
        <v>0</v>
      </c>
      <c r="FM92" s="19">
        <f t="shared" ca="1" si="731"/>
        <v>0</v>
      </c>
      <c r="FN92" s="19">
        <f t="shared" ca="1" si="731"/>
        <v>0</v>
      </c>
      <c r="FO92" s="19">
        <f t="shared" ca="1" si="731"/>
        <v>0</v>
      </c>
      <c r="FP92" s="19">
        <f t="shared" ca="1" si="731"/>
        <v>0</v>
      </c>
      <c r="FQ92" s="19">
        <f t="shared" ca="1" si="731"/>
        <v>0</v>
      </c>
      <c r="FR92" s="19">
        <f t="shared" ca="1" si="731"/>
        <v>0</v>
      </c>
      <c r="FS92" s="19">
        <f t="shared" ca="1" si="731"/>
        <v>0</v>
      </c>
      <c r="FT92" s="19">
        <f t="shared" ca="1" si="731"/>
        <v>0</v>
      </c>
      <c r="FU92" s="19">
        <f t="shared" ca="1" si="731"/>
        <v>0</v>
      </c>
      <c r="FV92" s="19">
        <f t="shared" ca="1" si="731"/>
        <v>0</v>
      </c>
      <c r="FW92" s="19">
        <f t="shared" ca="1" si="731"/>
        <v>0</v>
      </c>
      <c r="FX92" s="19">
        <f t="shared" ca="1" si="731"/>
        <v>0</v>
      </c>
      <c r="FY92" s="19">
        <f t="shared" ca="1" si="731"/>
        <v>0</v>
      </c>
      <c r="FZ92" s="19">
        <f t="shared" ca="1" si="731"/>
        <v>0</v>
      </c>
      <c r="GA92" s="19">
        <f t="shared" ca="1" si="731"/>
        <v>0</v>
      </c>
      <c r="GB92" s="19">
        <f t="shared" ca="1" si="731"/>
        <v>0</v>
      </c>
      <c r="GC92" s="19">
        <f t="shared" ca="1" si="731"/>
        <v>0</v>
      </c>
      <c r="GD92" s="19">
        <f t="shared" ca="1" si="731"/>
        <v>0</v>
      </c>
      <c r="GE92" s="19">
        <f t="shared" ca="1" si="731"/>
        <v>0</v>
      </c>
      <c r="GF92" s="19">
        <f t="shared" ca="1" si="731"/>
        <v>0</v>
      </c>
      <c r="GG92" s="19">
        <f t="shared" ca="1" si="731"/>
        <v>0</v>
      </c>
      <c r="GH92" s="19">
        <f t="shared" ca="1" si="731"/>
        <v>0</v>
      </c>
      <c r="GI92" s="19">
        <f t="shared" ca="1" si="731"/>
        <v>0</v>
      </c>
      <c r="GJ92" s="19">
        <f t="shared" ca="1" si="731"/>
        <v>0</v>
      </c>
      <c r="GK92" s="19">
        <f t="shared" ca="1" si="731"/>
        <v>0</v>
      </c>
      <c r="GL92" s="19">
        <f t="shared" ca="1" si="731"/>
        <v>0</v>
      </c>
      <c r="GM92" s="19">
        <f t="shared" ca="1" si="731"/>
        <v>0</v>
      </c>
      <c r="GN92" s="19">
        <f t="shared" ca="1" si="731"/>
        <v>0</v>
      </c>
      <c r="GO92" s="19">
        <f t="shared" ca="1" si="731"/>
        <v>0</v>
      </c>
      <c r="GP92" s="19">
        <f t="shared" ca="1" si="731"/>
        <v>0</v>
      </c>
      <c r="GQ92" s="19">
        <f t="shared" ca="1" si="731"/>
        <v>0</v>
      </c>
      <c r="GR92" s="19">
        <f t="shared" ca="1" si="731"/>
        <v>0</v>
      </c>
      <c r="GS92" s="19">
        <f t="shared" ca="1" si="731"/>
        <v>0</v>
      </c>
      <c r="GT92" s="19">
        <f t="shared" ca="1" si="731"/>
        <v>0</v>
      </c>
      <c r="GU92" s="19">
        <f t="shared" ca="1" si="731"/>
        <v>0</v>
      </c>
      <c r="GV92" s="19">
        <f t="shared" ca="1" si="731"/>
        <v>0</v>
      </c>
      <c r="GW92" s="19">
        <f t="shared" ca="1" si="731"/>
        <v>0</v>
      </c>
      <c r="GX92" s="19">
        <f t="shared" ca="1" si="731"/>
        <v>0</v>
      </c>
      <c r="GY92" s="19">
        <f t="shared" ca="1" si="731"/>
        <v>0</v>
      </c>
      <c r="GZ92" s="19">
        <f t="shared" ca="1" si="731"/>
        <v>0</v>
      </c>
      <c r="HA92" s="19">
        <f t="shared" ca="1" si="731"/>
        <v>0</v>
      </c>
      <c r="HB92" s="19">
        <f t="shared" ca="1" si="731"/>
        <v>0</v>
      </c>
      <c r="HC92" s="19">
        <f t="shared" ca="1" si="731"/>
        <v>0</v>
      </c>
      <c r="HD92" s="19">
        <f t="shared" ca="1" si="731"/>
        <v>0</v>
      </c>
      <c r="HE92" s="19">
        <f t="shared" ca="1" si="731"/>
        <v>0</v>
      </c>
      <c r="HF92" s="19">
        <f t="shared" ca="1" si="731"/>
        <v>0</v>
      </c>
      <c r="HG92" s="19">
        <f t="shared" ca="1" si="731"/>
        <v>0</v>
      </c>
      <c r="HH92" s="19">
        <f t="shared" ca="1" si="731"/>
        <v>0</v>
      </c>
      <c r="HI92" s="19">
        <f t="shared" ca="1" si="731"/>
        <v>0</v>
      </c>
      <c r="HJ92" s="19">
        <f t="shared" ca="1" si="731"/>
        <v>0</v>
      </c>
      <c r="HK92" s="19">
        <f t="shared" ca="1" si="731"/>
        <v>0</v>
      </c>
      <c r="HL92" s="19">
        <f t="shared" ca="1" si="732"/>
        <v>0</v>
      </c>
      <c r="HM92" s="19">
        <f t="shared" ca="1" si="732"/>
        <v>0</v>
      </c>
      <c r="HN92" s="19">
        <f t="shared" ca="1" si="732"/>
        <v>0</v>
      </c>
      <c r="HO92" s="19">
        <f t="shared" ca="1" si="732"/>
        <v>0</v>
      </c>
      <c r="HP92" s="19">
        <f t="shared" ca="1" si="732"/>
        <v>0</v>
      </c>
      <c r="HQ92" s="19">
        <f t="shared" ca="1" si="732"/>
        <v>0</v>
      </c>
      <c r="HR92" s="19">
        <f t="shared" ca="1" si="732"/>
        <v>0</v>
      </c>
      <c r="HS92" s="19">
        <f t="shared" ca="1" si="732"/>
        <v>0</v>
      </c>
      <c r="HT92" s="19">
        <f t="shared" ca="1" si="732"/>
        <v>0</v>
      </c>
      <c r="HU92" s="19">
        <f t="shared" ca="1" si="732"/>
        <v>0</v>
      </c>
      <c r="HV92" s="19">
        <f t="shared" ca="1" si="732"/>
        <v>0</v>
      </c>
      <c r="HW92" s="19">
        <f t="shared" ca="1" si="732"/>
        <v>0</v>
      </c>
      <c r="HX92" s="19">
        <f t="shared" ca="1" si="732"/>
        <v>0</v>
      </c>
      <c r="HY92" s="19">
        <f t="shared" ca="1" si="732"/>
        <v>0</v>
      </c>
      <c r="HZ92" s="19">
        <f t="shared" ca="1" si="732"/>
        <v>0</v>
      </c>
      <c r="IA92" s="19">
        <f t="shared" ca="1" si="732"/>
        <v>0</v>
      </c>
      <c r="IB92" s="19">
        <f t="shared" ca="1" si="732"/>
        <v>0</v>
      </c>
      <c r="IC92" s="19">
        <f t="shared" ca="1" si="732"/>
        <v>0</v>
      </c>
      <c r="ID92" s="19">
        <f t="shared" ca="1" si="732"/>
        <v>0</v>
      </c>
      <c r="IE92" s="5">
        <f t="shared" ca="1" si="733"/>
        <v>67</v>
      </c>
      <c r="IF92" s="9"/>
      <c r="IG92" s="5">
        <f t="shared" ca="1" si="734"/>
        <v>1</v>
      </c>
      <c r="IH92" s="5" t="b">
        <f t="shared" ca="1" si="734"/>
        <v>0</v>
      </c>
      <c r="II92" s="19">
        <f t="shared" ca="1" si="735"/>
        <v>0</v>
      </c>
      <c r="IJ92" s="5">
        <f t="shared" ca="1" si="734"/>
        <v>55</v>
      </c>
      <c r="IK92" s="19">
        <f t="shared" ca="1" si="735"/>
        <v>1</v>
      </c>
      <c r="IL92" s="19">
        <f t="shared" ca="1" si="735"/>
        <v>0</v>
      </c>
      <c r="IM92" s="19">
        <f t="shared" ca="1" si="735"/>
        <v>0</v>
      </c>
      <c r="IN92" s="19">
        <f t="shared" ca="1" si="735"/>
        <v>0</v>
      </c>
      <c r="IO92" s="19">
        <f t="shared" ca="1" si="735"/>
        <v>0</v>
      </c>
      <c r="IP92" s="19">
        <f t="shared" ca="1" si="735"/>
        <v>0</v>
      </c>
      <c r="IQ92" s="19">
        <f t="shared" ca="1" si="735"/>
        <v>0</v>
      </c>
      <c r="IR92" s="19">
        <f t="shared" ca="1" si="735"/>
        <v>0</v>
      </c>
      <c r="IS92" s="19">
        <f t="shared" ca="1" si="735"/>
        <v>0</v>
      </c>
      <c r="IT92" s="19">
        <f t="shared" ca="1" si="735"/>
        <v>0</v>
      </c>
      <c r="IU92" s="19">
        <f t="shared" ca="1" si="735"/>
        <v>0</v>
      </c>
      <c r="IV92" s="19">
        <f t="shared" ca="1" si="735"/>
        <v>0</v>
      </c>
      <c r="IW92" s="19">
        <f t="shared" ca="1" si="735"/>
        <v>0</v>
      </c>
      <c r="IX92" s="19">
        <f t="shared" ca="1" si="735"/>
        <v>0</v>
      </c>
      <c r="IY92" s="19">
        <f t="shared" ca="1" si="735"/>
        <v>0</v>
      </c>
      <c r="IZ92" s="19">
        <f t="shared" ca="1" si="735"/>
        <v>0</v>
      </c>
      <c r="JA92" s="19">
        <f t="shared" ca="1" si="735"/>
        <v>0</v>
      </c>
      <c r="JB92" s="19">
        <f t="shared" ca="1" si="735"/>
        <v>0</v>
      </c>
      <c r="JC92" s="19">
        <f t="shared" ca="1" si="735"/>
        <v>0</v>
      </c>
      <c r="JD92" s="19">
        <f t="shared" ca="1" si="735"/>
        <v>0</v>
      </c>
      <c r="JE92" s="19">
        <f t="shared" ca="1" si="735"/>
        <v>0</v>
      </c>
      <c r="JF92" s="19">
        <f t="shared" ca="1" si="735"/>
        <v>0</v>
      </c>
      <c r="JG92" s="19">
        <f t="shared" ca="1" si="735"/>
        <v>1</v>
      </c>
      <c r="JH92" s="19">
        <f t="shared" ca="1" si="735"/>
        <v>0</v>
      </c>
      <c r="JI92" s="19">
        <f t="shared" ca="1" si="735"/>
        <v>1</v>
      </c>
      <c r="JJ92" s="9"/>
      <c r="JK92" s="5" t="b">
        <f t="shared" ca="1" si="736"/>
        <v>0</v>
      </c>
      <c r="JL92" s="5" t="b">
        <f t="shared" ca="1" si="737"/>
        <v>0</v>
      </c>
      <c r="JM92" s="5" t="b">
        <f t="shared" ca="1" si="737"/>
        <v>0</v>
      </c>
      <c r="JN92" s="5" t="b">
        <f t="shared" ca="1" si="737"/>
        <v>1</v>
      </c>
      <c r="JO92" s="144">
        <f t="shared" ca="1" si="755"/>
        <v>1</v>
      </c>
      <c r="JP92" s="144">
        <f t="shared" ca="1" si="755"/>
        <v>1</v>
      </c>
      <c r="JQ92" s="19" t="str">
        <f t="shared" ca="1" si="756"/>
        <v>-</v>
      </c>
      <c r="JR92" s="19" t="str">
        <f t="shared" ca="1" si="756"/>
        <v>-</v>
      </c>
      <c r="JS92" s="19" t="str">
        <f t="shared" ca="1" si="756"/>
        <v>-</v>
      </c>
      <c r="JT92" s="19" t="str">
        <f t="shared" ca="1" si="756"/>
        <v>-</v>
      </c>
      <c r="JU92" s="19">
        <f t="shared" ca="1" si="756"/>
        <v>1</v>
      </c>
      <c r="JV92" s="19">
        <f t="shared" ca="1" si="756"/>
        <v>0.66</v>
      </c>
      <c r="JW92" s="19" t="str">
        <f t="shared" ca="1" si="756"/>
        <v>-</v>
      </c>
      <c r="JX92" s="5" t="b" cm="1">
        <f t="array" aca="1" ref="JX92" ca="1">IF(OR(JY92:KF92&lt;&gt;"-"),TRUE,"-")</f>
        <v>1</v>
      </c>
      <c r="JY92" s="237">
        <f t="shared" ref="JY92:KF95" ca="1" si="767">OFFSET(JY92,-1,0)</f>
        <v>2</v>
      </c>
      <c r="JZ92" s="237">
        <f t="shared" ca="1" si="767"/>
        <v>2</v>
      </c>
      <c r="KA92" s="237">
        <f t="shared" ca="1" si="767"/>
        <v>2</v>
      </c>
      <c r="KB92" s="237">
        <f t="shared" ca="1" si="767"/>
        <v>2</v>
      </c>
      <c r="KC92" s="237">
        <f t="shared" ca="1" si="767"/>
        <v>2</v>
      </c>
      <c r="KD92" s="237">
        <f t="shared" ca="1" si="767"/>
        <v>2</v>
      </c>
      <c r="KE92" s="237">
        <f t="shared" ca="1" si="767"/>
        <v>2</v>
      </c>
      <c r="KF92" s="237">
        <f t="shared" ca="1" si="767"/>
        <v>2</v>
      </c>
      <c r="KG92" s="5" t="str">
        <f t="array" aca="1" ref="KG92" ca="1">IF(OR(KH92:KN92&lt;&gt;"-"),TRUE,"-")</f>
        <v>-</v>
      </c>
      <c r="KH92" s="19" t="str">
        <f t="shared" ca="1" si="758"/>
        <v>-</v>
      </c>
      <c r="KI92" s="19" t="str">
        <f t="shared" ca="1" si="758"/>
        <v>-</v>
      </c>
      <c r="KJ92" s="19" t="str">
        <f t="shared" ca="1" si="758"/>
        <v>-</v>
      </c>
      <c r="KK92" s="19" t="str">
        <f t="shared" ca="1" si="758"/>
        <v>-</v>
      </c>
      <c r="KL92" s="19" t="str">
        <f t="shared" ca="1" si="758"/>
        <v>-</v>
      </c>
      <c r="KM92" s="19" t="str">
        <f t="shared" ca="1" si="758"/>
        <v>-</v>
      </c>
      <c r="KN92" s="19" t="str">
        <f t="shared" ca="1" si="758"/>
        <v>-</v>
      </c>
      <c r="KO92" s="19" t="b">
        <f t="shared" ca="1" si="758"/>
        <v>0</v>
      </c>
      <c r="KP92" s="144">
        <f t="shared" ca="1" si="739"/>
        <v>2</v>
      </c>
      <c r="KQ92" s="19">
        <f t="shared" ca="1" si="758"/>
        <v>2</v>
      </c>
      <c r="KR92" s="19" t="b">
        <f t="shared" ca="1" si="758"/>
        <v>0</v>
      </c>
      <c r="KS92" s="19" t="str">
        <f t="shared" ca="1" si="758"/>
        <v>-</v>
      </c>
      <c r="KT92" s="5" t="str">
        <f t="shared" ca="1" si="740"/>
        <v>-</v>
      </c>
      <c r="KU92" s="5" t="str">
        <f t="shared" ca="1" si="740"/>
        <v>-</v>
      </c>
      <c r="KV92" s="5" t="str">
        <f t="shared" ca="1" si="740"/>
        <v>-</v>
      </c>
      <c r="KW92" s="5" t="str">
        <f t="shared" ca="1" si="740"/>
        <v>-</v>
      </c>
      <c r="KX92" s="19" t="b">
        <f t="shared" ca="1" si="759"/>
        <v>0</v>
      </c>
      <c r="KY92" s="19" t="str">
        <f t="shared" ca="1" si="759"/>
        <v>-</v>
      </c>
      <c r="KZ92" s="19" t="str">
        <f ca="1">OFFSET(KZ$5,$B92,0)</f>
        <v>-</v>
      </c>
      <c r="LA92" s="19" t="b">
        <f ca="1">OFFSET(LA$5,$B92,0)</f>
        <v>1</v>
      </c>
      <c r="LB92" s="19">
        <f t="shared" ca="1" si="759"/>
        <v>0.75</v>
      </c>
      <c r="LC92" s="19">
        <f t="shared" ca="1" si="759"/>
        <v>0.75</v>
      </c>
      <c r="LD92" s="19">
        <f t="shared" ca="1" si="759"/>
        <v>0.99</v>
      </c>
      <c r="LE92" s="19">
        <f t="shared" ca="1" si="759"/>
        <v>0.5</v>
      </c>
      <c r="LF92" s="19">
        <f t="shared" ca="1" si="759"/>
        <v>0</v>
      </c>
      <c r="LG92" s="19">
        <f t="shared" ca="1" si="759"/>
        <v>0</v>
      </c>
      <c r="LH92" s="19" t="str">
        <f t="shared" ca="1" si="759"/>
        <v>-</v>
      </c>
      <c r="LI92" s="19" t="str">
        <f t="shared" ca="1" si="759"/>
        <v>-</v>
      </c>
      <c r="LJ92" s="19" t="str">
        <f t="shared" ca="1" si="759"/>
        <v>-</v>
      </c>
      <c r="LK92" s="5">
        <f t="shared" ca="1" si="742"/>
        <v>1</v>
      </c>
      <c r="LL92" s="9"/>
      <c r="LM92" s="19">
        <f t="shared" ca="1" si="759"/>
        <v>70</v>
      </c>
      <c r="LN92" s="19">
        <f t="shared" ca="1" si="743"/>
        <v>50</v>
      </c>
      <c r="LO92" s="19">
        <f t="shared" ca="1" si="743"/>
        <v>80</v>
      </c>
      <c r="LP92" s="19">
        <f t="shared" ca="1" si="743"/>
        <v>50</v>
      </c>
      <c r="LQ92" s="5" t="b" cm="1">
        <f t="array" aca="1" ref="LQ92" ca="1">INDEX(i.meatgrid,$Q92,LQ$7)</f>
        <v>1</v>
      </c>
      <c r="LR92" s="5" t="b" cm="1">
        <f t="array" aca="1" ref="LR92" ca="1">INDEX(i.meatgrid,$Q92,LR$7)</f>
        <v>0</v>
      </c>
      <c r="LS92" s="5" t="str" cm="1">
        <f t="array" aca="1" ref="LS92" ca="1">INDEX(i.meatgrid,$Q92,LS$7)</f>
        <v>-</v>
      </c>
      <c r="LT92" s="5" t="str" cm="1">
        <f t="array" aca="1" ref="LT92" ca="1">INDEX(i.meatgrid,$Q92,LT$7)</f>
        <v>-</v>
      </c>
      <c r="LU92" s="19">
        <f t="shared" ca="1" si="744"/>
        <v>1</v>
      </c>
      <c r="LV92" s="5">
        <f t="shared" ca="1" si="745"/>
        <v>1</v>
      </c>
      <c r="LW92" s="5" cm="1">
        <f t="array" aca="1" ref="LW92" ca="1">INDEX(i.meatgrid,$Q92,LW$7)</f>
        <v>0</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746"/>
        <v>1</v>
      </c>
      <c r="MF92" s="9"/>
      <c r="MG92" s="19" t="b">
        <f t="shared" ca="1" si="747"/>
        <v>0</v>
      </c>
      <c r="MH92" s="19" t="b">
        <f t="shared" ca="1" si="747"/>
        <v>0</v>
      </c>
      <c r="MI92" s="19">
        <f t="shared" ca="1" si="747"/>
        <v>1</v>
      </c>
      <c r="MJ92" s="19">
        <f t="shared" ca="1" si="747"/>
        <v>0.75</v>
      </c>
      <c r="MK92" s="19">
        <f t="shared" ca="1" si="747"/>
        <v>0.75</v>
      </c>
      <c r="ML92" s="19">
        <f t="shared" ca="1" si="747"/>
        <v>0.8</v>
      </c>
      <c r="MM92" s="19">
        <f t="shared" ca="1" si="747"/>
        <v>0.82499999999999996</v>
      </c>
      <c r="MN92" s="19">
        <f t="shared" ca="1" si="747"/>
        <v>0.875</v>
      </c>
      <c r="MO92" s="19">
        <f t="shared" ca="1" si="747"/>
        <v>0.9</v>
      </c>
      <c r="MP92" s="19">
        <f t="shared" ca="1" si="747"/>
        <v>1</v>
      </c>
      <c r="MQ92" s="19">
        <f t="shared" ca="1" si="747"/>
        <v>0.875</v>
      </c>
      <c r="MR92" s="19" t="b">
        <f t="shared" ca="1" si="747"/>
        <v>1</v>
      </c>
      <c r="MS92" s="19">
        <f t="shared" ca="1" si="747"/>
        <v>74.989999999999995</v>
      </c>
      <c r="MT92" s="19" t="str">
        <f t="shared" ca="1" si="747"/>
        <v>-</v>
      </c>
      <c r="MU92" s="19" t="str">
        <f t="shared" ca="1" si="747"/>
        <v>-</v>
      </c>
      <c r="MV92" s="19" t="str">
        <f t="shared" ca="1" si="747"/>
        <v>-</v>
      </c>
      <c r="MW92" s="19" t="str">
        <f t="shared" ca="1" si="748"/>
        <v>-</v>
      </c>
      <c r="MX92" s="19" t="str">
        <f t="shared" ca="1" si="748"/>
        <v>-</v>
      </c>
      <c r="MY92" s="19" t="str">
        <f t="shared" ca="1" si="748"/>
        <v>-</v>
      </c>
      <c r="MZ92" s="19" t="str">
        <f t="shared" ca="1" si="748"/>
        <v>-</v>
      </c>
      <c r="NA92" s="19">
        <f t="shared" ca="1" si="748"/>
        <v>36.99</v>
      </c>
      <c r="NB92" s="19">
        <f t="shared" ca="1" si="748"/>
        <v>36.99</v>
      </c>
      <c r="NC92" s="19" t="str">
        <f t="shared" ca="1" si="748"/>
        <v>-</v>
      </c>
      <c r="ND92" s="19" t="str">
        <f t="shared" ca="1" si="748"/>
        <v>-</v>
      </c>
      <c r="NE92" s="19" t="str">
        <f t="shared" ca="1" si="748"/>
        <v>-</v>
      </c>
      <c r="NF92" s="19" t="str">
        <f t="shared" ca="1" si="748"/>
        <v>-</v>
      </c>
      <c r="NG92" s="19" t="str">
        <f t="shared" ca="1" si="748"/>
        <v>-</v>
      </c>
      <c r="NH92" s="19">
        <f t="shared" ca="1" si="748"/>
        <v>49.99</v>
      </c>
      <c r="NI92" s="19">
        <f t="shared" ca="1" si="748"/>
        <v>49.99</v>
      </c>
      <c r="NJ92" s="19">
        <f t="shared" ca="1" si="748"/>
        <v>49.99</v>
      </c>
      <c r="NK92" s="19">
        <f t="shared" ca="1" si="748"/>
        <v>49.99</v>
      </c>
      <c r="NL92" s="19">
        <f t="shared" ca="1" si="748"/>
        <v>49.99</v>
      </c>
      <c r="NM92" s="19">
        <f t="shared" ca="1" si="748"/>
        <v>49.99</v>
      </c>
      <c r="NN92" s="19">
        <f t="shared" ca="1" si="748"/>
        <v>49.99</v>
      </c>
      <c r="NO92" s="19">
        <f t="shared" ca="1" si="748"/>
        <v>49.99</v>
      </c>
      <c r="NP92" s="19">
        <f t="shared" ca="1" si="748"/>
        <v>412.99</v>
      </c>
      <c r="NQ92" s="19">
        <f t="shared" ca="1" si="748"/>
        <v>412.99</v>
      </c>
      <c r="NR92" s="19" t="str">
        <f t="shared" ca="1" si="748"/>
        <v>-</v>
      </c>
      <c r="NS92" s="19" t="str">
        <f t="shared" ca="1" si="748"/>
        <v>-</v>
      </c>
      <c r="NT92" s="19" t="str">
        <f t="shared" ca="1" si="748"/>
        <v>-</v>
      </c>
      <c r="NU92" s="19" t="str">
        <f t="shared" ca="1" si="748"/>
        <v>-</v>
      </c>
      <c r="NV92" s="19" t="str">
        <f t="shared" ca="1" si="748"/>
        <v>-</v>
      </c>
      <c r="NW92" s="19">
        <f t="shared" ca="1" si="748"/>
        <v>6.8900000000000006</v>
      </c>
      <c r="NX92" s="19">
        <f t="shared" ca="1" si="748"/>
        <v>6.8900000000000006</v>
      </c>
      <c r="NY92" s="19">
        <f t="shared" ca="1" si="748"/>
        <v>6.8900000000000006</v>
      </c>
      <c r="NZ92" s="19">
        <f t="shared" ca="1" si="748"/>
        <v>6.8900000000000006</v>
      </c>
      <c r="OA92" s="19">
        <f t="shared" ca="1" si="748"/>
        <v>6.8900000000000006</v>
      </c>
      <c r="OB92" s="19">
        <f t="shared" ca="1" si="748"/>
        <v>6.8900000000000006</v>
      </c>
      <c r="OC92" s="19">
        <f t="shared" ca="1" si="748"/>
        <v>6.8900000000000006</v>
      </c>
      <c r="OD92" s="19">
        <f t="shared" ca="1" si="748"/>
        <v>6.8900000000000006</v>
      </c>
      <c r="OE92" s="19">
        <f t="shared" ca="1" si="748"/>
        <v>346.99</v>
      </c>
      <c r="OF92" s="19">
        <f t="shared" ca="1" si="748"/>
        <v>346.99</v>
      </c>
      <c r="OG92" s="19" t="str">
        <f t="shared" ca="1" si="748"/>
        <v>-</v>
      </c>
      <c r="OH92" s="19" t="str">
        <f t="shared" ca="1" si="748"/>
        <v>-</v>
      </c>
      <c r="OI92" s="19" t="str">
        <f t="shared" ca="1" si="748"/>
        <v>-</v>
      </c>
      <c r="OJ92" s="19" t="str">
        <f t="shared" ca="1" si="748"/>
        <v>-</v>
      </c>
      <c r="OK92" s="19" t="str">
        <f t="shared" ca="1" si="748"/>
        <v>-</v>
      </c>
      <c r="OL92" s="19">
        <f t="shared" ca="1" si="748"/>
        <v>0</v>
      </c>
      <c r="OM92" s="24">
        <v>0</v>
      </c>
    </row>
    <row r="93" spans="1:403" outlineLevel="2">
      <c r="A93" s="21">
        <f t="shared" si="156"/>
        <v>88</v>
      </c>
      <c r="B93" s="222">
        <f t="shared" ca="1" si="760"/>
        <v>85</v>
      </c>
      <c r="C93">
        <v>203</v>
      </c>
      <c r="D93" s="144" t="str">
        <f t="shared" ca="1" si="709"/>
        <v>GSM</v>
      </c>
      <c r="E93" t="b">
        <f t="shared" ca="1" si="710"/>
        <v>1</v>
      </c>
      <c r="F93" t="b">
        <v>0</v>
      </c>
      <c r="G93" t="b">
        <f t="shared" ca="1" si="711"/>
        <v>1</v>
      </c>
      <c r="H93" s="237">
        <f t="shared" ca="1" si="761"/>
        <v>2</v>
      </c>
      <c r="I93" s="237">
        <f t="shared" ca="1" si="761"/>
        <v>1</v>
      </c>
      <c r="J93" s="237" t="str">
        <f t="shared" ca="1" si="761"/>
        <v/>
      </c>
      <c r="K93" s="237">
        <f t="shared" ca="1" si="761"/>
        <v>2</v>
      </c>
      <c r="L93" s="237">
        <f t="shared" ca="1" si="749"/>
        <v>2</v>
      </c>
      <c r="M93" s="237">
        <f t="shared" ca="1" si="749"/>
        <v>2</v>
      </c>
      <c r="N93" s="237">
        <f t="shared" ca="1" si="749"/>
        <v>3</v>
      </c>
      <c r="O93" s="237">
        <f t="shared" ca="1" si="749"/>
        <v>1</v>
      </c>
      <c r="P93" s="237">
        <f t="shared" ca="1" si="749"/>
        <v>1</v>
      </c>
      <c r="Q93" s="237">
        <f t="shared" ca="1" si="749"/>
        <v>6</v>
      </c>
      <c r="R93" s="237">
        <f t="shared" ca="1" si="749"/>
        <v>1</v>
      </c>
      <c r="S93" s="237">
        <f t="shared" ca="1" si="749"/>
        <v>1</v>
      </c>
      <c r="T93" s="237">
        <f t="shared" ca="1" si="749"/>
        <v>1</v>
      </c>
      <c r="U93" s="275"/>
      <c r="V93" s="275"/>
      <c r="W93" s="237">
        <f t="shared" ca="1" si="750"/>
        <v>0</v>
      </c>
      <c r="X93" s="275"/>
      <c r="Y93" s="275">
        <f t="shared" ca="1" si="751"/>
        <v>0</v>
      </c>
      <c r="Z93" s="275">
        <f t="shared" ca="1" si="751"/>
        <v>0</v>
      </c>
      <c r="AA93" s="275">
        <f t="shared" ca="1" si="751"/>
        <v>0</v>
      </c>
      <c r="AB93" s="275">
        <f t="shared" ca="1" si="751"/>
        <v>0</v>
      </c>
      <c r="AC93" s="275">
        <f t="shared" ca="1" si="751"/>
        <v>0</v>
      </c>
      <c r="AD93" s="275">
        <f t="shared" ca="1" si="751"/>
        <v>0</v>
      </c>
      <c r="AE93" s="275">
        <f t="shared" ca="1" si="751"/>
        <v>0</v>
      </c>
      <c r="AF93" s="144">
        <f ca="1">INDEX(CHOOSE($N93,DataAutumn!i.AdultDrys,DataWinter!i.AdultDrys,DataSpring!i.AdultDrys),1,$M93)</f>
        <v>3</v>
      </c>
      <c r="AG93" s="5">
        <f t="shared" ca="1" si="712"/>
        <v>2</v>
      </c>
      <c r="AH93" s="5">
        <f t="shared" ca="1" si="712"/>
        <v>0</v>
      </c>
      <c r="AI93" s="5">
        <f t="shared" ca="1" si="713"/>
        <v>1</v>
      </c>
      <c r="AJ93">
        <f t="shared" ca="1" si="714"/>
        <v>3</v>
      </c>
      <c r="AL93" s="231" t="str">
        <f ca="1">TEXT(LEFT(OFFSET(AL93,-1,0),5)+1,"00000")&amp;MID(OFFSET(AL93,-1,0),6,FIND(" ",OFFSET(AL93,-1,0),7)-5)
&amp; $D93           &amp; IF($IG93=0," FWM","")&amp;IF($IG93=1," MWM","")&amp;IF($IG93=5," Mat","")&amp;IF($IH93=TRUE,"&amp;BBT","    ")          &amp; " Day"&amp;INDEX(i.DOY,$N93,1)
&amp; " Scan"&amp;TEXT($O93,"0")        &amp;" "&amp; INDEX(DataMaster!$B$98:$B$103,$Q93,0)
&amp; " WP"&amp;TEXT($LU93*100,"000p")           &amp; " MP"&amp;TEXT($LV93*100,"000p")           &amp; " GP"&amp;TEXT($ME93*100,"000p")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2"/>
        <v>-</v>
      </c>
      <c r="AP93" s="237" t="str">
        <f t="shared" ca="1" si="762"/>
        <v>-</v>
      </c>
      <c r="AQ93" s="237" t="str">
        <f t="shared" ca="1" si="762"/>
        <v>-</v>
      </c>
      <c r="AR93" s="237" t="str">
        <f t="shared" ca="1" si="762"/>
        <v>-</v>
      </c>
      <c r="AS93" s="237" t="str">
        <f t="shared" ca="1" si="762"/>
        <v>-</v>
      </c>
      <c r="AT93" s="237" t="str">
        <f t="shared" ca="1" si="762"/>
        <v>-</v>
      </c>
      <c r="AU93" s="237" t="str">
        <f t="shared" ca="1" si="762"/>
        <v>-</v>
      </c>
      <c r="AV93" s="237" t="str">
        <f t="shared" ca="1" si="762"/>
        <v>-</v>
      </c>
      <c r="AW93" s="9"/>
      <c r="AX93" s="5" t="b">
        <f t="shared" ca="1" si="715"/>
        <v>0</v>
      </c>
      <c r="AY93" s="5" t="str">
        <f t="shared" ca="1" si="715"/>
        <v>-</v>
      </c>
      <c r="AZ93" s="5" t="b">
        <f t="shared" ca="1" si="715"/>
        <v>0</v>
      </c>
      <c r="BA93" s="5" t="b">
        <f t="shared" ca="1" si="715"/>
        <v>1</v>
      </c>
      <c r="BB93" s="5" t="b">
        <f t="shared" ca="1" si="715"/>
        <v>1</v>
      </c>
      <c r="BC93" s="144">
        <f t="shared" ca="1" si="715"/>
        <v>0</v>
      </c>
      <c r="BD93" s="19" t="b">
        <f t="shared" ca="1" si="716"/>
        <v>1</v>
      </c>
      <c r="BE93" s="9"/>
      <c r="BF93" s="5" t="str">
        <f t="shared" ca="1" si="717"/>
        <v>-</v>
      </c>
      <c r="BG93" s="19" t="str">
        <f t="shared" ca="1" si="718"/>
        <v>-</v>
      </c>
      <c r="BH93" s="19" t="str">
        <f t="shared" ca="1" si="718"/>
        <v>-</v>
      </c>
      <c r="BI93" s="19" t="str">
        <f t="shared" ca="1" si="718"/>
        <v>-</v>
      </c>
      <c r="BJ93" s="5" t="str">
        <f t="shared" ca="1" si="719"/>
        <v>-</v>
      </c>
      <c r="BK93" s="19" t="str">
        <f t="shared" ca="1" si="720"/>
        <v>-</v>
      </c>
      <c r="BL93" s="5" t="str">
        <f t="shared" ca="1" si="721"/>
        <v>-</v>
      </c>
      <c r="BM93" s="19" t="str">
        <f t="shared" ca="1" si="722"/>
        <v>-</v>
      </c>
      <c r="BN93" s="19" t="str">
        <f t="shared" ca="1" si="722"/>
        <v>-</v>
      </c>
      <c r="BO93" s="19" t="str">
        <f t="shared" ca="1" si="722"/>
        <v>-</v>
      </c>
      <c r="BP93" s="5" t="str">
        <f t="shared" ca="1" si="723"/>
        <v>-</v>
      </c>
      <c r="BQ93" s="9"/>
      <c r="BR93" s="19" t="str">
        <f t="shared" ca="1" si="724"/>
        <v>-</v>
      </c>
      <c r="BS93" s="19" t="str">
        <f t="shared" ca="1" si="724"/>
        <v>-</v>
      </c>
      <c r="BT93" s="19" t="str">
        <f t="shared" ca="1" si="724"/>
        <v>-</v>
      </c>
      <c r="BU93" s="19" t="str">
        <f t="shared" ca="1" si="724"/>
        <v>-</v>
      </c>
      <c r="BV93" s="19" t="str">
        <f t="shared" ca="1" si="724"/>
        <v>-</v>
      </c>
      <c r="BW93" s="19" t="str">
        <f t="shared" ca="1" si="724"/>
        <v>-</v>
      </c>
      <c r="BX93" s="19" t="str">
        <f t="shared" ca="1" si="724"/>
        <v>-</v>
      </c>
      <c r="BY93" s="19" t="str">
        <f t="shared" ca="1" si="724"/>
        <v>-</v>
      </c>
      <c r="BZ93" s="19" t="str">
        <f t="shared" ca="1" si="724"/>
        <v>-</v>
      </c>
      <c r="CA93" s="19" t="str">
        <f t="shared" ca="1" si="724"/>
        <v>-</v>
      </c>
      <c r="CB93" s="9"/>
      <c r="CC93" s="237" t="b">
        <f t="shared" ref="CC93:CG95" ca="1" si="768">OFFSET(CC93,-1,0)</f>
        <v>1</v>
      </c>
      <c r="CD93" s="12" t="b">
        <v>0</v>
      </c>
      <c r="CE93" s="237" t="b">
        <f t="shared" ca="1" si="768"/>
        <v>1</v>
      </c>
      <c r="CF93" s="251">
        <f t="shared" ca="1" si="763"/>
        <v>2236103</v>
      </c>
      <c r="CG93" s="237" t="b">
        <f t="shared" ca="1" si="768"/>
        <v>0</v>
      </c>
      <c r="CH93" s="12" t="s">
        <v>34</v>
      </c>
      <c r="CI93" s="19" t="b">
        <f t="shared" ca="1" si="752"/>
        <v>1</v>
      </c>
      <c r="CJ93" s="237">
        <f t="shared" ca="1" si="764"/>
        <v>2236104</v>
      </c>
      <c r="CK93" s="19" t="str">
        <f t="shared" ca="1" si="752"/>
        <v>-</v>
      </c>
      <c r="CL93" s="19">
        <f t="shared" ca="1" si="752"/>
        <v>1</v>
      </c>
      <c r="CM93" s="19">
        <f t="shared" ca="1" si="752"/>
        <v>1</v>
      </c>
      <c r="CN93" s="9"/>
      <c r="CO93" s="444">
        <f t="shared" ca="1" si="726"/>
        <v>652</v>
      </c>
      <c r="CP93" s="444">
        <f t="shared" ca="1" si="726"/>
        <v>686</v>
      </c>
      <c r="CQ93" s="444">
        <f t="shared" ca="1" si="726"/>
        <v>721</v>
      </c>
      <c r="CR93" s="152">
        <f t="shared" ca="1" si="727"/>
        <v>378</v>
      </c>
      <c r="CS93" s="152">
        <f t="shared" ca="1" si="727"/>
        <v>413</v>
      </c>
      <c r="CT93" s="152">
        <f t="shared" ca="1" si="727"/>
        <v>448</v>
      </c>
      <c r="CU93" s="19" t="str">
        <f t="shared" ca="1" si="728"/>
        <v>-</v>
      </c>
      <c r="CV93" s="12" t="b">
        <v>0</v>
      </c>
      <c r="CW93" s="12" t="b">
        <v>0</v>
      </c>
      <c r="CX93" s="12" t="b">
        <v>0</v>
      </c>
      <c r="CY93" s="12" t="b">
        <v>0</v>
      </c>
      <c r="CZ93" s="19" t="b">
        <f t="shared" ca="1" si="728"/>
        <v>1</v>
      </c>
      <c r="DA93" s="19">
        <f t="shared" ca="1" si="728"/>
        <v>0</v>
      </c>
      <c r="DB93" s="19">
        <f t="shared" ca="1" si="728"/>
        <v>0</v>
      </c>
      <c r="DC93" s="19">
        <f t="shared" ca="1" si="728"/>
        <v>0</v>
      </c>
      <c r="DD93" s="19">
        <f t="shared" ca="1" si="728"/>
        <v>0</v>
      </c>
      <c r="DE93" s="19">
        <f t="shared" ca="1" si="728"/>
        <v>0</v>
      </c>
      <c r="DF93" s="19">
        <f t="shared" ca="1" si="728"/>
        <v>0</v>
      </c>
      <c r="DG93" s="19">
        <f t="shared" ca="1" si="728"/>
        <v>0</v>
      </c>
      <c r="DH93" s="19">
        <f t="shared" ca="1" si="728"/>
        <v>0</v>
      </c>
      <c r="DI93" s="19">
        <f t="shared" ca="1" si="728"/>
        <v>0</v>
      </c>
      <c r="DJ93" s="19">
        <f t="shared" ca="1" si="728"/>
        <v>0</v>
      </c>
      <c r="DK93" s="19">
        <f t="shared" ca="1" si="728"/>
        <v>0</v>
      </c>
      <c r="DL93" s="19">
        <f t="shared" ca="1" si="729"/>
        <v>0</v>
      </c>
      <c r="DM93" s="12">
        <v>3</v>
      </c>
      <c r="DN93" s="12">
        <v>3</v>
      </c>
      <c r="DO93" s="19">
        <f t="shared" ca="1" si="765"/>
        <v>0</v>
      </c>
      <c r="DP93" s="12">
        <v>1</v>
      </c>
      <c r="DQ93" s="12">
        <v>-1</v>
      </c>
      <c r="DR93" s="19" t="str">
        <f t="shared" ca="1" si="729"/>
        <v>-</v>
      </c>
      <c r="DS93" s="19" t="str">
        <f t="shared" ca="1" si="729"/>
        <v>-</v>
      </c>
      <c r="DT93" s="19" t="str">
        <f t="shared" ca="1" si="729"/>
        <v>-</v>
      </c>
      <c r="DU93" s="251">
        <f t="shared" ca="1" si="753"/>
        <v>0</v>
      </c>
      <c r="DV93" s="251">
        <f t="shared" si="766"/>
        <v>1</v>
      </c>
      <c r="DW93" s="251">
        <f t="shared" si="754"/>
        <v>-1</v>
      </c>
      <c r="DX93" s="19" t="str">
        <f t="shared" ca="1" si="729"/>
        <v>-</v>
      </c>
      <c r="DY93" s="19" t="str">
        <f t="shared" ca="1" si="729"/>
        <v>-</v>
      </c>
      <c r="DZ93" s="19" t="str">
        <f t="shared" ca="1" si="729"/>
        <v>-</v>
      </c>
      <c r="EA93" s="19" t="str">
        <f t="shared" ca="1" si="729"/>
        <v>-</v>
      </c>
      <c r="EB93" s="19" t="str">
        <f t="shared" ca="1" si="729"/>
        <v>-</v>
      </c>
      <c r="EC93" s="19" t="str">
        <f t="shared" ca="1" si="729"/>
        <v>-</v>
      </c>
      <c r="ED93" s="19">
        <f t="shared" ca="1" si="729"/>
        <v>0</v>
      </c>
      <c r="EE93" s="19">
        <f t="shared" ca="1" si="729"/>
        <v>0</v>
      </c>
      <c r="EF93" s="19">
        <f t="shared" ca="1" si="729"/>
        <v>0</v>
      </c>
      <c r="EG93" s="19">
        <f t="shared" ca="1" si="729"/>
        <v>0</v>
      </c>
      <c r="EH93" s="19">
        <f t="shared" ca="1" si="729"/>
        <v>0</v>
      </c>
      <c r="EI93" s="19">
        <f t="shared" ca="1" si="729"/>
        <v>0</v>
      </c>
      <c r="EJ93" s="19">
        <f t="shared" ca="1" si="729"/>
        <v>0</v>
      </c>
      <c r="EK93" s="19">
        <f t="shared" ca="1" si="729"/>
        <v>0</v>
      </c>
      <c r="EL93" s="19">
        <f t="shared" ca="1" si="729"/>
        <v>0</v>
      </c>
      <c r="EM93" s="19">
        <f t="shared" ca="1" si="729"/>
        <v>0</v>
      </c>
      <c r="EN93" s="19">
        <f t="shared" ca="1" si="729"/>
        <v>0</v>
      </c>
      <c r="EO93" s="19">
        <f t="shared" ca="1" si="729"/>
        <v>0</v>
      </c>
      <c r="EP93" s="19">
        <f t="shared" ca="1" si="729"/>
        <v>0</v>
      </c>
      <c r="EQ93" s="19">
        <f t="shared" ca="1" si="729"/>
        <v>0</v>
      </c>
      <c r="ER93" s="19">
        <f t="shared" ca="1" si="729"/>
        <v>0</v>
      </c>
      <c r="ES93" s="19">
        <f t="shared" ca="1" si="729"/>
        <v>0</v>
      </c>
      <c r="ET93" s="19">
        <f t="shared" ca="1" si="730"/>
        <v>0</v>
      </c>
      <c r="EU93" s="19">
        <f t="shared" ca="1" si="730"/>
        <v>0</v>
      </c>
      <c r="EV93" s="19">
        <f t="shared" ca="1" si="730"/>
        <v>0</v>
      </c>
      <c r="EW93" s="19">
        <f t="shared" ca="1" si="730"/>
        <v>0</v>
      </c>
      <c r="EX93" s="19">
        <f t="shared" ca="1" si="730"/>
        <v>0</v>
      </c>
      <c r="EY93" s="19">
        <f t="shared" ca="1" si="730"/>
        <v>0</v>
      </c>
      <c r="EZ93" s="19">
        <f t="shared" ca="1" si="730"/>
        <v>0</v>
      </c>
      <c r="FA93" s="19">
        <f t="shared" ca="1" si="730"/>
        <v>0</v>
      </c>
      <c r="FB93" s="19">
        <f t="shared" ca="1" si="730"/>
        <v>0</v>
      </c>
      <c r="FC93" s="19">
        <f t="shared" ca="1" si="730"/>
        <v>0</v>
      </c>
      <c r="FD93" s="19">
        <f t="shared" ca="1" si="730"/>
        <v>0</v>
      </c>
      <c r="FE93" s="19">
        <f t="shared" ca="1" si="730"/>
        <v>0</v>
      </c>
      <c r="FF93" s="19">
        <f t="shared" ca="1" si="730"/>
        <v>0</v>
      </c>
      <c r="FG93" s="19">
        <f t="shared" ca="1" si="730"/>
        <v>0</v>
      </c>
      <c r="FH93" s="19">
        <f t="shared" ca="1" si="730"/>
        <v>0</v>
      </c>
      <c r="FI93" s="19">
        <f t="shared" ca="1" si="730"/>
        <v>0</v>
      </c>
      <c r="FJ93" s="19">
        <f t="shared" ca="1" si="731"/>
        <v>0</v>
      </c>
      <c r="FK93" s="19">
        <f t="shared" ca="1" si="731"/>
        <v>0</v>
      </c>
      <c r="FL93" s="19">
        <f t="shared" ca="1" si="731"/>
        <v>0</v>
      </c>
      <c r="FM93" s="19">
        <f t="shared" ca="1" si="731"/>
        <v>0</v>
      </c>
      <c r="FN93" s="19">
        <f t="shared" ca="1" si="731"/>
        <v>0</v>
      </c>
      <c r="FO93" s="19">
        <f t="shared" ca="1" si="731"/>
        <v>0</v>
      </c>
      <c r="FP93" s="19">
        <f t="shared" ca="1" si="731"/>
        <v>0</v>
      </c>
      <c r="FQ93" s="19">
        <f t="shared" ca="1" si="731"/>
        <v>0</v>
      </c>
      <c r="FR93" s="19">
        <f t="shared" ca="1" si="731"/>
        <v>0</v>
      </c>
      <c r="FS93" s="19">
        <f t="shared" ca="1" si="731"/>
        <v>0</v>
      </c>
      <c r="FT93" s="19">
        <f t="shared" ca="1" si="731"/>
        <v>0</v>
      </c>
      <c r="FU93" s="19">
        <f t="shared" ca="1" si="731"/>
        <v>0</v>
      </c>
      <c r="FV93" s="19">
        <f t="shared" ca="1" si="731"/>
        <v>0</v>
      </c>
      <c r="FW93" s="19">
        <f t="shared" ca="1" si="731"/>
        <v>0</v>
      </c>
      <c r="FX93" s="19">
        <f t="shared" ca="1" si="731"/>
        <v>0</v>
      </c>
      <c r="FY93" s="19">
        <f t="shared" ca="1" si="731"/>
        <v>0</v>
      </c>
      <c r="FZ93" s="19">
        <f t="shared" ca="1" si="731"/>
        <v>0</v>
      </c>
      <c r="GA93" s="19">
        <f t="shared" ca="1" si="731"/>
        <v>0</v>
      </c>
      <c r="GB93" s="19">
        <f t="shared" ca="1" si="731"/>
        <v>0</v>
      </c>
      <c r="GC93" s="19">
        <f t="shared" ca="1" si="731"/>
        <v>0</v>
      </c>
      <c r="GD93" s="19">
        <f t="shared" ca="1" si="731"/>
        <v>0</v>
      </c>
      <c r="GE93" s="19">
        <f t="shared" ca="1" si="731"/>
        <v>0</v>
      </c>
      <c r="GF93" s="19">
        <f t="shared" ca="1" si="731"/>
        <v>0</v>
      </c>
      <c r="GG93" s="19">
        <f t="shared" ca="1" si="731"/>
        <v>0</v>
      </c>
      <c r="GH93" s="19">
        <f t="shared" ca="1" si="731"/>
        <v>0</v>
      </c>
      <c r="GI93" s="19">
        <f t="shared" ca="1" si="731"/>
        <v>0</v>
      </c>
      <c r="GJ93" s="19">
        <f t="shared" ca="1" si="731"/>
        <v>0</v>
      </c>
      <c r="GK93" s="19">
        <f t="shared" ca="1" si="731"/>
        <v>0</v>
      </c>
      <c r="GL93" s="19">
        <f t="shared" ca="1" si="731"/>
        <v>0</v>
      </c>
      <c r="GM93" s="19">
        <f t="shared" ca="1" si="731"/>
        <v>0</v>
      </c>
      <c r="GN93" s="19">
        <f t="shared" ca="1" si="731"/>
        <v>0</v>
      </c>
      <c r="GO93" s="19">
        <f t="shared" ca="1" si="731"/>
        <v>0</v>
      </c>
      <c r="GP93" s="19">
        <f t="shared" ca="1" si="731"/>
        <v>0</v>
      </c>
      <c r="GQ93" s="19">
        <f t="shared" ca="1" si="731"/>
        <v>0</v>
      </c>
      <c r="GR93" s="19">
        <f t="shared" ca="1" si="731"/>
        <v>0</v>
      </c>
      <c r="GS93" s="19">
        <f t="shared" ca="1" si="731"/>
        <v>0</v>
      </c>
      <c r="GT93" s="19">
        <f t="shared" ca="1" si="731"/>
        <v>0</v>
      </c>
      <c r="GU93" s="19">
        <f t="shared" ca="1" si="731"/>
        <v>0</v>
      </c>
      <c r="GV93" s="19">
        <f t="shared" ca="1" si="731"/>
        <v>0</v>
      </c>
      <c r="GW93" s="19">
        <f t="shared" ref="GW93:ID94" ca="1" si="769">OFFSET(GW$5,$B93,0)</f>
        <v>0</v>
      </c>
      <c r="GX93" s="19">
        <f t="shared" ca="1" si="769"/>
        <v>0</v>
      </c>
      <c r="GY93" s="19">
        <f t="shared" ca="1" si="769"/>
        <v>0</v>
      </c>
      <c r="GZ93" s="19">
        <f t="shared" ca="1" si="769"/>
        <v>0</v>
      </c>
      <c r="HA93" s="19">
        <f t="shared" ca="1" si="769"/>
        <v>0</v>
      </c>
      <c r="HB93" s="19">
        <f t="shared" ca="1" si="769"/>
        <v>0</v>
      </c>
      <c r="HC93" s="19">
        <f t="shared" ca="1" si="769"/>
        <v>0</v>
      </c>
      <c r="HD93" s="19">
        <f t="shared" ca="1" si="769"/>
        <v>0</v>
      </c>
      <c r="HE93" s="19">
        <f t="shared" ca="1" si="769"/>
        <v>0</v>
      </c>
      <c r="HF93" s="19">
        <f t="shared" ca="1" si="769"/>
        <v>0</v>
      </c>
      <c r="HG93" s="19">
        <f t="shared" ca="1" si="769"/>
        <v>0</v>
      </c>
      <c r="HH93" s="19">
        <f t="shared" ca="1" si="769"/>
        <v>0</v>
      </c>
      <c r="HI93" s="19">
        <f t="shared" ca="1" si="769"/>
        <v>0</v>
      </c>
      <c r="HJ93" s="19">
        <f t="shared" ca="1" si="769"/>
        <v>0</v>
      </c>
      <c r="HK93" s="19">
        <f t="shared" ca="1" si="769"/>
        <v>0</v>
      </c>
      <c r="HL93" s="19">
        <f t="shared" ca="1" si="769"/>
        <v>0</v>
      </c>
      <c r="HM93" s="19">
        <f t="shared" ca="1" si="769"/>
        <v>0</v>
      </c>
      <c r="HN93" s="19">
        <f t="shared" ca="1" si="769"/>
        <v>0</v>
      </c>
      <c r="HO93" s="19">
        <f t="shared" ca="1" si="769"/>
        <v>0</v>
      </c>
      <c r="HP93" s="19">
        <f t="shared" ca="1" si="769"/>
        <v>0</v>
      </c>
      <c r="HQ93" s="19">
        <f t="shared" ca="1" si="769"/>
        <v>0</v>
      </c>
      <c r="HR93" s="19">
        <f t="shared" ca="1" si="769"/>
        <v>0</v>
      </c>
      <c r="HS93" s="19">
        <f t="shared" ca="1" si="769"/>
        <v>0</v>
      </c>
      <c r="HT93" s="19">
        <f t="shared" ca="1" si="769"/>
        <v>0</v>
      </c>
      <c r="HU93" s="19">
        <f t="shared" ca="1" si="769"/>
        <v>0</v>
      </c>
      <c r="HV93" s="19">
        <f t="shared" ca="1" si="769"/>
        <v>0</v>
      </c>
      <c r="HW93" s="19">
        <f t="shared" ca="1" si="769"/>
        <v>0</v>
      </c>
      <c r="HX93" s="19">
        <f t="shared" ca="1" si="769"/>
        <v>0</v>
      </c>
      <c r="HY93" s="19">
        <f t="shared" ca="1" si="769"/>
        <v>0</v>
      </c>
      <c r="HZ93" s="19">
        <f t="shared" ca="1" si="769"/>
        <v>0</v>
      </c>
      <c r="IA93" s="19">
        <f t="shared" ca="1" si="769"/>
        <v>0</v>
      </c>
      <c r="IB93" s="19">
        <f t="shared" ca="1" si="769"/>
        <v>0</v>
      </c>
      <c r="IC93" s="19">
        <f t="shared" ca="1" si="769"/>
        <v>0</v>
      </c>
      <c r="ID93" s="19">
        <f t="shared" ca="1" si="769"/>
        <v>0</v>
      </c>
      <c r="IE93" s="5">
        <f t="shared" ca="1" si="733"/>
        <v>67</v>
      </c>
      <c r="IF93" s="9"/>
      <c r="IG93" s="5">
        <f t="shared" ca="1" si="734"/>
        <v>1</v>
      </c>
      <c r="IH93" s="5" t="b">
        <f t="shared" ca="1" si="734"/>
        <v>0</v>
      </c>
      <c r="II93" s="19">
        <f t="shared" ca="1" si="735"/>
        <v>0</v>
      </c>
      <c r="IJ93" s="5">
        <f t="shared" ca="1" si="734"/>
        <v>55</v>
      </c>
      <c r="IK93" s="19">
        <f t="shared" ca="1" si="735"/>
        <v>1</v>
      </c>
      <c r="IL93" s="19">
        <f t="shared" ca="1" si="735"/>
        <v>0</v>
      </c>
      <c r="IM93" s="19">
        <f t="shared" ca="1" si="735"/>
        <v>0</v>
      </c>
      <c r="IN93" s="19">
        <f t="shared" ca="1" si="735"/>
        <v>0</v>
      </c>
      <c r="IO93" s="19">
        <f t="shared" ca="1" si="735"/>
        <v>0</v>
      </c>
      <c r="IP93" s="19">
        <f t="shared" ca="1" si="735"/>
        <v>0</v>
      </c>
      <c r="IQ93" s="19">
        <f t="shared" ca="1" si="735"/>
        <v>0</v>
      </c>
      <c r="IR93" s="19">
        <f t="shared" ca="1" si="735"/>
        <v>0</v>
      </c>
      <c r="IS93" s="19">
        <f t="shared" ca="1" si="735"/>
        <v>0</v>
      </c>
      <c r="IT93" s="19">
        <f t="shared" ca="1" si="735"/>
        <v>0</v>
      </c>
      <c r="IU93" s="19">
        <f t="shared" ca="1" si="735"/>
        <v>0</v>
      </c>
      <c r="IV93" s="19">
        <f t="shared" ca="1" si="735"/>
        <v>0</v>
      </c>
      <c r="IW93" s="19">
        <f t="shared" ca="1" si="735"/>
        <v>0</v>
      </c>
      <c r="IX93" s="19">
        <f t="shared" ca="1" si="735"/>
        <v>0</v>
      </c>
      <c r="IY93" s="19">
        <f t="shared" ca="1" si="735"/>
        <v>0</v>
      </c>
      <c r="IZ93" s="19">
        <f t="shared" ca="1" si="735"/>
        <v>0</v>
      </c>
      <c r="JA93" s="19">
        <f t="shared" ca="1" si="735"/>
        <v>0</v>
      </c>
      <c r="JB93" s="19">
        <f t="shared" ca="1" si="735"/>
        <v>0</v>
      </c>
      <c r="JC93" s="19">
        <f t="shared" ca="1" si="735"/>
        <v>0</v>
      </c>
      <c r="JD93" s="19">
        <f t="shared" ca="1" si="735"/>
        <v>0</v>
      </c>
      <c r="JE93" s="19">
        <f t="shared" ca="1" si="735"/>
        <v>0</v>
      </c>
      <c r="JF93" s="19">
        <f t="shared" ca="1" si="735"/>
        <v>0</v>
      </c>
      <c r="JG93" s="19">
        <f t="shared" ca="1" si="735"/>
        <v>1</v>
      </c>
      <c r="JH93" s="19">
        <f t="shared" ca="1" si="735"/>
        <v>0</v>
      </c>
      <c r="JI93" s="19">
        <f t="shared" ca="1" si="735"/>
        <v>1</v>
      </c>
      <c r="JJ93" s="9"/>
      <c r="JK93" s="5" t="b">
        <f t="shared" ca="1" si="736"/>
        <v>0</v>
      </c>
      <c r="JL93" s="5" t="b">
        <f t="shared" ca="1" si="737"/>
        <v>0</v>
      </c>
      <c r="JM93" s="5" t="b">
        <f t="shared" ca="1" si="737"/>
        <v>0</v>
      </c>
      <c r="JN93" s="5" t="b">
        <f t="shared" ca="1" si="737"/>
        <v>1</v>
      </c>
      <c r="JO93" s="144">
        <f t="shared" ca="1" si="755"/>
        <v>1</v>
      </c>
      <c r="JP93" s="144">
        <f t="shared" ca="1" si="755"/>
        <v>1</v>
      </c>
      <c r="JQ93" s="19" t="str">
        <f t="shared" ca="1" si="756"/>
        <v>-</v>
      </c>
      <c r="JR93" s="19" t="str">
        <f t="shared" ca="1" si="756"/>
        <v>-</v>
      </c>
      <c r="JS93" s="19" t="str">
        <f t="shared" ca="1" si="756"/>
        <v>-</v>
      </c>
      <c r="JT93" s="19" t="str">
        <f t="shared" ca="1" si="756"/>
        <v>-</v>
      </c>
      <c r="JU93" s="19">
        <f t="shared" ca="1" si="756"/>
        <v>1</v>
      </c>
      <c r="JV93" s="19">
        <f t="shared" ca="1" si="756"/>
        <v>0.66</v>
      </c>
      <c r="JW93" s="19" t="str">
        <f t="shared" ca="1" si="756"/>
        <v>-</v>
      </c>
      <c r="JX93" s="5" t="b" cm="1">
        <f t="array" aca="1" ref="JX93" ca="1">IF(OR(JY93:KF93&lt;&gt;"-"),TRUE,"-")</f>
        <v>1</v>
      </c>
      <c r="JY93" s="237">
        <f t="shared" ca="1" si="767"/>
        <v>2</v>
      </c>
      <c r="JZ93" s="237">
        <f t="shared" ca="1" si="767"/>
        <v>2</v>
      </c>
      <c r="KA93" s="237">
        <f t="shared" ca="1" si="767"/>
        <v>2</v>
      </c>
      <c r="KB93" s="237">
        <f t="shared" ca="1" si="767"/>
        <v>2</v>
      </c>
      <c r="KC93" s="237">
        <f t="shared" ca="1" si="767"/>
        <v>2</v>
      </c>
      <c r="KD93" s="237">
        <f t="shared" ca="1" si="767"/>
        <v>2</v>
      </c>
      <c r="KE93" s="237">
        <f t="shared" ca="1" si="767"/>
        <v>2</v>
      </c>
      <c r="KF93" s="237">
        <f t="shared" ca="1" si="767"/>
        <v>2</v>
      </c>
      <c r="KG93" s="5" t="str">
        <f t="array" aca="1" ref="KG93" ca="1">IF(OR(KH93:KN93&lt;&gt;"-"),TRUE,"-")</f>
        <v>-</v>
      </c>
      <c r="KH93" s="19" t="str">
        <f t="shared" ca="1" si="758"/>
        <v>-</v>
      </c>
      <c r="KI93" s="19" t="str">
        <f t="shared" ca="1" si="758"/>
        <v>-</v>
      </c>
      <c r="KJ93" s="19" t="str">
        <f t="shared" ca="1" si="758"/>
        <v>-</v>
      </c>
      <c r="KK93" s="19" t="str">
        <f t="shared" ca="1" si="758"/>
        <v>-</v>
      </c>
      <c r="KL93" s="19" t="str">
        <f t="shared" ca="1" si="758"/>
        <v>-</v>
      </c>
      <c r="KM93" s="19" t="str">
        <f t="shared" ca="1" si="758"/>
        <v>-</v>
      </c>
      <c r="KN93" s="19" t="str">
        <f t="shared" ca="1" si="758"/>
        <v>-</v>
      </c>
      <c r="KO93" s="19" t="b">
        <f t="shared" ca="1" si="758"/>
        <v>0</v>
      </c>
      <c r="KP93" s="144">
        <f t="shared" ca="1" si="739"/>
        <v>2</v>
      </c>
      <c r="KQ93" s="19">
        <f t="shared" ca="1" si="758"/>
        <v>2</v>
      </c>
      <c r="KR93" s="19" t="b">
        <f t="shared" ca="1" si="758"/>
        <v>0</v>
      </c>
      <c r="KS93" s="19" t="str">
        <f t="shared" ca="1" si="758"/>
        <v>-</v>
      </c>
      <c r="KT93" s="5" t="str">
        <f t="shared" ca="1" si="740"/>
        <v>-</v>
      </c>
      <c r="KU93" s="5" t="str">
        <f t="shared" ca="1" si="740"/>
        <v>-</v>
      </c>
      <c r="KV93" s="5" t="str">
        <f t="shared" ca="1" si="740"/>
        <v>-</v>
      </c>
      <c r="KW93" s="5" t="str">
        <f t="shared" ca="1" si="740"/>
        <v>-</v>
      </c>
      <c r="KX93" s="19" t="b">
        <f t="shared" ca="1" si="759"/>
        <v>0</v>
      </c>
      <c r="KY93" s="19" t="str">
        <f t="shared" ca="1" si="759"/>
        <v>-</v>
      </c>
      <c r="KZ93" s="19" t="str">
        <f t="shared" ca="1" si="759"/>
        <v>-</v>
      </c>
      <c r="LA93" s="19" t="b">
        <f t="shared" ca="1" si="759"/>
        <v>1</v>
      </c>
      <c r="LB93" s="19">
        <f t="shared" ca="1" si="759"/>
        <v>0.75</v>
      </c>
      <c r="LC93" s="19">
        <f t="shared" ca="1" si="759"/>
        <v>0.75</v>
      </c>
      <c r="LD93" s="19">
        <f t="shared" ca="1" si="759"/>
        <v>0.99</v>
      </c>
      <c r="LE93" s="19">
        <f t="shared" ca="1" si="759"/>
        <v>0.5</v>
      </c>
      <c r="LF93" s="19">
        <f t="shared" ca="1" si="759"/>
        <v>0</v>
      </c>
      <c r="LG93" s="19">
        <f t="shared" ca="1" si="759"/>
        <v>0</v>
      </c>
      <c r="LH93" s="19" t="str">
        <f t="shared" ca="1" si="759"/>
        <v>-</v>
      </c>
      <c r="LI93" s="19" t="str">
        <f t="shared" ca="1" si="759"/>
        <v>-</v>
      </c>
      <c r="LJ93" s="19" t="str">
        <f t="shared" ca="1" si="759"/>
        <v>-</v>
      </c>
      <c r="LK93" s="5">
        <f t="shared" ca="1" si="742"/>
        <v>1</v>
      </c>
      <c r="LL93" s="9"/>
      <c r="LM93" s="19">
        <f t="shared" ca="1" si="759"/>
        <v>70</v>
      </c>
      <c r="LN93" s="19">
        <f t="shared" ca="1" si="743"/>
        <v>50</v>
      </c>
      <c r="LO93" s="19">
        <f t="shared" ca="1" si="743"/>
        <v>80</v>
      </c>
      <c r="LP93" s="19">
        <f t="shared" ca="1" si="743"/>
        <v>50</v>
      </c>
      <c r="LQ93" s="5" t="b" cm="1">
        <f t="array" aca="1" ref="LQ93" ca="1">INDEX(i.meatgrid,$Q93,LQ$7)</f>
        <v>1</v>
      </c>
      <c r="LR93" s="5" t="b" cm="1">
        <f t="array" aca="1" ref="LR93" ca="1">INDEX(i.meatgrid,$Q93,LR$7)</f>
        <v>0</v>
      </c>
      <c r="LS93" s="5" t="str" cm="1">
        <f t="array" aca="1" ref="LS93" ca="1">INDEX(i.meatgrid,$Q93,LS$7)</f>
        <v>-</v>
      </c>
      <c r="LT93" s="5" t="str" cm="1">
        <f t="array" aca="1" ref="LT93" ca="1">INDEX(i.meatgrid,$Q93,LT$7)</f>
        <v>-</v>
      </c>
      <c r="LU93" s="19">
        <f t="shared" ca="1" si="744"/>
        <v>1</v>
      </c>
      <c r="LV93" s="5">
        <f t="shared" ca="1" si="745"/>
        <v>1</v>
      </c>
      <c r="LW93" s="5" cm="1">
        <f t="array" aca="1" ref="LW93" ca="1">INDEX(i.meatgrid,$Q93,LW$7)</f>
        <v>0</v>
      </c>
      <c r="LX93" s="5" cm="1">
        <f t="array" aca="1" ref="LX93" ca="1">INDEX(i.meatgrid,$Q93,LX$7)</f>
        <v>0</v>
      </c>
      <c r="LY93" s="5" cm="1">
        <f t="array" aca="1" ref="LY93" ca="1">INDEX(i.meatgrid,$Q93,LY$7)</f>
        <v>0</v>
      </c>
      <c r="LZ93" s="5" cm="1">
        <f t="array" aca="1" ref="LZ93" ca="1">INDEX(i.meatgrid,$Q93,LZ$7)</f>
        <v>0</v>
      </c>
      <c r="MA93" s="5" cm="1">
        <f t="array" aca="1" ref="MA93" ca="1">INDEX(i.meatgrid,$Q93,MA$7)</f>
        <v>0</v>
      </c>
      <c r="MB93" s="5" cm="1">
        <f t="array" aca="1" ref="MB93" ca="1">INDEX(i.meatgrid,$Q93,MB$7)</f>
        <v>1</v>
      </c>
      <c r="MC93" s="5" cm="1">
        <f t="array" aca="1" ref="MC93" ca="1">INDEX(i.meatgrid,$Q93,MC$7)</f>
        <v>1</v>
      </c>
      <c r="MD93" s="5" cm="1">
        <f t="array" aca="1" ref="MD93" ca="1">INDEX(i.meatgrid,$Q93,MD$7)</f>
        <v>1</v>
      </c>
      <c r="ME93" s="19">
        <f t="shared" ca="1" si="746"/>
        <v>1</v>
      </c>
      <c r="MF93" s="9"/>
      <c r="MG93" s="19" t="b">
        <f t="shared" ca="1" si="747"/>
        <v>0</v>
      </c>
      <c r="MH93" s="19" t="b">
        <f t="shared" ca="1" si="747"/>
        <v>0</v>
      </c>
      <c r="MI93" s="19">
        <f t="shared" ca="1" si="747"/>
        <v>1</v>
      </c>
      <c r="MJ93" s="19">
        <f t="shared" ca="1" si="747"/>
        <v>0.75</v>
      </c>
      <c r="MK93" s="19">
        <f t="shared" ca="1" si="747"/>
        <v>0.75</v>
      </c>
      <c r="ML93" s="19">
        <f t="shared" ca="1" si="747"/>
        <v>0.8</v>
      </c>
      <c r="MM93" s="19">
        <f t="shared" ca="1" si="747"/>
        <v>0.82499999999999996</v>
      </c>
      <c r="MN93" s="19">
        <f t="shared" ca="1" si="747"/>
        <v>0.875</v>
      </c>
      <c r="MO93" s="19">
        <f t="shared" ca="1" si="747"/>
        <v>0.9</v>
      </c>
      <c r="MP93" s="19">
        <f t="shared" ca="1" si="747"/>
        <v>1</v>
      </c>
      <c r="MQ93" s="19">
        <f t="shared" ca="1" si="747"/>
        <v>0.875</v>
      </c>
      <c r="MR93" s="19" t="b">
        <f t="shared" ca="1" si="747"/>
        <v>1</v>
      </c>
      <c r="MS93" s="19">
        <f t="shared" ca="1" si="747"/>
        <v>74.989999999999995</v>
      </c>
      <c r="MT93" s="19" t="str">
        <f t="shared" ca="1" si="747"/>
        <v>-</v>
      </c>
      <c r="MU93" s="19" t="str">
        <f t="shared" ca="1" si="747"/>
        <v>-</v>
      </c>
      <c r="MV93" s="19" t="str">
        <f t="shared" ca="1" si="747"/>
        <v>-</v>
      </c>
      <c r="MW93" s="19" t="str">
        <f t="shared" ca="1" si="748"/>
        <v>-</v>
      </c>
      <c r="MX93" s="19" t="str">
        <f t="shared" ca="1" si="748"/>
        <v>-</v>
      </c>
      <c r="MY93" s="19" t="str">
        <f t="shared" ca="1" si="748"/>
        <v>-</v>
      </c>
      <c r="MZ93" s="19" t="str">
        <f t="shared" ca="1" si="748"/>
        <v>-</v>
      </c>
      <c r="NA93" s="19">
        <f t="shared" ca="1" si="748"/>
        <v>36.99</v>
      </c>
      <c r="NB93" s="19">
        <f t="shared" ca="1" si="748"/>
        <v>36.99</v>
      </c>
      <c r="NC93" s="19" t="str">
        <f t="shared" ca="1" si="748"/>
        <v>-</v>
      </c>
      <c r="ND93" s="19" t="str">
        <f t="shared" ca="1" si="748"/>
        <v>-</v>
      </c>
      <c r="NE93" s="19" t="str">
        <f t="shared" ca="1" si="748"/>
        <v>-</v>
      </c>
      <c r="NF93" s="19" t="str">
        <f t="shared" ca="1" si="748"/>
        <v>-</v>
      </c>
      <c r="NG93" s="19" t="str">
        <f t="shared" ca="1" si="748"/>
        <v>-</v>
      </c>
      <c r="NH93" s="19">
        <f t="shared" ca="1" si="748"/>
        <v>49.99</v>
      </c>
      <c r="NI93" s="19">
        <f t="shared" ca="1" si="748"/>
        <v>49.99</v>
      </c>
      <c r="NJ93" s="19">
        <f t="shared" ca="1" si="748"/>
        <v>49.99</v>
      </c>
      <c r="NK93" s="19">
        <f t="shared" ca="1" si="748"/>
        <v>49.99</v>
      </c>
      <c r="NL93" s="19">
        <f t="shared" ca="1" si="748"/>
        <v>49.99</v>
      </c>
      <c r="NM93" s="19">
        <f t="shared" ca="1" si="748"/>
        <v>49.99</v>
      </c>
      <c r="NN93" s="19">
        <f t="shared" ca="1" si="748"/>
        <v>49.99</v>
      </c>
      <c r="NO93" s="19">
        <f t="shared" ca="1" si="748"/>
        <v>49.99</v>
      </c>
      <c r="NP93" s="19">
        <f t="shared" ca="1" si="748"/>
        <v>412.99</v>
      </c>
      <c r="NQ93" s="19">
        <f t="shared" ca="1" si="748"/>
        <v>412.99</v>
      </c>
      <c r="NR93" s="19" t="str">
        <f t="shared" ca="1" si="748"/>
        <v>-</v>
      </c>
      <c r="NS93" s="19" t="str">
        <f t="shared" ca="1" si="748"/>
        <v>-</v>
      </c>
      <c r="NT93" s="19" t="str">
        <f t="shared" ca="1" si="748"/>
        <v>-</v>
      </c>
      <c r="NU93" s="19" t="str">
        <f t="shared" ca="1" si="748"/>
        <v>-</v>
      </c>
      <c r="NV93" s="19" t="str">
        <f t="shared" ca="1" si="748"/>
        <v>-</v>
      </c>
      <c r="NW93" s="19">
        <f t="shared" ca="1" si="748"/>
        <v>6.8900000000000006</v>
      </c>
      <c r="NX93" s="19">
        <f t="shared" ca="1" si="748"/>
        <v>6.8900000000000006</v>
      </c>
      <c r="NY93" s="19">
        <f t="shared" ca="1" si="748"/>
        <v>6.8900000000000006</v>
      </c>
      <c r="NZ93" s="19">
        <f t="shared" ca="1" si="748"/>
        <v>6.8900000000000006</v>
      </c>
      <c r="OA93" s="19">
        <f t="shared" ca="1" si="748"/>
        <v>6.8900000000000006</v>
      </c>
      <c r="OB93" s="19">
        <f t="shared" ca="1" si="748"/>
        <v>6.8900000000000006</v>
      </c>
      <c r="OC93" s="19">
        <f t="shared" ca="1" si="748"/>
        <v>6.8900000000000006</v>
      </c>
      <c r="OD93" s="19">
        <f t="shared" ca="1" si="748"/>
        <v>6.8900000000000006</v>
      </c>
      <c r="OE93" s="19">
        <f t="shared" ca="1" si="748"/>
        <v>346.99</v>
      </c>
      <c r="OF93" s="19">
        <f t="shared" ca="1" si="748"/>
        <v>346.99</v>
      </c>
      <c r="OG93" s="19" t="str">
        <f t="shared" ca="1" si="748"/>
        <v>-</v>
      </c>
      <c r="OH93" s="19" t="str">
        <f t="shared" ca="1" si="748"/>
        <v>-</v>
      </c>
      <c r="OI93" s="19" t="str">
        <f t="shared" ca="1" si="748"/>
        <v>-</v>
      </c>
      <c r="OJ93" s="19" t="str">
        <f t="shared" ca="1" si="748"/>
        <v>-</v>
      </c>
      <c r="OK93" s="19" t="str">
        <f t="shared" ca="1" si="748"/>
        <v>-</v>
      </c>
      <c r="OL93" s="19">
        <f t="shared" ca="1" si="748"/>
        <v>0</v>
      </c>
      <c r="OM93" s="24">
        <v>0</v>
      </c>
    </row>
    <row r="94" spans="1:403" outlineLevel="2">
      <c r="A94" s="21">
        <f t="shared" si="156"/>
        <v>89</v>
      </c>
      <c r="B94" s="222">
        <f t="shared" ca="1" si="760"/>
        <v>85</v>
      </c>
      <c r="C94">
        <v>203</v>
      </c>
      <c r="D94" s="144" t="str">
        <f t="shared" ca="1" si="709"/>
        <v>GSM</v>
      </c>
      <c r="E94" t="b">
        <f t="shared" ca="1" si="710"/>
        <v>1</v>
      </c>
      <c r="F94" t="b">
        <v>0</v>
      </c>
      <c r="G94" t="b">
        <f t="shared" ca="1" si="711"/>
        <v>1</v>
      </c>
      <c r="H94" s="237">
        <f t="shared" ca="1" si="761"/>
        <v>2</v>
      </c>
      <c r="I94" s="237">
        <f t="shared" ca="1" si="761"/>
        <v>1</v>
      </c>
      <c r="J94" s="237" t="str">
        <f t="shared" ca="1" si="761"/>
        <v/>
      </c>
      <c r="K94" s="237">
        <f t="shared" ca="1" si="761"/>
        <v>2</v>
      </c>
      <c r="L94" s="237">
        <f t="shared" ca="1" si="749"/>
        <v>2</v>
      </c>
      <c r="M94" s="237">
        <f t="shared" ca="1" si="749"/>
        <v>2</v>
      </c>
      <c r="N94" s="237">
        <f t="shared" ca="1" si="749"/>
        <v>3</v>
      </c>
      <c r="O94" s="237">
        <f t="shared" ca="1" si="749"/>
        <v>1</v>
      </c>
      <c r="P94" s="237">
        <f t="shared" ca="1" si="749"/>
        <v>1</v>
      </c>
      <c r="Q94" s="237">
        <f t="shared" ca="1" si="749"/>
        <v>6</v>
      </c>
      <c r="R94" s="237">
        <f t="shared" ca="1" si="749"/>
        <v>1</v>
      </c>
      <c r="S94" s="237">
        <f t="shared" ca="1" si="749"/>
        <v>1</v>
      </c>
      <c r="T94" s="237">
        <f t="shared" ca="1" si="749"/>
        <v>1</v>
      </c>
      <c r="U94" s="275"/>
      <c r="V94" s="275"/>
      <c r="W94" s="237">
        <f t="shared" ca="1" si="750"/>
        <v>0</v>
      </c>
      <c r="X94" s="275"/>
      <c r="Y94" s="275">
        <f t="shared" ca="1" si="751"/>
        <v>0</v>
      </c>
      <c r="Z94" s="275">
        <f t="shared" ca="1" si="751"/>
        <v>0</v>
      </c>
      <c r="AA94" s="275">
        <f t="shared" ca="1" si="751"/>
        <v>0</v>
      </c>
      <c r="AB94" s="275">
        <f t="shared" ca="1" si="751"/>
        <v>0</v>
      </c>
      <c r="AC94" s="275">
        <f t="shared" ca="1" si="751"/>
        <v>0</v>
      </c>
      <c r="AD94" s="275">
        <f t="shared" ca="1" si="751"/>
        <v>0</v>
      </c>
      <c r="AE94" s="275">
        <f t="shared" ca="1" si="751"/>
        <v>0</v>
      </c>
      <c r="AF94" s="144">
        <f ca="1">INDEX(CHOOSE($N94,DataAutumn!i.AdultDrys,DataWinter!i.AdultDrys,DataSpring!i.AdultDrys),1,$M94)</f>
        <v>3</v>
      </c>
      <c r="AG94" s="5">
        <f t="shared" ca="1" si="712"/>
        <v>2</v>
      </c>
      <c r="AH94" s="5">
        <f t="shared" ca="1" si="712"/>
        <v>0</v>
      </c>
      <c r="AI94" s="5">
        <f t="shared" ca="1" si="713"/>
        <v>1</v>
      </c>
      <c r="AJ94">
        <f t="shared" ca="1" si="714"/>
        <v>4</v>
      </c>
      <c r="AL94" s="231" t="str">
        <f ca="1">TEXT(LEFT(OFFSET(AL94,-1,0),5)+1,"00000")&amp;MID(OFFSET(AL94,-1,0),6,FIND(" ",OFFSET(AL94,-1,0),7)-5)
&amp; $D94           &amp; IF($IG94=0," FWM","")&amp;IF($IG94=1," MWM","")&amp;IF($IG94=5," Mat","")&amp;IF($IH94=TRUE,"&amp;BBT","    ")          &amp; " Day"&amp;INDEX(i.DOY,$N94,1)
&amp; " Scan"&amp;TEXT($O94,"0")        &amp;" "&amp; INDEX(DataMaster!$B$98:$B$103,$Q94,0)
&amp; " WP"&amp;TEXT($LU94*100,"000p")           &amp; " MP"&amp;TEXT($LV94*100,"000p")           &amp; " GP"&amp;TEXT($ME94*100,"000p")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2"/>
        <v>-</v>
      </c>
      <c r="AP94" s="237" t="str">
        <f t="shared" ca="1" si="762"/>
        <v>-</v>
      </c>
      <c r="AQ94" s="237" t="str">
        <f t="shared" ca="1" si="762"/>
        <v>-</v>
      </c>
      <c r="AR94" s="237" t="str">
        <f t="shared" ca="1" si="762"/>
        <v>-</v>
      </c>
      <c r="AS94" s="237" t="str">
        <f t="shared" ca="1" si="762"/>
        <v>-</v>
      </c>
      <c r="AT94" s="237" t="str">
        <f t="shared" ca="1" si="762"/>
        <v>-</v>
      </c>
      <c r="AU94" s="237" t="str">
        <f t="shared" ca="1" si="762"/>
        <v>-</v>
      </c>
      <c r="AV94" s="237" t="str">
        <f t="shared" ca="1" si="762"/>
        <v>-</v>
      </c>
      <c r="AW94" s="9"/>
      <c r="AX94" s="5" t="b">
        <f t="shared" ca="1" si="715"/>
        <v>0</v>
      </c>
      <c r="AY94" s="5" t="str">
        <f t="shared" ca="1" si="715"/>
        <v>-</v>
      </c>
      <c r="AZ94" s="5" t="b">
        <f t="shared" ca="1" si="715"/>
        <v>0</v>
      </c>
      <c r="BA94" s="5" t="b">
        <f t="shared" ca="1" si="715"/>
        <v>1</v>
      </c>
      <c r="BB94" s="5" t="b">
        <f t="shared" ca="1" si="715"/>
        <v>1</v>
      </c>
      <c r="BC94" s="144">
        <f t="shared" ca="1" si="715"/>
        <v>0</v>
      </c>
      <c r="BD94" s="19" t="b">
        <f t="shared" ca="1" si="716"/>
        <v>1</v>
      </c>
      <c r="BE94" s="9"/>
      <c r="BF94" s="5" t="str">
        <f t="shared" ca="1" si="717"/>
        <v>-</v>
      </c>
      <c r="BG94" s="19" t="str">
        <f t="shared" ca="1" si="718"/>
        <v>-</v>
      </c>
      <c r="BH94" s="19" t="str">
        <f t="shared" ca="1" si="718"/>
        <v>-</v>
      </c>
      <c r="BI94" s="19" t="str">
        <f t="shared" ca="1" si="718"/>
        <v>-</v>
      </c>
      <c r="BJ94" s="5" t="str">
        <f t="shared" ca="1" si="719"/>
        <v>-</v>
      </c>
      <c r="BK94" s="19" t="str">
        <f t="shared" ca="1" si="720"/>
        <v>-</v>
      </c>
      <c r="BL94" s="5" t="str">
        <f t="shared" ca="1" si="721"/>
        <v>-</v>
      </c>
      <c r="BM94" s="19" t="str">
        <f t="shared" ca="1" si="722"/>
        <v>-</v>
      </c>
      <c r="BN94" s="19" t="str">
        <f t="shared" ca="1" si="722"/>
        <v>-</v>
      </c>
      <c r="BO94" s="19" t="str">
        <f t="shared" ca="1" si="722"/>
        <v>-</v>
      </c>
      <c r="BP94" s="5" t="str">
        <f t="shared" ca="1" si="723"/>
        <v>-</v>
      </c>
      <c r="BQ94" s="9"/>
      <c r="BR94" s="19" t="str">
        <f t="shared" ca="1" si="724"/>
        <v>-</v>
      </c>
      <c r="BS94" s="19" t="str">
        <f t="shared" ca="1" si="724"/>
        <v>-</v>
      </c>
      <c r="BT94" s="19" t="str">
        <f t="shared" ca="1" si="724"/>
        <v>-</v>
      </c>
      <c r="BU94" s="19" t="str">
        <f t="shared" ca="1" si="724"/>
        <v>-</v>
      </c>
      <c r="BV94" s="19" t="str">
        <f t="shared" ca="1" si="724"/>
        <v>-</v>
      </c>
      <c r="BW94" s="19" t="str">
        <f t="shared" ca="1" si="724"/>
        <v>-</v>
      </c>
      <c r="BX94" s="19" t="str">
        <f t="shared" ca="1" si="724"/>
        <v>-</v>
      </c>
      <c r="BY94" s="19" t="str">
        <f t="shared" ca="1" si="724"/>
        <v>-</v>
      </c>
      <c r="BZ94" s="19" t="str">
        <f t="shared" ca="1" si="724"/>
        <v>-</v>
      </c>
      <c r="CA94" s="19" t="str">
        <f t="shared" ca="1" si="724"/>
        <v>-</v>
      </c>
      <c r="CB94" s="9"/>
      <c r="CC94" s="237" t="b">
        <f t="shared" ca="1" si="768"/>
        <v>1</v>
      </c>
      <c r="CD94" s="12" t="b">
        <v>1</v>
      </c>
      <c r="CE94" s="237" t="b">
        <f t="shared" ca="1" si="768"/>
        <v>1</v>
      </c>
      <c r="CF94" s="251">
        <f t="shared" ca="1" si="763"/>
        <v>2236104</v>
      </c>
      <c r="CG94" s="237" t="b">
        <f t="shared" ca="1" si="768"/>
        <v>0</v>
      </c>
      <c r="CH94" s="12" t="s">
        <v>34</v>
      </c>
      <c r="CI94" s="19" t="b">
        <f t="shared" ca="1" si="752"/>
        <v>1</v>
      </c>
      <c r="CJ94" s="237">
        <f t="shared" ca="1" si="764"/>
        <v>2236105</v>
      </c>
      <c r="CK94" s="19" t="str">
        <f t="shared" ca="1" si="752"/>
        <v>-</v>
      </c>
      <c r="CL94" s="19">
        <f t="shared" ca="1" si="752"/>
        <v>1</v>
      </c>
      <c r="CM94" s="19">
        <f t="shared" ca="1" si="752"/>
        <v>1</v>
      </c>
      <c r="CN94" s="9"/>
      <c r="CO94" s="444">
        <f t="shared" ca="1" si="726"/>
        <v>652</v>
      </c>
      <c r="CP94" s="444">
        <f t="shared" ca="1" si="726"/>
        <v>686</v>
      </c>
      <c r="CQ94" s="444">
        <f t="shared" ca="1" si="726"/>
        <v>721</v>
      </c>
      <c r="CR94" s="152">
        <f t="shared" ca="1" si="727"/>
        <v>378</v>
      </c>
      <c r="CS94" s="152">
        <f t="shared" ca="1" si="727"/>
        <v>413</v>
      </c>
      <c r="CT94" s="152">
        <f t="shared" ca="1" si="727"/>
        <v>448</v>
      </c>
      <c r="CU94" s="19" t="str">
        <f t="shared" ca="1" si="728"/>
        <v>-</v>
      </c>
      <c r="CV94" s="12" t="b">
        <v>0</v>
      </c>
      <c r="CW94" s="12" t="b">
        <v>0</v>
      </c>
      <c r="CX94" s="12" t="b">
        <v>0</v>
      </c>
      <c r="CY94" s="12" t="b">
        <v>0</v>
      </c>
      <c r="CZ94" s="19" t="b">
        <f t="shared" ca="1" si="728"/>
        <v>1</v>
      </c>
      <c r="DA94" s="19">
        <f t="shared" ca="1" si="728"/>
        <v>0</v>
      </c>
      <c r="DB94" s="19">
        <f t="shared" ca="1" si="728"/>
        <v>0</v>
      </c>
      <c r="DC94" s="19">
        <f t="shared" ca="1" si="728"/>
        <v>0</v>
      </c>
      <c r="DD94" s="19">
        <f t="shared" ca="1" si="728"/>
        <v>0</v>
      </c>
      <c r="DE94" s="19">
        <f t="shared" ca="1" si="728"/>
        <v>0</v>
      </c>
      <c r="DF94" s="19">
        <f t="shared" ca="1" si="728"/>
        <v>0</v>
      </c>
      <c r="DG94" s="19">
        <f t="shared" ca="1" si="728"/>
        <v>0</v>
      </c>
      <c r="DH94" s="19">
        <f t="shared" ca="1" si="728"/>
        <v>0</v>
      </c>
      <c r="DI94" s="19">
        <f t="shared" ca="1" si="728"/>
        <v>0</v>
      </c>
      <c r="DJ94" s="19">
        <f t="shared" ca="1" si="728"/>
        <v>0</v>
      </c>
      <c r="DK94" s="19">
        <f t="shared" ca="1" si="728"/>
        <v>0</v>
      </c>
      <c r="DL94" s="19">
        <f t="shared" ca="1" si="729"/>
        <v>0</v>
      </c>
      <c r="DM94" s="12">
        <v>3</v>
      </c>
      <c r="DN94" s="12">
        <v>3</v>
      </c>
      <c r="DO94" s="19">
        <f t="shared" ca="1" si="765"/>
        <v>0</v>
      </c>
      <c r="DP94" s="12">
        <v>1</v>
      </c>
      <c r="DQ94" s="12">
        <v>-1</v>
      </c>
      <c r="DR94" s="19" t="str">
        <f t="shared" ca="1" si="729"/>
        <v>-</v>
      </c>
      <c r="DS94" s="19" t="str">
        <f t="shared" ca="1" si="729"/>
        <v>-</v>
      </c>
      <c r="DT94" s="19" t="str">
        <f t="shared" ca="1" si="729"/>
        <v>-</v>
      </c>
      <c r="DU94" s="251">
        <f t="shared" ca="1" si="753"/>
        <v>0</v>
      </c>
      <c r="DV94" s="251">
        <f t="shared" si="766"/>
        <v>1</v>
      </c>
      <c r="DW94" s="251">
        <f t="shared" si="754"/>
        <v>-1</v>
      </c>
      <c r="DX94" s="19" t="str">
        <f t="shared" ca="1" si="729"/>
        <v>-</v>
      </c>
      <c r="DY94" s="19" t="str">
        <f t="shared" ca="1" si="729"/>
        <v>-</v>
      </c>
      <c r="DZ94" s="19" t="str">
        <f t="shared" ca="1" si="729"/>
        <v>-</v>
      </c>
      <c r="EA94" s="19" t="str">
        <f t="shared" ca="1" si="729"/>
        <v>-</v>
      </c>
      <c r="EB94" s="19" t="str">
        <f t="shared" ca="1" si="729"/>
        <v>-</v>
      </c>
      <c r="EC94" s="19" t="str">
        <f t="shared" ca="1" si="729"/>
        <v>-</v>
      </c>
      <c r="ED94" s="19">
        <f t="shared" ca="1" si="729"/>
        <v>0</v>
      </c>
      <c r="EE94" s="19">
        <f t="shared" ca="1" si="729"/>
        <v>0</v>
      </c>
      <c r="EF94" s="19">
        <f t="shared" ca="1" si="729"/>
        <v>0</v>
      </c>
      <c r="EG94" s="19">
        <f t="shared" ca="1" si="729"/>
        <v>0</v>
      </c>
      <c r="EH94" s="19">
        <f t="shared" ca="1" si="729"/>
        <v>0</v>
      </c>
      <c r="EI94" s="19">
        <f t="shared" ca="1" si="729"/>
        <v>0</v>
      </c>
      <c r="EJ94" s="19">
        <f t="shared" ca="1" si="729"/>
        <v>0</v>
      </c>
      <c r="EK94" s="19">
        <f t="shared" ca="1" si="729"/>
        <v>0</v>
      </c>
      <c r="EL94" s="19">
        <f t="shared" ca="1" si="729"/>
        <v>0</v>
      </c>
      <c r="EM94" s="19">
        <f t="shared" ca="1" si="729"/>
        <v>0</v>
      </c>
      <c r="EN94" s="19">
        <f t="shared" ca="1" si="729"/>
        <v>0</v>
      </c>
      <c r="EO94" s="19">
        <f t="shared" ca="1" si="729"/>
        <v>0</v>
      </c>
      <c r="EP94" s="19">
        <f t="shared" ca="1" si="729"/>
        <v>0</v>
      </c>
      <c r="EQ94" s="19">
        <f t="shared" ca="1" si="729"/>
        <v>0</v>
      </c>
      <c r="ER94" s="19">
        <f t="shared" ca="1" si="729"/>
        <v>0</v>
      </c>
      <c r="ES94" s="19">
        <f t="shared" ca="1" si="729"/>
        <v>0</v>
      </c>
      <c r="ET94" s="19">
        <f t="shared" ca="1" si="730"/>
        <v>0</v>
      </c>
      <c r="EU94" s="19">
        <f t="shared" ca="1" si="730"/>
        <v>0</v>
      </c>
      <c r="EV94" s="19">
        <f t="shared" ca="1" si="730"/>
        <v>0</v>
      </c>
      <c r="EW94" s="19">
        <f t="shared" ca="1" si="730"/>
        <v>0</v>
      </c>
      <c r="EX94" s="19">
        <f t="shared" ca="1" si="730"/>
        <v>0</v>
      </c>
      <c r="EY94" s="19">
        <f t="shared" ca="1" si="730"/>
        <v>0</v>
      </c>
      <c r="EZ94" s="19">
        <f t="shared" ca="1" si="730"/>
        <v>0</v>
      </c>
      <c r="FA94" s="19">
        <f t="shared" ca="1" si="730"/>
        <v>0</v>
      </c>
      <c r="FB94" s="19">
        <f t="shared" ca="1" si="730"/>
        <v>0</v>
      </c>
      <c r="FC94" s="19">
        <f t="shared" ca="1" si="730"/>
        <v>0</v>
      </c>
      <c r="FD94" s="19">
        <f t="shared" ca="1" si="730"/>
        <v>0</v>
      </c>
      <c r="FE94" s="19">
        <f t="shared" ca="1" si="730"/>
        <v>0</v>
      </c>
      <c r="FF94" s="19">
        <f t="shared" ca="1" si="730"/>
        <v>0</v>
      </c>
      <c r="FG94" s="19">
        <f t="shared" ca="1" si="730"/>
        <v>0</v>
      </c>
      <c r="FH94" s="19">
        <f t="shared" ca="1" si="730"/>
        <v>0</v>
      </c>
      <c r="FI94" s="19">
        <f t="shared" ca="1" si="730"/>
        <v>0</v>
      </c>
      <c r="FJ94" s="19">
        <f t="shared" ref="FJ94:HP94" ca="1" si="770">OFFSET(FJ$5,$B94,0)</f>
        <v>0</v>
      </c>
      <c r="FK94" s="19">
        <f t="shared" ca="1" si="770"/>
        <v>0</v>
      </c>
      <c r="FL94" s="19">
        <f t="shared" ca="1" si="770"/>
        <v>0</v>
      </c>
      <c r="FM94" s="19">
        <f t="shared" ca="1" si="770"/>
        <v>0</v>
      </c>
      <c r="FN94" s="19">
        <f t="shared" ca="1" si="770"/>
        <v>0</v>
      </c>
      <c r="FO94" s="19">
        <f t="shared" ca="1" si="770"/>
        <v>0</v>
      </c>
      <c r="FP94" s="19">
        <f t="shared" ca="1" si="770"/>
        <v>0</v>
      </c>
      <c r="FQ94" s="19">
        <f t="shared" ca="1" si="770"/>
        <v>0</v>
      </c>
      <c r="FR94" s="19">
        <f t="shared" ca="1" si="770"/>
        <v>0</v>
      </c>
      <c r="FS94" s="19">
        <f t="shared" ca="1" si="770"/>
        <v>0</v>
      </c>
      <c r="FT94" s="19">
        <f t="shared" ca="1" si="770"/>
        <v>0</v>
      </c>
      <c r="FU94" s="19">
        <f t="shared" ca="1" si="770"/>
        <v>0</v>
      </c>
      <c r="FV94" s="19">
        <f t="shared" ca="1" si="770"/>
        <v>0</v>
      </c>
      <c r="FW94" s="19">
        <f t="shared" ca="1" si="770"/>
        <v>0</v>
      </c>
      <c r="FX94" s="19">
        <f t="shared" ca="1" si="770"/>
        <v>0</v>
      </c>
      <c r="FY94" s="19">
        <f t="shared" ca="1" si="770"/>
        <v>0</v>
      </c>
      <c r="FZ94" s="19">
        <f t="shared" ca="1" si="770"/>
        <v>0</v>
      </c>
      <c r="GA94" s="19">
        <f t="shared" ca="1" si="770"/>
        <v>0</v>
      </c>
      <c r="GB94" s="19">
        <f t="shared" ca="1" si="770"/>
        <v>0</v>
      </c>
      <c r="GC94" s="19">
        <f t="shared" ca="1" si="770"/>
        <v>0</v>
      </c>
      <c r="GD94" s="19">
        <f t="shared" ca="1" si="770"/>
        <v>0</v>
      </c>
      <c r="GE94" s="19">
        <f t="shared" ca="1" si="770"/>
        <v>0</v>
      </c>
      <c r="GF94" s="19">
        <f t="shared" ca="1" si="770"/>
        <v>0</v>
      </c>
      <c r="GG94" s="19">
        <f t="shared" ca="1" si="770"/>
        <v>0</v>
      </c>
      <c r="GH94" s="19">
        <f t="shared" ca="1" si="770"/>
        <v>0</v>
      </c>
      <c r="GI94" s="19">
        <f t="shared" ca="1" si="770"/>
        <v>0</v>
      </c>
      <c r="GJ94" s="19">
        <f t="shared" ca="1" si="770"/>
        <v>0</v>
      </c>
      <c r="GK94" s="19">
        <f t="shared" ca="1" si="770"/>
        <v>0</v>
      </c>
      <c r="GL94" s="19">
        <f t="shared" ca="1" si="770"/>
        <v>0</v>
      </c>
      <c r="GM94" s="19">
        <f t="shared" ca="1" si="770"/>
        <v>0</v>
      </c>
      <c r="GN94" s="19">
        <f t="shared" ca="1" si="770"/>
        <v>0</v>
      </c>
      <c r="GO94" s="19">
        <f t="shared" ca="1" si="770"/>
        <v>0</v>
      </c>
      <c r="GP94" s="19">
        <f t="shared" ca="1" si="770"/>
        <v>0</v>
      </c>
      <c r="GQ94" s="19">
        <f t="shared" ca="1" si="770"/>
        <v>0</v>
      </c>
      <c r="GR94" s="19">
        <f t="shared" ca="1" si="770"/>
        <v>0</v>
      </c>
      <c r="GS94" s="19">
        <f t="shared" ca="1" si="770"/>
        <v>0</v>
      </c>
      <c r="GT94" s="19">
        <f t="shared" ca="1" si="770"/>
        <v>0</v>
      </c>
      <c r="GU94" s="19">
        <f t="shared" ca="1" si="770"/>
        <v>0</v>
      </c>
      <c r="GV94" s="19">
        <f t="shared" ca="1" si="770"/>
        <v>0</v>
      </c>
      <c r="GW94" s="19">
        <f t="shared" ca="1" si="770"/>
        <v>0</v>
      </c>
      <c r="GX94" s="19">
        <f t="shared" ca="1" si="770"/>
        <v>0</v>
      </c>
      <c r="GY94" s="19">
        <f t="shared" ca="1" si="770"/>
        <v>0</v>
      </c>
      <c r="GZ94" s="19">
        <f t="shared" ca="1" si="770"/>
        <v>0</v>
      </c>
      <c r="HA94" s="19">
        <f t="shared" ca="1" si="770"/>
        <v>0</v>
      </c>
      <c r="HB94" s="19">
        <f t="shared" ca="1" si="770"/>
        <v>0</v>
      </c>
      <c r="HC94" s="19">
        <f t="shared" ca="1" si="770"/>
        <v>0</v>
      </c>
      <c r="HD94" s="19">
        <f t="shared" ca="1" si="770"/>
        <v>0</v>
      </c>
      <c r="HE94" s="19">
        <f t="shared" ca="1" si="770"/>
        <v>0</v>
      </c>
      <c r="HF94" s="19">
        <f t="shared" ca="1" si="770"/>
        <v>0</v>
      </c>
      <c r="HG94" s="19">
        <f t="shared" ca="1" si="770"/>
        <v>0</v>
      </c>
      <c r="HH94" s="19">
        <f t="shared" ca="1" si="770"/>
        <v>0</v>
      </c>
      <c r="HI94" s="19">
        <f t="shared" ca="1" si="770"/>
        <v>0</v>
      </c>
      <c r="HJ94" s="19">
        <f t="shared" ca="1" si="770"/>
        <v>0</v>
      </c>
      <c r="HK94" s="19">
        <f t="shared" ca="1" si="770"/>
        <v>0</v>
      </c>
      <c r="HL94" s="19">
        <f t="shared" ca="1" si="770"/>
        <v>0</v>
      </c>
      <c r="HM94" s="19">
        <f t="shared" ca="1" si="770"/>
        <v>0</v>
      </c>
      <c r="HN94" s="19">
        <f t="shared" ca="1" si="770"/>
        <v>0</v>
      </c>
      <c r="HO94" s="19">
        <f t="shared" ca="1" si="770"/>
        <v>0</v>
      </c>
      <c r="HP94" s="19">
        <f t="shared" ca="1" si="770"/>
        <v>0</v>
      </c>
      <c r="HQ94" s="19">
        <f t="shared" ca="1" si="769"/>
        <v>0</v>
      </c>
      <c r="HR94" s="19">
        <f t="shared" ca="1" si="769"/>
        <v>0</v>
      </c>
      <c r="HS94" s="19">
        <f t="shared" ca="1" si="769"/>
        <v>0</v>
      </c>
      <c r="HT94" s="19">
        <f t="shared" ca="1" si="769"/>
        <v>0</v>
      </c>
      <c r="HU94" s="19">
        <f t="shared" ca="1" si="769"/>
        <v>0</v>
      </c>
      <c r="HV94" s="19">
        <f t="shared" ca="1" si="769"/>
        <v>0</v>
      </c>
      <c r="HW94" s="19">
        <f t="shared" ca="1" si="769"/>
        <v>0</v>
      </c>
      <c r="HX94" s="19">
        <f t="shared" ca="1" si="769"/>
        <v>0</v>
      </c>
      <c r="HY94" s="19">
        <f t="shared" ca="1" si="769"/>
        <v>0</v>
      </c>
      <c r="HZ94" s="19">
        <f t="shared" ca="1" si="769"/>
        <v>0</v>
      </c>
      <c r="IA94" s="19">
        <f t="shared" ca="1" si="769"/>
        <v>0</v>
      </c>
      <c r="IB94" s="19">
        <f t="shared" ca="1" si="769"/>
        <v>0</v>
      </c>
      <c r="IC94" s="19">
        <f t="shared" ca="1" si="769"/>
        <v>0</v>
      </c>
      <c r="ID94" s="19">
        <f t="shared" ca="1" si="769"/>
        <v>0</v>
      </c>
      <c r="IE94" s="5">
        <f t="shared" ca="1" si="733"/>
        <v>67</v>
      </c>
      <c r="IF94" s="9"/>
      <c r="IG94" s="5">
        <f t="shared" ca="1" si="734"/>
        <v>1</v>
      </c>
      <c r="IH94" s="5" t="b">
        <f t="shared" ca="1" si="734"/>
        <v>0</v>
      </c>
      <c r="II94" s="19">
        <f t="shared" ca="1" si="735"/>
        <v>0</v>
      </c>
      <c r="IJ94" s="5">
        <f t="shared" ca="1" si="734"/>
        <v>55</v>
      </c>
      <c r="IK94" s="19">
        <f t="shared" ca="1" si="735"/>
        <v>1</v>
      </c>
      <c r="IL94" s="19">
        <f t="shared" ca="1" si="735"/>
        <v>0</v>
      </c>
      <c r="IM94" s="19">
        <f t="shared" ca="1" si="735"/>
        <v>0</v>
      </c>
      <c r="IN94" s="19">
        <f t="shared" ca="1" si="735"/>
        <v>0</v>
      </c>
      <c r="IO94" s="19">
        <f t="shared" ca="1" si="735"/>
        <v>0</v>
      </c>
      <c r="IP94" s="19">
        <f t="shared" ca="1" si="735"/>
        <v>0</v>
      </c>
      <c r="IQ94" s="19">
        <f t="shared" ca="1" si="735"/>
        <v>0</v>
      </c>
      <c r="IR94" s="19">
        <f t="shared" ca="1" si="735"/>
        <v>0</v>
      </c>
      <c r="IS94" s="19">
        <f t="shared" ca="1" si="735"/>
        <v>0</v>
      </c>
      <c r="IT94" s="19">
        <f t="shared" ca="1" si="735"/>
        <v>0</v>
      </c>
      <c r="IU94" s="19">
        <f t="shared" ca="1" si="735"/>
        <v>0</v>
      </c>
      <c r="IV94" s="19">
        <f t="shared" ca="1" si="735"/>
        <v>0</v>
      </c>
      <c r="IW94" s="19">
        <f t="shared" ca="1" si="735"/>
        <v>0</v>
      </c>
      <c r="IX94" s="19">
        <f t="shared" ca="1" si="735"/>
        <v>0</v>
      </c>
      <c r="IY94" s="19">
        <f t="shared" ca="1" si="735"/>
        <v>0</v>
      </c>
      <c r="IZ94" s="19">
        <f t="shared" ca="1" si="735"/>
        <v>0</v>
      </c>
      <c r="JA94" s="19">
        <f t="shared" ca="1" si="735"/>
        <v>0</v>
      </c>
      <c r="JB94" s="19">
        <f t="shared" ca="1" si="735"/>
        <v>0</v>
      </c>
      <c r="JC94" s="19">
        <f t="shared" ca="1" si="735"/>
        <v>0</v>
      </c>
      <c r="JD94" s="19">
        <f t="shared" ca="1" si="735"/>
        <v>0</v>
      </c>
      <c r="JE94" s="19">
        <f t="shared" ca="1" si="735"/>
        <v>0</v>
      </c>
      <c r="JF94" s="19">
        <f t="shared" ca="1" si="735"/>
        <v>0</v>
      </c>
      <c r="JG94" s="19">
        <f t="shared" ca="1" si="735"/>
        <v>1</v>
      </c>
      <c r="JH94" s="19">
        <f t="shared" ca="1" si="735"/>
        <v>0</v>
      </c>
      <c r="JI94" s="19">
        <f t="shared" ca="1" si="735"/>
        <v>1</v>
      </c>
      <c r="JJ94" s="9"/>
      <c r="JK94" s="5" t="b">
        <f t="shared" ca="1" si="736"/>
        <v>0</v>
      </c>
      <c r="JL94" s="5" t="b">
        <f t="shared" ca="1" si="737"/>
        <v>0</v>
      </c>
      <c r="JM94" s="5" t="b">
        <f t="shared" ca="1" si="737"/>
        <v>0</v>
      </c>
      <c r="JN94" s="5" t="b">
        <f t="shared" ca="1" si="737"/>
        <v>1</v>
      </c>
      <c r="JO94" s="144">
        <f t="shared" ca="1" si="755"/>
        <v>1</v>
      </c>
      <c r="JP94" s="144">
        <f t="shared" ca="1" si="755"/>
        <v>1</v>
      </c>
      <c r="JQ94" s="19" t="str">
        <f t="shared" ca="1" si="756"/>
        <v>-</v>
      </c>
      <c r="JR94" s="19" t="str">
        <f t="shared" ca="1" si="756"/>
        <v>-</v>
      </c>
      <c r="JS94" s="19" t="str">
        <f t="shared" ca="1" si="756"/>
        <v>-</v>
      </c>
      <c r="JT94" s="19" t="str">
        <f t="shared" ca="1" si="756"/>
        <v>-</v>
      </c>
      <c r="JU94" s="19">
        <f t="shared" ca="1" si="756"/>
        <v>1</v>
      </c>
      <c r="JV94" s="19">
        <f t="shared" ca="1" si="756"/>
        <v>0.66</v>
      </c>
      <c r="JW94" s="19" t="str">
        <f t="shared" ca="1" si="756"/>
        <v>-</v>
      </c>
      <c r="JX94" s="5" t="b" cm="1">
        <f t="array" aca="1" ref="JX94" ca="1">IF(OR(JY94:KF94&lt;&gt;"-"),TRUE,"-")</f>
        <v>1</v>
      </c>
      <c r="JY94" s="237">
        <f t="shared" ca="1" si="767"/>
        <v>2</v>
      </c>
      <c r="JZ94" s="237">
        <f t="shared" ca="1" si="767"/>
        <v>2</v>
      </c>
      <c r="KA94" s="237">
        <f t="shared" ca="1" si="767"/>
        <v>2</v>
      </c>
      <c r="KB94" s="237">
        <f t="shared" ca="1" si="767"/>
        <v>2</v>
      </c>
      <c r="KC94" s="237">
        <f t="shared" ca="1" si="767"/>
        <v>2</v>
      </c>
      <c r="KD94" s="237">
        <f t="shared" ca="1" si="767"/>
        <v>2</v>
      </c>
      <c r="KE94" s="237">
        <f t="shared" ca="1" si="767"/>
        <v>2</v>
      </c>
      <c r="KF94" s="237">
        <f t="shared" ca="1" si="767"/>
        <v>2</v>
      </c>
      <c r="KG94" s="5" t="str">
        <f t="array" aca="1" ref="KG94" ca="1">IF(OR(KH94:KN94&lt;&gt;"-"),TRUE,"-")</f>
        <v>-</v>
      </c>
      <c r="KH94" s="19" t="str">
        <f t="shared" ca="1" si="758"/>
        <v>-</v>
      </c>
      <c r="KI94" s="19" t="str">
        <f t="shared" ca="1" si="758"/>
        <v>-</v>
      </c>
      <c r="KJ94" s="19" t="str">
        <f t="shared" ca="1" si="758"/>
        <v>-</v>
      </c>
      <c r="KK94" s="19" t="str">
        <f t="shared" ca="1" si="758"/>
        <v>-</v>
      </c>
      <c r="KL94" s="19" t="str">
        <f t="shared" ca="1" si="758"/>
        <v>-</v>
      </c>
      <c r="KM94" s="19" t="str">
        <f t="shared" ca="1" si="758"/>
        <v>-</v>
      </c>
      <c r="KN94" s="19" t="str">
        <f t="shared" ca="1" si="758"/>
        <v>-</v>
      </c>
      <c r="KO94" s="19" t="b">
        <f t="shared" ca="1" si="758"/>
        <v>0</v>
      </c>
      <c r="KP94" s="144">
        <f t="shared" ca="1" si="739"/>
        <v>2</v>
      </c>
      <c r="KQ94" s="19">
        <f t="shared" ca="1" si="758"/>
        <v>2</v>
      </c>
      <c r="KR94" s="19" t="b">
        <f t="shared" ca="1" si="758"/>
        <v>0</v>
      </c>
      <c r="KS94" s="19" t="str">
        <f t="shared" ca="1" si="758"/>
        <v>-</v>
      </c>
      <c r="KT94" s="5" t="str">
        <f t="shared" ca="1" si="740"/>
        <v>-</v>
      </c>
      <c r="KU94" s="5" t="str">
        <f t="shared" ca="1" si="740"/>
        <v>-</v>
      </c>
      <c r="KV94" s="5" t="str">
        <f t="shared" ca="1" si="740"/>
        <v>-</v>
      </c>
      <c r="KW94" s="5" t="str">
        <f t="shared" ca="1" si="740"/>
        <v>-</v>
      </c>
      <c r="KX94" s="19" t="b">
        <f t="shared" ca="1" si="759"/>
        <v>0</v>
      </c>
      <c r="KY94" s="19" t="str">
        <f t="shared" ca="1" si="759"/>
        <v>-</v>
      </c>
      <c r="KZ94" s="19" t="str">
        <f t="shared" ca="1" si="759"/>
        <v>-</v>
      </c>
      <c r="LA94" s="19" t="b">
        <f t="shared" ca="1" si="759"/>
        <v>1</v>
      </c>
      <c r="LB94" s="19">
        <f t="shared" ca="1" si="759"/>
        <v>0.75</v>
      </c>
      <c r="LC94" s="19">
        <f t="shared" ca="1" si="759"/>
        <v>0.75</v>
      </c>
      <c r="LD94" s="19">
        <f t="shared" ca="1" si="759"/>
        <v>0.99</v>
      </c>
      <c r="LE94" s="19">
        <f t="shared" ca="1" si="759"/>
        <v>0.5</v>
      </c>
      <c r="LF94" s="19">
        <f t="shared" ca="1" si="759"/>
        <v>0</v>
      </c>
      <c r="LG94" s="19">
        <f t="shared" ca="1" si="759"/>
        <v>0</v>
      </c>
      <c r="LH94" s="19" t="str">
        <f t="shared" ca="1" si="759"/>
        <v>-</v>
      </c>
      <c r="LI94" s="19" t="str">
        <f t="shared" ca="1" si="759"/>
        <v>-</v>
      </c>
      <c r="LJ94" s="19" t="str">
        <f t="shared" ca="1" si="759"/>
        <v>-</v>
      </c>
      <c r="LK94" s="5">
        <f t="shared" ca="1" si="742"/>
        <v>1</v>
      </c>
      <c r="LL94" s="9"/>
      <c r="LM94" s="19">
        <f t="shared" ca="1" si="759"/>
        <v>70</v>
      </c>
      <c r="LN94" s="19">
        <f t="shared" ca="1" si="743"/>
        <v>50</v>
      </c>
      <c r="LO94" s="19">
        <f t="shared" ca="1" si="743"/>
        <v>80</v>
      </c>
      <c r="LP94" s="19">
        <f t="shared" ca="1" si="743"/>
        <v>50</v>
      </c>
      <c r="LQ94" s="5" t="b" cm="1">
        <f t="array" aca="1" ref="LQ94" ca="1">INDEX(i.meatgrid,$Q94,LQ$7)</f>
        <v>1</v>
      </c>
      <c r="LR94" s="5" t="b" cm="1">
        <f t="array" aca="1" ref="LR94" ca="1">INDEX(i.meatgrid,$Q94,LR$7)</f>
        <v>0</v>
      </c>
      <c r="LS94" s="5" t="str" cm="1">
        <f t="array" aca="1" ref="LS94" ca="1">INDEX(i.meatgrid,$Q94,LS$7)</f>
        <v>-</v>
      </c>
      <c r="LT94" s="5" t="str" cm="1">
        <f t="array" aca="1" ref="LT94" ca="1">INDEX(i.meatgrid,$Q94,LT$7)</f>
        <v>-</v>
      </c>
      <c r="LU94" s="19">
        <f t="shared" ca="1" si="744"/>
        <v>1</v>
      </c>
      <c r="LV94" s="5">
        <f t="shared" ca="1" si="745"/>
        <v>1</v>
      </c>
      <c r="LW94" s="5" cm="1">
        <f t="array" aca="1" ref="LW94" ca="1">INDEX(i.meatgrid,$Q94,LW$7)</f>
        <v>0</v>
      </c>
      <c r="LX94" s="5" cm="1">
        <f t="array" aca="1" ref="LX94" ca="1">INDEX(i.meatgrid,$Q94,LX$7)</f>
        <v>0</v>
      </c>
      <c r="LY94" s="5" cm="1">
        <f t="array" aca="1" ref="LY94" ca="1">INDEX(i.meatgrid,$Q94,LY$7)</f>
        <v>0</v>
      </c>
      <c r="LZ94" s="5" cm="1">
        <f t="array" aca="1" ref="LZ94" ca="1">INDEX(i.meatgrid,$Q94,LZ$7)</f>
        <v>0</v>
      </c>
      <c r="MA94" s="5" cm="1">
        <f t="array" aca="1" ref="MA94" ca="1">INDEX(i.meatgrid,$Q94,MA$7)</f>
        <v>0</v>
      </c>
      <c r="MB94" s="5" cm="1">
        <f t="array" aca="1" ref="MB94" ca="1">INDEX(i.meatgrid,$Q94,MB$7)</f>
        <v>1</v>
      </c>
      <c r="MC94" s="5" cm="1">
        <f t="array" aca="1" ref="MC94" ca="1">INDEX(i.meatgrid,$Q94,MC$7)</f>
        <v>1</v>
      </c>
      <c r="MD94" s="5" cm="1">
        <f t="array" aca="1" ref="MD94" ca="1">INDEX(i.meatgrid,$Q94,MD$7)</f>
        <v>1</v>
      </c>
      <c r="ME94" s="19">
        <f t="shared" ca="1" si="746"/>
        <v>1</v>
      </c>
      <c r="MF94" s="9"/>
      <c r="MG94" s="19" t="b">
        <f t="shared" ca="1" si="747"/>
        <v>0</v>
      </c>
      <c r="MH94" s="19" t="b">
        <f t="shared" ca="1" si="747"/>
        <v>0</v>
      </c>
      <c r="MI94" s="19">
        <f t="shared" ca="1" si="747"/>
        <v>1</v>
      </c>
      <c r="MJ94" s="19">
        <f t="shared" ca="1" si="747"/>
        <v>0.75</v>
      </c>
      <c r="MK94" s="19">
        <f t="shared" ca="1" si="747"/>
        <v>0.75</v>
      </c>
      <c r="ML94" s="19">
        <f t="shared" ca="1" si="747"/>
        <v>0.8</v>
      </c>
      <c r="MM94" s="19">
        <f t="shared" ca="1" si="747"/>
        <v>0.82499999999999996</v>
      </c>
      <c r="MN94" s="19">
        <f t="shared" ca="1" si="747"/>
        <v>0.875</v>
      </c>
      <c r="MO94" s="19">
        <f t="shared" ca="1" si="747"/>
        <v>0.9</v>
      </c>
      <c r="MP94" s="19">
        <f t="shared" ca="1" si="747"/>
        <v>1</v>
      </c>
      <c r="MQ94" s="19">
        <f t="shared" ca="1" si="747"/>
        <v>0.875</v>
      </c>
      <c r="MR94" s="19" t="b">
        <f t="shared" ca="1" si="747"/>
        <v>1</v>
      </c>
      <c r="MS94" s="19">
        <f t="shared" ca="1" si="747"/>
        <v>74.989999999999995</v>
      </c>
      <c r="MT94" s="19" t="str">
        <f t="shared" ca="1" si="747"/>
        <v>-</v>
      </c>
      <c r="MU94" s="19" t="str">
        <f t="shared" ca="1" si="747"/>
        <v>-</v>
      </c>
      <c r="MV94" s="19" t="str">
        <f t="shared" ca="1" si="747"/>
        <v>-</v>
      </c>
      <c r="MW94" s="19" t="str">
        <f t="shared" ca="1" si="748"/>
        <v>-</v>
      </c>
      <c r="MX94" s="19" t="str">
        <f t="shared" ca="1" si="748"/>
        <v>-</v>
      </c>
      <c r="MY94" s="19" t="str">
        <f t="shared" ca="1" si="748"/>
        <v>-</v>
      </c>
      <c r="MZ94" s="19" t="str">
        <f t="shared" ca="1" si="748"/>
        <v>-</v>
      </c>
      <c r="NA94" s="19">
        <f t="shared" ca="1" si="748"/>
        <v>36.99</v>
      </c>
      <c r="NB94" s="19">
        <f t="shared" ca="1" si="748"/>
        <v>36.99</v>
      </c>
      <c r="NC94" s="19" t="str">
        <f t="shared" ca="1" si="748"/>
        <v>-</v>
      </c>
      <c r="ND94" s="19" t="str">
        <f t="shared" ca="1" si="748"/>
        <v>-</v>
      </c>
      <c r="NE94" s="19" t="str">
        <f t="shared" ca="1" si="748"/>
        <v>-</v>
      </c>
      <c r="NF94" s="19" t="str">
        <f t="shared" ca="1" si="748"/>
        <v>-</v>
      </c>
      <c r="NG94" s="19" t="str">
        <f t="shared" ca="1" si="748"/>
        <v>-</v>
      </c>
      <c r="NH94" s="19">
        <f t="shared" ca="1" si="748"/>
        <v>49.99</v>
      </c>
      <c r="NI94" s="19">
        <f t="shared" ca="1" si="748"/>
        <v>49.99</v>
      </c>
      <c r="NJ94" s="19">
        <f t="shared" ca="1" si="748"/>
        <v>49.99</v>
      </c>
      <c r="NK94" s="19">
        <f t="shared" ca="1" si="748"/>
        <v>49.99</v>
      </c>
      <c r="NL94" s="19">
        <f t="shared" ca="1" si="748"/>
        <v>49.99</v>
      </c>
      <c r="NM94" s="19">
        <f t="shared" ca="1" si="748"/>
        <v>49.99</v>
      </c>
      <c r="NN94" s="19">
        <f t="shared" ca="1" si="748"/>
        <v>49.99</v>
      </c>
      <c r="NO94" s="19">
        <f t="shared" ca="1" si="748"/>
        <v>49.99</v>
      </c>
      <c r="NP94" s="19">
        <f t="shared" ca="1" si="748"/>
        <v>412.99</v>
      </c>
      <c r="NQ94" s="19">
        <f t="shared" ca="1" si="748"/>
        <v>412.99</v>
      </c>
      <c r="NR94" s="19" t="str">
        <f t="shared" ca="1" si="748"/>
        <v>-</v>
      </c>
      <c r="NS94" s="19" t="str">
        <f t="shared" ca="1" si="748"/>
        <v>-</v>
      </c>
      <c r="NT94" s="19" t="str">
        <f t="shared" ca="1" si="748"/>
        <v>-</v>
      </c>
      <c r="NU94" s="19" t="str">
        <f t="shared" ca="1" si="748"/>
        <v>-</v>
      </c>
      <c r="NV94" s="19" t="str">
        <f t="shared" ca="1" si="748"/>
        <v>-</v>
      </c>
      <c r="NW94" s="19">
        <f t="shared" ca="1" si="748"/>
        <v>6.8900000000000006</v>
      </c>
      <c r="NX94" s="19">
        <f t="shared" ca="1" si="748"/>
        <v>6.8900000000000006</v>
      </c>
      <c r="NY94" s="19">
        <f t="shared" ref="NY94:OL94" ca="1" si="771">OFFSET(NY$5,$B94,0)</f>
        <v>6.8900000000000006</v>
      </c>
      <c r="NZ94" s="19">
        <f t="shared" ca="1" si="771"/>
        <v>6.8900000000000006</v>
      </c>
      <c r="OA94" s="19">
        <f t="shared" ca="1" si="771"/>
        <v>6.8900000000000006</v>
      </c>
      <c r="OB94" s="19">
        <f t="shared" ca="1" si="771"/>
        <v>6.8900000000000006</v>
      </c>
      <c r="OC94" s="19">
        <f t="shared" ca="1" si="771"/>
        <v>6.8900000000000006</v>
      </c>
      <c r="OD94" s="19">
        <f t="shared" ca="1" si="771"/>
        <v>6.8900000000000006</v>
      </c>
      <c r="OE94" s="19">
        <f t="shared" ca="1" si="771"/>
        <v>346.99</v>
      </c>
      <c r="OF94" s="19">
        <f t="shared" ca="1" si="771"/>
        <v>346.99</v>
      </c>
      <c r="OG94" s="19" t="str">
        <f t="shared" ca="1" si="771"/>
        <v>-</v>
      </c>
      <c r="OH94" s="19" t="str">
        <f t="shared" ca="1" si="771"/>
        <v>-</v>
      </c>
      <c r="OI94" s="19" t="str">
        <f t="shared" ca="1" si="771"/>
        <v>-</v>
      </c>
      <c r="OJ94" s="19" t="str">
        <f t="shared" ca="1" si="771"/>
        <v>-</v>
      </c>
      <c r="OK94" s="19" t="str">
        <f t="shared" ca="1" si="771"/>
        <v>-</v>
      </c>
      <c r="OL94" s="19">
        <f t="shared" ca="1" si="771"/>
        <v>0</v>
      </c>
      <c r="OM94" s="24">
        <v>0</v>
      </c>
    </row>
    <row r="95" spans="1:403" outlineLevel="2">
      <c r="A95" s="21">
        <f t="shared" si="156"/>
        <v>90</v>
      </c>
      <c r="B95" s="222">
        <f t="shared" ca="1" si="760"/>
        <v>85</v>
      </c>
      <c r="C95">
        <v>203</v>
      </c>
      <c r="D95" s="549" t="str">
        <f t="shared" ca="1" si="709"/>
        <v>GSM</v>
      </c>
      <c r="E95" s="550" t="b">
        <f t="shared" ref="E95" ca="1" si="772">AND($M95&lt;&gt;3,OR($AC95=0,$M95=4))</f>
        <v>1</v>
      </c>
      <c r="F95" t="b">
        <v>0</v>
      </c>
      <c r="G95" t="b">
        <f t="shared" ca="1" si="711"/>
        <v>1</v>
      </c>
      <c r="H95" s="237">
        <f t="shared" ca="1" si="761"/>
        <v>2</v>
      </c>
      <c r="I95" s="237">
        <f t="shared" ca="1" si="761"/>
        <v>1</v>
      </c>
      <c r="J95" s="237" t="str">
        <f t="shared" ca="1" si="761"/>
        <v/>
      </c>
      <c r="K95" s="237">
        <f t="shared" ca="1" si="761"/>
        <v>2</v>
      </c>
      <c r="L95" s="237">
        <f t="shared" ca="1" si="749"/>
        <v>2</v>
      </c>
      <c r="M95" s="237">
        <f t="shared" ca="1" si="749"/>
        <v>2</v>
      </c>
      <c r="N95" s="237">
        <f t="shared" ca="1" si="761"/>
        <v>3</v>
      </c>
      <c r="O95" s="237">
        <f t="shared" ca="1" si="749"/>
        <v>1</v>
      </c>
      <c r="P95" s="237">
        <f t="shared" ca="1" si="761"/>
        <v>1</v>
      </c>
      <c r="Q95" s="237">
        <f t="shared" ca="1" si="761"/>
        <v>6</v>
      </c>
      <c r="R95" s="237">
        <f t="shared" ca="1" si="761"/>
        <v>1</v>
      </c>
      <c r="S95" s="237">
        <f t="shared" ca="1" si="761"/>
        <v>1</v>
      </c>
      <c r="T95" s="237">
        <f t="shared" ca="1" si="761"/>
        <v>1</v>
      </c>
      <c r="U95" s="275"/>
      <c r="V95" s="275"/>
      <c r="W95" s="237">
        <f t="shared" ca="1" si="750"/>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2"/>
        <v>2</v>
      </c>
      <c r="AH95" s="5">
        <f t="shared" ca="1" si="712"/>
        <v>0</v>
      </c>
      <c r="AI95" s="5">
        <f t="shared" ca="1" si="713"/>
        <v>1</v>
      </c>
      <c r="AJ95">
        <f t="shared" ca="1" si="714"/>
        <v>5</v>
      </c>
      <c r="AK95">
        <v>1</v>
      </c>
      <c r="AL95" s="231" t="str">
        <f ca="1">TEXT(LEFT(OFFSET(AL95,-1,0),5)+1,"00000")&amp;MID(OFFSET(AL95,-1,0),6,FIND(" ",OFFSET(AL95,-1,0),7)-5)
&amp; $D95           &amp; IF($IG95=0," FWM","")&amp;IF($IG95=1," MWM","")&amp;IF($IG95=5," Mat","")&amp;IF($IH95=TRUE,"&amp;BBT","    ")          &amp; " Day"&amp;INDEX(i.DOY,$N95,1)
&amp; " Scan"&amp;TEXT($O95,"0")        &amp;" "&amp; INDEX(DataMaster!$B$98:$B$103,$Q95,0)
&amp; " WP"&amp;TEXT($LU95*100,"000p")           &amp; " MP"&amp;TEXT($LV95*100,"000p")           &amp; " GP"&amp;TEXT($ME95*100,"000p")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2"/>
        <v>-</v>
      </c>
      <c r="AP95" s="237" t="str">
        <f t="shared" ca="1" si="762"/>
        <v>-</v>
      </c>
      <c r="AQ95" s="237" t="str">
        <f t="shared" ca="1" si="762"/>
        <v>-</v>
      </c>
      <c r="AR95" s="237" t="str">
        <f t="shared" ca="1" si="762"/>
        <v>-</v>
      </c>
      <c r="AS95" s="237" t="str">
        <f t="shared" ca="1" si="762"/>
        <v>-</v>
      </c>
      <c r="AT95" s="237" t="str">
        <f t="shared" ca="1" si="762"/>
        <v>-</v>
      </c>
      <c r="AU95" s="237" t="str">
        <f t="shared" ca="1" si="762"/>
        <v>-</v>
      </c>
      <c r="AV95" s="237" t="str">
        <f t="shared" ca="1" si="762"/>
        <v>-</v>
      </c>
      <c r="AW95" s="9"/>
      <c r="AX95" s="5" t="b">
        <f t="shared" ca="1" si="715"/>
        <v>0</v>
      </c>
      <c r="AY95" s="5" t="str">
        <f t="shared" ca="1" si="715"/>
        <v>-</v>
      </c>
      <c r="AZ95" s="5" t="b">
        <f t="shared" ca="1" si="715"/>
        <v>0</v>
      </c>
      <c r="BA95" s="5" t="b">
        <f t="shared" ca="1" si="715"/>
        <v>1</v>
      </c>
      <c r="BB95" s="5" t="b">
        <f t="shared" ca="1" si="715"/>
        <v>1</v>
      </c>
      <c r="BC95" s="144">
        <f t="shared" ca="1" si="715"/>
        <v>0</v>
      </c>
      <c r="BD95" s="19" t="b">
        <f t="shared" ca="1" si="716"/>
        <v>1</v>
      </c>
      <c r="BE95" s="9"/>
      <c r="BF95" s="5" t="str">
        <f t="shared" ca="1" si="717"/>
        <v>-</v>
      </c>
      <c r="BG95" s="19" t="str">
        <f t="shared" ca="1" si="718"/>
        <v>-</v>
      </c>
      <c r="BH95" s="19" t="str">
        <f t="shared" ca="1" si="718"/>
        <v>-</v>
      </c>
      <c r="BI95" s="19" t="str">
        <f t="shared" ca="1" si="718"/>
        <v>-</v>
      </c>
      <c r="BJ95" s="5" t="str">
        <f t="shared" ca="1" si="719"/>
        <v>-</v>
      </c>
      <c r="BK95" s="19" t="str">
        <f t="shared" ca="1" si="720"/>
        <v>-</v>
      </c>
      <c r="BL95" s="5" t="str">
        <f t="shared" ca="1" si="721"/>
        <v>-</v>
      </c>
      <c r="BM95" s="19" t="str">
        <f t="shared" ca="1" si="722"/>
        <v>-</v>
      </c>
      <c r="BN95" s="19" t="str">
        <f t="shared" ca="1" si="722"/>
        <v>-</v>
      </c>
      <c r="BO95" s="19" t="str">
        <f t="shared" ca="1" si="722"/>
        <v>-</v>
      </c>
      <c r="BP95" s="5" t="str">
        <f t="shared" ca="1" si="723"/>
        <v>-</v>
      </c>
      <c r="BQ95" s="9"/>
      <c r="BR95" s="19" t="str">
        <f t="shared" ca="1" si="724"/>
        <v>-</v>
      </c>
      <c r="BS95" s="19" t="str">
        <f t="shared" ca="1" si="724"/>
        <v>-</v>
      </c>
      <c r="BT95" s="19" t="str">
        <f t="shared" ca="1" si="724"/>
        <v>-</v>
      </c>
      <c r="BU95" s="19" t="str">
        <f t="shared" ca="1" si="724"/>
        <v>-</v>
      </c>
      <c r="BV95" s="19" t="str">
        <f t="shared" ca="1" si="724"/>
        <v>-</v>
      </c>
      <c r="BW95" s="19" t="str">
        <f t="shared" ca="1" si="724"/>
        <v>-</v>
      </c>
      <c r="BX95" s="19" t="str">
        <f t="shared" ca="1" si="724"/>
        <v>-</v>
      </c>
      <c r="BY95" s="19" t="str">
        <f t="shared" ca="1" si="724"/>
        <v>-</v>
      </c>
      <c r="BZ95" s="19" t="str">
        <f t="shared" ca="1" si="724"/>
        <v>-</v>
      </c>
      <c r="CA95" s="19" t="str">
        <f t="shared" ca="1" si="724"/>
        <v>-</v>
      </c>
      <c r="CB95" s="9"/>
      <c r="CC95" s="237" t="b">
        <f t="shared" ca="1" si="768"/>
        <v>1</v>
      </c>
      <c r="CD95" s="12" t="b">
        <v>1</v>
      </c>
      <c r="CE95" s="237" t="b">
        <f t="shared" ca="1" si="768"/>
        <v>1</v>
      </c>
      <c r="CF95" s="251">
        <f t="shared" ca="1" si="763"/>
        <v>2236105</v>
      </c>
      <c r="CG95" s="12" t="b">
        <v>1</v>
      </c>
      <c r="CH95" s="12">
        <v>0</v>
      </c>
      <c r="CI95" s="12" t="b">
        <v>0</v>
      </c>
      <c r="CJ95" s="237">
        <f t="shared" ca="1" si="764"/>
        <v>2236106</v>
      </c>
      <c r="CK95" s="19" t="str">
        <f t="shared" ca="1" si="752"/>
        <v>-</v>
      </c>
      <c r="CL95" s="12">
        <v>1</v>
      </c>
      <c r="CM95" s="12">
        <v>1</v>
      </c>
      <c r="CN95" s="9"/>
      <c r="CO95" s="444">
        <f t="shared" ca="1" si="726"/>
        <v>652</v>
      </c>
      <c r="CP95" s="444">
        <f t="shared" ca="1" si="726"/>
        <v>686</v>
      </c>
      <c r="CQ95" s="444">
        <f t="shared" ca="1" si="726"/>
        <v>721</v>
      </c>
      <c r="CR95" s="152">
        <f t="shared" ca="1" si="727"/>
        <v>378</v>
      </c>
      <c r="CS95" s="152">
        <f t="shared" ca="1" si="727"/>
        <v>413</v>
      </c>
      <c r="CT95" s="152">
        <f t="shared" ca="1" si="727"/>
        <v>448</v>
      </c>
      <c r="CU95" s="19" t="str">
        <f t="shared" ca="1" si="728"/>
        <v>-</v>
      </c>
      <c r="CV95" s="19" t="str">
        <f t="shared" ca="1" si="728"/>
        <v>-</v>
      </c>
      <c r="CW95" s="19" t="str">
        <f t="shared" ca="1" si="728"/>
        <v>-</v>
      </c>
      <c r="CX95" s="19" t="str">
        <f t="shared" ca="1" si="728"/>
        <v>-</v>
      </c>
      <c r="CY95" s="19" t="str">
        <f t="shared" ca="1" si="728"/>
        <v>-</v>
      </c>
      <c r="CZ95" s="19" t="b">
        <f t="shared" ca="1" si="728"/>
        <v>1</v>
      </c>
      <c r="DA95" s="19">
        <f t="shared" ca="1" si="728"/>
        <v>0</v>
      </c>
      <c r="DB95" s="19">
        <f t="shared" ca="1" si="728"/>
        <v>0</v>
      </c>
      <c r="DC95" s="19">
        <f t="shared" ca="1" si="728"/>
        <v>0</v>
      </c>
      <c r="DD95" s="19">
        <f t="shared" ca="1" si="728"/>
        <v>0</v>
      </c>
      <c r="DE95" s="19">
        <f t="shared" ca="1" si="728"/>
        <v>0</v>
      </c>
      <c r="DF95" s="19">
        <f t="shared" ca="1" si="728"/>
        <v>0</v>
      </c>
      <c r="DG95" s="19">
        <f t="shared" ca="1" si="728"/>
        <v>0</v>
      </c>
      <c r="DH95" s="19">
        <f t="shared" ca="1" si="728"/>
        <v>0</v>
      </c>
      <c r="DI95" s="19">
        <f t="shared" ca="1" si="728"/>
        <v>0</v>
      </c>
      <c r="DJ95" s="19">
        <f t="shared" ca="1" si="728"/>
        <v>0</v>
      </c>
      <c r="DK95" s="19">
        <f t="shared" ca="1" si="728"/>
        <v>0</v>
      </c>
      <c r="DL95" s="19">
        <f t="shared" ca="1" si="729"/>
        <v>0</v>
      </c>
      <c r="DM95" s="12">
        <v>1</v>
      </c>
      <c r="DN95" s="12">
        <v>1</v>
      </c>
      <c r="DO95" s="19">
        <f t="shared" ca="1" si="765"/>
        <v>0</v>
      </c>
      <c r="DP95" s="19" t="str">
        <f t="shared" ca="1" si="765"/>
        <v>-</v>
      </c>
      <c r="DQ95" s="19" t="str">
        <f t="shared" ca="1" si="765"/>
        <v>-</v>
      </c>
      <c r="DR95" s="19" t="str">
        <f t="shared" ca="1" si="765"/>
        <v>-</v>
      </c>
      <c r="DS95" s="19" t="str">
        <f t="shared" ca="1" si="729"/>
        <v>-</v>
      </c>
      <c r="DT95" s="19" t="str">
        <f t="shared" ca="1" si="729"/>
        <v>-</v>
      </c>
      <c r="DU95" s="19">
        <f t="shared" ca="1" si="729"/>
        <v>0</v>
      </c>
      <c r="DV95" s="19" t="str">
        <f t="shared" ca="1" si="729"/>
        <v>-</v>
      </c>
      <c r="DW95" s="19" t="str">
        <f t="shared" ca="1" si="729"/>
        <v>-</v>
      </c>
      <c r="DX95" s="19" t="str">
        <f t="shared" ca="1" si="729"/>
        <v>-</v>
      </c>
      <c r="DY95" s="19" t="str">
        <f t="shared" ca="1" si="729"/>
        <v>-</v>
      </c>
      <c r="DZ95" s="19" t="str">
        <f t="shared" ca="1" si="729"/>
        <v>-</v>
      </c>
      <c r="EA95" s="19" t="str">
        <f t="shared" ca="1" si="729"/>
        <v>-</v>
      </c>
      <c r="EB95" s="19" t="str">
        <f t="shared" ca="1" si="729"/>
        <v>-</v>
      </c>
      <c r="EC95" s="19" t="str">
        <f t="shared" ca="1" si="729"/>
        <v>-</v>
      </c>
      <c r="ED95" s="19">
        <f t="shared" ca="1" si="729"/>
        <v>0</v>
      </c>
      <c r="EE95" s="19">
        <f t="shared" ca="1" si="729"/>
        <v>0</v>
      </c>
      <c r="EF95" s="19">
        <f t="shared" ca="1" si="729"/>
        <v>0</v>
      </c>
      <c r="EG95" s="124">
        <f t="shared" ref="EG95:EX95" ca="1" si="773">IF(AND($K95=EG$9,$N95=EG$11,$AB95=EG$8,$AI95=EG$12),INDEX(i.FS_Strategy,$AC95+1,$AB95),0)</f>
        <v>0</v>
      </c>
      <c r="EH95" s="124">
        <f t="shared" ca="1" si="773"/>
        <v>0</v>
      </c>
      <c r="EI95" s="124">
        <f t="shared" ca="1" si="773"/>
        <v>0</v>
      </c>
      <c r="EJ95" s="124">
        <f t="shared" ca="1" si="773"/>
        <v>0</v>
      </c>
      <c r="EK95" s="124">
        <f t="shared" ca="1" si="773"/>
        <v>0</v>
      </c>
      <c r="EL95" s="124">
        <f t="shared" ca="1" si="773"/>
        <v>0</v>
      </c>
      <c r="EM95" s="124">
        <f t="shared" ca="1" si="773"/>
        <v>0</v>
      </c>
      <c r="EN95" s="124">
        <f t="shared" ca="1" si="773"/>
        <v>0</v>
      </c>
      <c r="EO95" s="124">
        <f t="shared" ca="1" si="773"/>
        <v>0</v>
      </c>
      <c r="EP95" s="124">
        <f t="shared" ca="1" si="773"/>
        <v>0</v>
      </c>
      <c r="EQ95" s="124">
        <f t="shared" ca="1" si="773"/>
        <v>0</v>
      </c>
      <c r="ER95" s="124">
        <f t="shared" ca="1" si="773"/>
        <v>0</v>
      </c>
      <c r="ES95" s="124">
        <f t="shared" ca="1" si="773"/>
        <v>0</v>
      </c>
      <c r="ET95" s="124">
        <f t="shared" ca="1" si="773"/>
        <v>0</v>
      </c>
      <c r="EU95" s="124">
        <f t="shared" ca="1" si="773"/>
        <v>0</v>
      </c>
      <c r="EV95" s="124">
        <f t="shared" ca="1" si="773"/>
        <v>0</v>
      </c>
      <c r="EW95" s="124">
        <f t="shared" ca="1" si="773"/>
        <v>0</v>
      </c>
      <c r="EX95" s="124">
        <f t="shared" ca="1" si="77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74">IF(AND($K95=FB$9,$N95=FB$11,$AB95=FB$8),INDEX(i.FS_Strategy,$AE95+1,$AB95),0)</f>
        <v>0</v>
      </c>
      <c r="FC95" s="125">
        <f t="shared" ca="1" si="774"/>
        <v>0</v>
      </c>
      <c r="FD95" s="125">
        <f t="shared" ca="1" si="774"/>
        <v>0</v>
      </c>
      <c r="FE95" s="125">
        <f t="shared" ca="1" si="774"/>
        <v>0</v>
      </c>
      <c r="FF95" s="125">
        <f t="shared" ca="1" si="774"/>
        <v>0</v>
      </c>
      <c r="FG95" s="125">
        <f t="shared" ca="1" si="774"/>
        <v>0</v>
      </c>
      <c r="FH95" s="125">
        <f t="shared" ca="1" si="774"/>
        <v>0</v>
      </c>
      <c r="FI95" s="125">
        <f t="shared" ca="1" si="774"/>
        <v>0</v>
      </c>
      <c r="FJ95" s="125">
        <f t="shared" ca="1" si="774"/>
        <v>0</v>
      </c>
      <c r="FK95" s="125">
        <f t="shared" ca="1" si="774"/>
        <v>0</v>
      </c>
      <c r="FL95" s="125">
        <f t="shared" ca="1" si="774"/>
        <v>0</v>
      </c>
      <c r="FM95" s="125">
        <f t="shared" ca="1" si="774"/>
        <v>0</v>
      </c>
      <c r="FN95" s="125">
        <f t="shared" ca="1" si="774"/>
        <v>0</v>
      </c>
      <c r="FO95" s="124">
        <f t="shared" ref="FO95:GF95" ca="1" si="775">IF(AND($K95=FO$9,$N95=FO$11,$AB95=FO$8,$AI95=FO$12),INDEX(i.FS_Strategy,$AC95+1,$AB95),0)</f>
        <v>0</v>
      </c>
      <c r="FP95" s="124">
        <f t="shared" ca="1" si="775"/>
        <v>0</v>
      </c>
      <c r="FQ95" s="124">
        <f t="shared" ca="1" si="775"/>
        <v>0</v>
      </c>
      <c r="FR95" s="124">
        <f t="shared" ca="1" si="775"/>
        <v>0</v>
      </c>
      <c r="FS95" s="124">
        <f t="shared" ca="1" si="775"/>
        <v>0</v>
      </c>
      <c r="FT95" s="124">
        <f t="shared" ca="1" si="775"/>
        <v>0</v>
      </c>
      <c r="FU95" s="124">
        <f t="shared" ca="1" si="775"/>
        <v>0</v>
      </c>
      <c r="FV95" s="124">
        <f t="shared" ca="1" si="775"/>
        <v>0</v>
      </c>
      <c r="FW95" s="124">
        <f t="shared" ca="1" si="775"/>
        <v>0</v>
      </c>
      <c r="FX95" s="124">
        <f t="shared" ca="1" si="775"/>
        <v>0</v>
      </c>
      <c r="FY95" s="124">
        <f t="shared" ca="1" si="775"/>
        <v>0</v>
      </c>
      <c r="FZ95" s="124">
        <f t="shared" ca="1" si="775"/>
        <v>0</v>
      </c>
      <c r="GA95" s="124">
        <f t="shared" ca="1" si="775"/>
        <v>0</v>
      </c>
      <c r="GB95" s="124">
        <f t="shared" ca="1" si="775"/>
        <v>0</v>
      </c>
      <c r="GC95" s="124">
        <f t="shared" ca="1" si="775"/>
        <v>0</v>
      </c>
      <c r="GD95" s="124">
        <f t="shared" ca="1" si="775"/>
        <v>0</v>
      </c>
      <c r="GE95" s="124">
        <f t="shared" ca="1" si="775"/>
        <v>0</v>
      </c>
      <c r="GF95" s="124">
        <f t="shared" ca="1" si="77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76">IF(AND($K95=GJ$9,$N95=GJ$11,$AB95=GJ$8),INDEX(i.FS_Strategy,$AE95+1,$AB95),0)</f>
        <v>0</v>
      </c>
      <c r="GK95" s="125">
        <f t="shared" ca="1" si="776"/>
        <v>0</v>
      </c>
      <c r="GL95" s="125">
        <f t="shared" ca="1" si="776"/>
        <v>0</v>
      </c>
      <c r="GM95" s="125">
        <f t="shared" ca="1" si="776"/>
        <v>0</v>
      </c>
      <c r="GN95" s="125">
        <f t="shared" ca="1" si="776"/>
        <v>0</v>
      </c>
      <c r="GO95" s="125">
        <f t="shared" ca="1" si="776"/>
        <v>0</v>
      </c>
      <c r="GP95" s="125">
        <f t="shared" ca="1" si="776"/>
        <v>0</v>
      </c>
      <c r="GQ95" s="125">
        <f t="shared" ca="1" si="776"/>
        <v>0</v>
      </c>
      <c r="GR95" s="125">
        <f t="shared" ca="1" si="776"/>
        <v>0</v>
      </c>
      <c r="GS95" s="125">
        <f t="shared" ca="1" si="776"/>
        <v>0</v>
      </c>
      <c r="GT95" s="125">
        <f t="shared" ca="1" si="776"/>
        <v>0</v>
      </c>
      <c r="GU95" s="125">
        <f t="shared" ca="1" si="776"/>
        <v>0</v>
      </c>
      <c r="GV95" s="125">
        <f t="shared" ca="1" si="776"/>
        <v>0</v>
      </c>
      <c r="GW95" s="124">
        <f t="shared" ref="GW95:HN95" ca="1" si="777">IF(AND($K95=GW$9,$N95=GW$11,$AB95=GW$8,$AI95=GW$12),INDEX(i.FS_Strategy,$AC95+1,$AB95),0)</f>
        <v>0</v>
      </c>
      <c r="GX95" s="124">
        <f t="shared" ca="1" si="777"/>
        <v>0</v>
      </c>
      <c r="GY95" s="124">
        <f t="shared" ca="1" si="777"/>
        <v>0</v>
      </c>
      <c r="GZ95" s="124">
        <f t="shared" ca="1" si="777"/>
        <v>0</v>
      </c>
      <c r="HA95" s="124">
        <f t="shared" ca="1" si="777"/>
        <v>0</v>
      </c>
      <c r="HB95" s="124">
        <f t="shared" ca="1" si="777"/>
        <v>0</v>
      </c>
      <c r="HC95" s="124">
        <f t="shared" ca="1" si="777"/>
        <v>0</v>
      </c>
      <c r="HD95" s="124">
        <f t="shared" ca="1" si="777"/>
        <v>0</v>
      </c>
      <c r="HE95" s="124">
        <f t="shared" ca="1" si="777"/>
        <v>0</v>
      </c>
      <c r="HF95" s="124">
        <f t="shared" ca="1" si="777"/>
        <v>0</v>
      </c>
      <c r="HG95" s="124">
        <f t="shared" ca="1" si="777"/>
        <v>0</v>
      </c>
      <c r="HH95" s="124">
        <f t="shared" ca="1" si="777"/>
        <v>0</v>
      </c>
      <c r="HI95" s="124">
        <f t="shared" ca="1" si="777"/>
        <v>0</v>
      </c>
      <c r="HJ95" s="124">
        <f t="shared" ca="1" si="777"/>
        <v>0</v>
      </c>
      <c r="HK95" s="124">
        <f t="shared" ca="1" si="777"/>
        <v>0</v>
      </c>
      <c r="HL95" s="124">
        <f t="shared" ca="1" si="777"/>
        <v>0</v>
      </c>
      <c r="HM95" s="124">
        <f t="shared" ca="1" si="777"/>
        <v>0</v>
      </c>
      <c r="HN95" s="124">
        <f t="shared" ca="1" si="77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78">IF(AND($K95=HR$9,$N95=HR$11,$AB95=HR$8),INDEX(i.FS_Strategy,$AE95+1,$AB95),0)</f>
        <v>0</v>
      </c>
      <c r="HS95" s="125">
        <f t="shared" ca="1" si="778"/>
        <v>0</v>
      </c>
      <c r="HT95" s="125">
        <f t="shared" ca="1" si="778"/>
        <v>0</v>
      </c>
      <c r="HU95" s="125">
        <f t="shared" ca="1" si="778"/>
        <v>0</v>
      </c>
      <c r="HV95" s="125">
        <f t="shared" ca="1" si="778"/>
        <v>0</v>
      </c>
      <c r="HW95" s="125">
        <f t="shared" ca="1" si="778"/>
        <v>0</v>
      </c>
      <c r="HX95" s="125">
        <f t="shared" ca="1" si="778"/>
        <v>0</v>
      </c>
      <c r="HY95" s="125">
        <f t="shared" ca="1" si="778"/>
        <v>0</v>
      </c>
      <c r="HZ95" s="125">
        <f t="shared" ca="1" si="778"/>
        <v>0</v>
      </c>
      <c r="IA95" s="125">
        <f t="shared" ca="1" si="778"/>
        <v>0</v>
      </c>
      <c r="IB95" s="125">
        <f t="shared" ca="1" si="778"/>
        <v>0</v>
      </c>
      <c r="IC95" s="125">
        <f t="shared" ca="1" si="778"/>
        <v>0</v>
      </c>
      <c r="ID95" s="125">
        <f t="shared" ca="1" si="778"/>
        <v>0</v>
      </c>
      <c r="IE95" s="5">
        <f t="shared" ca="1" si="733"/>
        <v>67</v>
      </c>
      <c r="IF95" s="9"/>
      <c r="IG95" s="5">
        <f t="shared" ca="1" si="734"/>
        <v>1</v>
      </c>
      <c r="IH95" s="5" t="b">
        <f t="shared" ca="1" si="734"/>
        <v>0</v>
      </c>
      <c r="II95" s="19">
        <f t="shared" ca="1" si="735"/>
        <v>0</v>
      </c>
      <c r="IJ95" s="5">
        <f t="shared" ca="1" si="734"/>
        <v>55</v>
      </c>
      <c r="IK95" s="19">
        <f t="shared" ca="1" si="735"/>
        <v>1</v>
      </c>
      <c r="IL95" s="19">
        <f t="shared" ca="1" si="735"/>
        <v>0</v>
      </c>
      <c r="IM95" s="19">
        <f t="shared" ca="1" si="735"/>
        <v>0</v>
      </c>
      <c r="IN95" s="19">
        <f t="shared" ca="1" si="735"/>
        <v>0</v>
      </c>
      <c r="IO95" s="19">
        <f t="shared" ca="1" si="735"/>
        <v>0</v>
      </c>
      <c r="IP95" s="19">
        <f t="shared" ca="1" si="735"/>
        <v>0</v>
      </c>
      <c r="IQ95" s="19">
        <f t="shared" ca="1" si="735"/>
        <v>0</v>
      </c>
      <c r="IR95" s="19">
        <f t="shared" ca="1" si="735"/>
        <v>0</v>
      </c>
      <c r="IS95" s="19">
        <f t="shared" ca="1" si="735"/>
        <v>0</v>
      </c>
      <c r="IT95" s="19">
        <f t="shared" ca="1" si="735"/>
        <v>0</v>
      </c>
      <c r="IU95" s="19">
        <f t="shared" ca="1" si="735"/>
        <v>0</v>
      </c>
      <c r="IV95" s="19">
        <f t="shared" ca="1" si="735"/>
        <v>0</v>
      </c>
      <c r="IW95" s="19">
        <f t="shared" ca="1" si="735"/>
        <v>0</v>
      </c>
      <c r="IX95" s="19">
        <f t="shared" ca="1" si="735"/>
        <v>0</v>
      </c>
      <c r="IY95" s="19">
        <f t="shared" ca="1" si="735"/>
        <v>0</v>
      </c>
      <c r="IZ95" s="19">
        <f t="shared" ca="1" si="735"/>
        <v>0</v>
      </c>
      <c r="JA95" s="19">
        <f t="shared" ca="1" si="735"/>
        <v>0</v>
      </c>
      <c r="JB95" s="19">
        <f t="shared" ca="1" si="735"/>
        <v>0</v>
      </c>
      <c r="JC95" s="19">
        <f t="shared" ca="1" si="735"/>
        <v>0</v>
      </c>
      <c r="JD95" s="19">
        <f t="shared" ca="1" si="735"/>
        <v>0</v>
      </c>
      <c r="JE95" s="19">
        <f t="shared" ca="1" si="735"/>
        <v>0</v>
      </c>
      <c r="JF95" s="19">
        <f t="shared" ca="1" si="735"/>
        <v>0</v>
      </c>
      <c r="JG95" s="19">
        <f t="shared" ca="1" si="735"/>
        <v>1</v>
      </c>
      <c r="JH95" s="19">
        <f t="shared" ca="1" si="735"/>
        <v>0</v>
      </c>
      <c r="JI95" s="19">
        <f t="shared" ca="1" si="735"/>
        <v>1</v>
      </c>
      <c r="JJ95" s="9"/>
      <c r="JK95" s="5" t="b">
        <f t="shared" ca="1" si="736"/>
        <v>0</v>
      </c>
      <c r="JL95" s="5" t="b">
        <f t="shared" ca="1" si="737"/>
        <v>0</v>
      </c>
      <c r="JM95" s="5" t="b">
        <f t="shared" ca="1" si="737"/>
        <v>0</v>
      </c>
      <c r="JN95" s="5" t="b">
        <f t="shared" ca="1" si="737"/>
        <v>1</v>
      </c>
      <c r="JO95" s="144">
        <f t="shared" ca="1" si="755"/>
        <v>1</v>
      </c>
      <c r="JP95" s="144">
        <f t="shared" ca="1" si="755"/>
        <v>1</v>
      </c>
      <c r="JQ95" s="19" t="str">
        <f t="shared" ca="1" si="756"/>
        <v>-</v>
      </c>
      <c r="JR95" s="19" t="str">
        <f t="shared" ca="1" si="756"/>
        <v>-</v>
      </c>
      <c r="JS95" s="19" t="str">
        <f t="shared" ca="1" si="756"/>
        <v>-</v>
      </c>
      <c r="JT95" s="19" t="str">
        <f t="shared" ca="1" si="756"/>
        <v>-</v>
      </c>
      <c r="JU95" s="19">
        <f t="shared" ca="1" si="756"/>
        <v>1</v>
      </c>
      <c r="JV95" s="19">
        <f t="shared" ca="1" si="756"/>
        <v>0.66</v>
      </c>
      <c r="JW95" s="19" t="str">
        <f t="shared" ca="1" si="756"/>
        <v>-</v>
      </c>
      <c r="JX95" s="5" t="b" cm="1">
        <f t="array" aca="1" ref="JX95" ca="1">IF(OR(JY95:KF95&lt;&gt;"-"),TRUE,"-")</f>
        <v>1</v>
      </c>
      <c r="JY95" s="237">
        <f t="shared" ca="1" si="767"/>
        <v>2</v>
      </c>
      <c r="JZ95" s="237">
        <f t="shared" ca="1" si="767"/>
        <v>2</v>
      </c>
      <c r="KA95" s="237">
        <f t="shared" ca="1" si="767"/>
        <v>2</v>
      </c>
      <c r="KB95" s="237">
        <f t="shared" ca="1" si="767"/>
        <v>2</v>
      </c>
      <c r="KC95" s="237">
        <f t="shared" ca="1" si="767"/>
        <v>2</v>
      </c>
      <c r="KD95" s="237">
        <f t="shared" ca="1" si="767"/>
        <v>2</v>
      </c>
      <c r="KE95" s="237">
        <f t="shared" ca="1" si="767"/>
        <v>2</v>
      </c>
      <c r="KF95" s="237">
        <f t="shared" ca="1" si="767"/>
        <v>2</v>
      </c>
      <c r="KG95" s="5" t="str">
        <f t="array" aca="1" ref="KG95" ca="1">IF(OR(KH95:KN95&lt;&gt;"-"),TRUE,"-")</f>
        <v>-</v>
      </c>
      <c r="KH95" s="19" t="str">
        <f t="shared" ca="1" si="758"/>
        <v>-</v>
      </c>
      <c r="KI95" s="19" t="str">
        <f t="shared" ca="1" si="758"/>
        <v>-</v>
      </c>
      <c r="KJ95" s="19" t="str">
        <f t="shared" ca="1" si="758"/>
        <v>-</v>
      </c>
      <c r="KK95" s="19" t="str">
        <f t="shared" ca="1" si="758"/>
        <v>-</v>
      </c>
      <c r="KL95" s="19" t="str">
        <f t="shared" ca="1" si="758"/>
        <v>-</v>
      </c>
      <c r="KM95" s="19" t="str">
        <f t="shared" ca="1" si="758"/>
        <v>-</v>
      </c>
      <c r="KN95" s="19" t="str">
        <f t="shared" ca="1" si="758"/>
        <v>-</v>
      </c>
      <c r="KO95" s="19" t="b">
        <f t="shared" ca="1" si="758"/>
        <v>0</v>
      </c>
      <c r="KP95" s="144">
        <f t="shared" ca="1" si="739"/>
        <v>2</v>
      </c>
      <c r="KQ95" s="19">
        <f t="shared" ca="1" si="758"/>
        <v>2</v>
      </c>
      <c r="KR95" s="19" t="b">
        <f t="shared" ca="1" si="758"/>
        <v>0</v>
      </c>
      <c r="KS95" s="19" t="str">
        <f t="shared" ca="1" si="758"/>
        <v>-</v>
      </c>
      <c r="KT95" s="5" t="str">
        <f t="shared" ca="1" si="740"/>
        <v>-</v>
      </c>
      <c r="KU95" s="5" t="str">
        <f t="shared" ca="1" si="740"/>
        <v>-</v>
      </c>
      <c r="KV95" s="5" t="str">
        <f t="shared" ca="1" si="740"/>
        <v>-</v>
      </c>
      <c r="KW95" s="5" t="str">
        <f t="shared" ca="1" si="740"/>
        <v>-</v>
      </c>
      <c r="KX95" s="19" t="b">
        <f t="shared" ca="1" si="759"/>
        <v>0</v>
      </c>
      <c r="KY95" s="19" t="str">
        <f t="shared" ca="1" si="759"/>
        <v>-</v>
      </c>
      <c r="KZ95" s="19" t="str">
        <f t="shared" ca="1" si="759"/>
        <v>-</v>
      </c>
      <c r="LA95" s="19" t="b">
        <f t="shared" ca="1" si="759"/>
        <v>1</v>
      </c>
      <c r="LB95" s="19">
        <f t="shared" ca="1" si="759"/>
        <v>0.75</v>
      </c>
      <c r="LC95" s="19">
        <f t="shared" ca="1" si="759"/>
        <v>0.75</v>
      </c>
      <c r="LD95" s="19">
        <f t="shared" ca="1" si="759"/>
        <v>0.99</v>
      </c>
      <c r="LE95" s="19">
        <f t="shared" ca="1" si="759"/>
        <v>0.5</v>
      </c>
      <c r="LF95" s="19">
        <f t="shared" ca="1" si="759"/>
        <v>0</v>
      </c>
      <c r="LG95" s="19">
        <f t="shared" ca="1" si="759"/>
        <v>0</v>
      </c>
      <c r="LH95" s="19" t="str">
        <f t="shared" ca="1" si="759"/>
        <v>-</v>
      </c>
      <c r="LI95" s="19" t="str">
        <f t="shared" ca="1" si="759"/>
        <v>-</v>
      </c>
      <c r="LJ95" s="19" t="str">
        <f t="shared" ca="1" si="759"/>
        <v>-</v>
      </c>
      <c r="LK95" s="5">
        <f t="shared" ca="1" si="742"/>
        <v>1</v>
      </c>
      <c r="LL95" s="9"/>
      <c r="LM95" s="19">
        <f t="shared" ca="1" si="759"/>
        <v>70</v>
      </c>
      <c r="LN95" s="19">
        <f t="shared" ca="1" si="743"/>
        <v>50</v>
      </c>
      <c r="LO95" s="19">
        <f t="shared" ca="1" si="743"/>
        <v>80</v>
      </c>
      <c r="LP95" s="19">
        <f t="shared" ca="1" si="743"/>
        <v>50</v>
      </c>
      <c r="LQ95" s="5" t="b" cm="1">
        <f t="array" aca="1" ref="LQ95" ca="1">INDEX(i.meatgrid,$Q95,LQ$7)</f>
        <v>1</v>
      </c>
      <c r="LR95" s="5" t="b" cm="1">
        <f t="array" aca="1" ref="LR95" ca="1">INDEX(i.meatgrid,$Q95,LR$7)</f>
        <v>0</v>
      </c>
      <c r="LS95" s="5" t="str" cm="1">
        <f t="array" aca="1" ref="LS95" ca="1">INDEX(i.meatgrid,$Q95,LS$7)</f>
        <v>-</v>
      </c>
      <c r="LT95" s="5" t="str" cm="1">
        <f t="array" aca="1" ref="LT95" ca="1">INDEX(i.meatgrid,$Q95,LT$7)</f>
        <v>-</v>
      </c>
      <c r="LU95" s="19">
        <f t="shared" ca="1" si="744"/>
        <v>1</v>
      </c>
      <c r="LV95" s="5">
        <f t="shared" ca="1" si="745"/>
        <v>1</v>
      </c>
      <c r="LW95" s="5" cm="1">
        <f t="array" aca="1" ref="LW95" ca="1">INDEX(i.meatgrid,$Q95,LW$7)</f>
        <v>0</v>
      </c>
      <c r="LX95" s="5" cm="1">
        <f t="array" aca="1" ref="LX95" ca="1">INDEX(i.meatgrid,$Q95,LX$7)</f>
        <v>0</v>
      </c>
      <c r="LY95" s="5" cm="1">
        <f t="array" aca="1" ref="LY95" ca="1">INDEX(i.meatgrid,$Q95,LY$7)</f>
        <v>0</v>
      </c>
      <c r="LZ95" s="5" cm="1">
        <f t="array" aca="1" ref="LZ95" ca="1">INDEX(i.meatgrid,$Q95,LZ$7)</f>
        <v>0</v>
      </c>
      <c r="MA95" s="5" cm="1">
        <f t="array" aca="1" ref="MA95" ca="1">INDEX(i.meatgrid,$Q95,MA$7)</f>
        <v>0</v>
      </c>
      <c r="MB95" s="5" cm="1">
        <f t="array" aca="1" ref="MB95" ca="1">INDEX(i.meatgrid,$Q95,MB$7)</f>
        <v>1</v>
      </c>
      <c r="MC95" s="5" cm="1">
        <f t="array" aca="1" ref="MC95" ca="1">INDEX(i.meatgrid,$Q95,MC$7)</f>
        <v>1</v>
      </c>
      <c r="MD95" s="5" cm="1">
        <f t="array" aca="1" ref="MD95" ca="1">INDEX(i.meatgrid,$Q95,MD$7)</f>
        <v>1</v>
      </c>
      <c r="ME95" s="19">
        <f t="shared" ca="1" si="746"/>
        <v>1</v>
      </c>
      <c r="MF95" s="9"/>
      <c r="MG95" s="19" t="b">
        <f t="shared" ca="1" si="747"/>
        <v>0</v>
      </c>
      <c r="MH95" s="19" t="b">
        <f t="shared" ca="1" si="747"/>
        <v>0</v>
      </c>
      <c r="MI95" s="19">
        <f t="shared" ca="1" si="747"/>
        <v>1</v>
      </c>
      <c r="MJ95" s="19">
        <f t="shared" ca="1" si="747"/>
        <v>0.75</v>
      </c>
      <c r="MK95" s="19">
        <f t="shared" ca="1" si="747"/>
        <v>0.75</v>
      </c>
      <c r="ML95" s="19">
        <f t="shared" ca="1" si="747"/>
        <v>0.8</v>
      </c>
      <c r="MM95" s="19">
        <f t="shared" ca="1" si="747"/>
        <v>0.82499999999999996</v>
      </c>
      <c r="MN95" s="19">
        <f t="shared" ca="1" si="747"/>
        <v>0.875</v>
      </c>
      <c r="MO95" s="19">
        <f t="shared" ca="1" si="747"/>
        <v>0.9</v>
      </c>
      <c r="MP95" s="19">
        <f t="shared" ca="1" si="747"/>
        <v>1</v>
      </c>
      <c r="MQ95" s="19">
        <f t="shared" ca="1" si="747"/>
        <v>0.875</v>
      </c>
      <c r="MR95" s="19" t="b">
        <f t="shared" ca="1" si="747"/>
        <v>1</v>
      </c>
      <c r="MS95" s="19">
        <f t="shared" ca="1" si="747"/>
        <v>74.989999999999995</v>
      </c>
      <c r="MT95" s="19" t="str">
        <f t="shared" ca="1" si="747"/>
        <v>-</v>
      </c>
      <c r="MU95" s="19" t="str">
        <f t="shared" ca="1" si="747"/>
        <v>-</v>
      </c>
      <c r="MV95" s="19" t="str">
        <f t="shared" ca="1" si="747"/>
        <v>-</v>
      </c>
      <c r="MW95" s="19" t="str">
        <f t="shared" ref="MW95:OL95" ca="1" si="779">OFFSET(MW$5,$B95,0)</f>
        <v>-</v>
      </c>
      <c r="MX95" s="19" t="str">
        <f t="shared" ca="1" si="779"/>
        <v>-</v>
      </c>
      <c r="MY95" s="19" t="str">
        <f t="shared" ca="1" si="779"/>
        <v>-</v>
      </c>
      <c r="MZ95" s="19" t="str">
        <f t="shared" ca="1" si="779"/>
        <v>-</v>
      </c>
      <c r="NA95" s="19">
        <f t="shared" ca="1" si="779"/>
        <v>36.99</v>
      </c>
      <c r="NB95" s="19">
        <f t="shared" ca="1" si="779"/>
        <v>36.99</v>
      </c>
      <c r="NC95" s="19" t="str">
        <f t="shared" ca="1" si="779"/>
        <v>-</v>
      </c>
      <c r="ND95" s="19" t="str">
        <f t="shared" ca="1" si="779"/>
        <v>-</v>
      </c>
      <c r="NE95" s="19" t="str">
        <f t="shared" ca="1" si="779"/>
        <v>-</v>
      </c>
      <c r="NF95" s="19" t="str">
        <f t="shared" ca="1" si="779"/>
        <v>-</v>
      </c>
      <c r="NG95" s="19" t="str">
        <f t="shared" ca="1" si="779"/>
        <v>-</v>
      </c>
      <c r="NH95" s="19">
        <f t="shared" ca="1" si="779"/>
        <v>49.99</v>
      </c>
      <c r="NI95" s="19">
        <f t="shared" ca="1" si="779"/>
        <v>49.99</v>
      </c>
      <c r="NJ95" s="19">
        <f t="shared" ca="1" si="779"/>
        <v>49.99</v>
      </c>
      <c r="NK95" s="19">
        <f t="shared" ca="1" si="779"/>
        <v>49.99</v>
      </c>
      <c r="NL95" s="19">
        <f t="shared" ca="1" si="779"/>
        <v>49.99</v>
      </c>
      <c r="NM95" s="19">
        <f t="shared" ca="1" si="779"/>
        <v>49.99</v>
      </c>
      <c r="NN95" s="19">
        <f t="shared" ca="1" si="779"/>
        <v>49.99</v>
      </c>
      <c r="NO95" s="19">
        <f t="shared" ca="1" si="779"/>
        <v>49.99</v>
      </c>
      <c r="NP95" s="19">
        <f t="shared" ca="1" si="779"/>
        <v>412.99</v>
      </c>
      <c r="NQ95" s="19">
        <f t="shared" ca="1" si="779"/>
        <v>412.99</v>
      </c>
      <c r="NR95" s="19" t="str">
        <f t="shared" ca="1" si="779"/>
        <v>-</v>
      </c>
      <c r="NS95" s="19" t="str">
        <f t="shared" ca="1" si="779"/>
        <v>-</v>
      </c>
      <c r="NT95" s="19" t="str">
        <f t="shared" ca="1" si="779"/>
        <v>-</v>
      </c>
      <c r="NU95" s="19" t="str">
        <f t="shared" ca="1" si="779"/>
        <v>-</v>
      </c>
      <c r="NV95" s="19" t="str">
        <f t="shared" ca="1" si="779"/>
        <v>-</v>
      </c>
      <c r="NW95" s="19">
        <f t="shared" ca="1" si="779"/>
        <v>6.8900000000000006</v>
      </c>
      <c r="NX95" s="19">
        <f t="shared" ca="1" si="779"/>
        <v>6.8900000000000006</v>
      </c>
      <c r="NY95" s="19">
        <f t="shared" ca="1" si="779"/>
        <v>6.8900000000000006</v>
      </c>
      <c r="NZ95" s="19">
        <f t="shared" ca="1" si="779"/>
        <v>6.8900000000000006</v>
      </c>
      <c r="OA95" s="19">
        <f t="shared" ca="1" si="779"/>
        <v>6.8900000000000006</v>
      </c>
      <c r="OB95" s="19">
        <f t="shared" ca="1" si="779"/>
        <v>6.8900000000000006</v>
      </c>
      <c r="OC95" s="19">
        <f t="shared" ca="1" si="779"/>
        <v>6.8900000000000006</v>
      </c>
      <c r="OD95" s="19">
        <f t="shared" ca="1" si="779"/>
        <v>6.8900000000000006</v>
      </c>
      <c r="OE95" s="19">
        <f t="shared" ca="1" si="779"/>
        <v>346.99</v>
      </c>
      <c r="OF95" s="19">
        <f t="shared" ca="1" si="779"/>
        <v>346.99</v>
      </c>
      <c r="OG95" s="19" t="str">
        <f t="shared" ca="1" si="779"/>
        <v>-</v>
      </c>
      <c r="OH95" s="19" t="str">
        <f t="shared" ca="1" si="779"/>
        <v>-</v>
      </c>
      <c r="OI95" s="19" t="str">
        <f t="shared" ca="1" si="779"/>
        <v>-</v>
      </c>
      <c r="OJ95" s="19" t="str">
        <f t="shared" ca="1" si="779"/>
        <v>-</v>
      </c>
      <c r="OK95" s="19" t="str">
        <f t="shared" ca="1" si="779"/>
        <v>-</v>
      </c>
      <c r="OL95" s="19">
        <f t="shared" ca="1" si="779"/>
        <v>0</v>
      </c>
      <c r="OM95" s="24">
        <v>0</v>
      </c>
    </row>
    <row r="96" spans="1:403" outlineLevel="1">
      <c r="A96" s="21">
        <f t="shared" si="156"/>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0.432</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9"/>
      <c r="LM96" s="14"/>
      <c r="LN96" s="14"/>
      <c r="LO96" s="14"/>
      <c r="LP96" s="14"/>
      <c r="LQ96" s="14"/>
      <c r="LR96" s="14"/>
      <c r="LS96" s="14"/>
      <c r="LT96" s="14"/>
      <c r="LU96" s="14"/>
      <c r="LV96" s="14"/>
      <c r="LW96" s="14"/>
      <c r="LX96" s="14"/>
      <c r="LY96" s="14"/>
      <c r="LZ96" s="14"/>
      <c r="MA96" s="14"/>
      <c r="MB96" s="14"/>
      <c r="MC96" s="14"/>
      <c r="MD96" s="14"/>
      <c r="ME96" s="14"/>
      <c r="MF96" s="9"/>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24">
        <v>0</v>
      </c>
    </row>
    <row r="97" spans="1:403">
      <c r="A97" s="21">
        <f>ROW(A97)-5</f>
        <v>92</v>
      </c>
      <c r="B97" s="21"/>
      <c r="D97" s="515"/>
      <c r="E97" t="b">
        <v>0</v>
      </c>
      <c r="G97" s="32" t="s">
        <v>1019</v>
      </c>
      <c r="M97">
        <v>1</v>
      </c>
      <c r="N97">
        <v>1</v>
      </c>
      <c r="O97">
        <v>2</v>
      </c>
      <c r="P97">
        <v>1</v>
      </c>
      <c r="Q97">
        <v>1</v>
      </c>
      <c r="R97">
        <v>1</v>
      </c>
      <c r="S97">
        <v>1</v>
      </c>
      <c r="T97">
        <v>1</v>
      </c>
      <c r="U97" s="218"/>
      <c r="V97" s="218"/>
      <c r="W97">
        <v>0</v>
      </c>
      <c r="X97" s="218"/>
      <c r="Y97" s="218">
        <v>0</v>
      </c>
      <c r="Z97" s="218">
        <v>0</v>
      </c>
      <c r="AA97" s="218">
        <v>0</v>
      </c>
      <c r="AB97" s="218">
        <v>0</v>
      </c>
      <c r="AC97" s="218">
        <v>0</v>
      </c>
      <c r="AD97" s="218">
        <v>0</v>
      </c>
      <c r="AE97" s="218">
        <v>0</v>
      </c>
      <c r="AL97" s="233" t="s">
        <v>848</v>
      </c>
      <c r="AM97" s="9" t="str">
        <f ca="1">IF(COUNTIF(AL$5:AL97,AL97)=1,"-","Dup")</f>
        <v>Dup</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9"/>
      <c r="LM97" s="515"/>
      <c r="LN97" s="515"/>
      <c r="LO97" s="515"/>
      <c r="LP97" s="515"/>
      <c r="LQ97" s="515"/>
      <c r="LR97" s="515"/>
      <c r="LS97" s="515"/>
      <c r="LT97" s="515"/>
      <c r="LU97" s="515"/>
      <c r="LV97" s="515"/>
      <c r="LW97" s="515"/>
      <c r="LX97" s="515"/>
      <c r="LY97" s="515"/>
      <c r="LZ97" s="515"/>
      <c r="MA97" s="515"/>
      <c r="MB97" s="515"/>
      <c r="MC97" s="515"/>
      <c r="MD97" s="515"/>
      <c r="ME97" s="515"/>
      <c r="MF97" s="9"/>
      <c r="MG97" s="515"/>
      <c r="MH97" s="515"/>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24">
        <v>0</v>
      </c>
    </row>
    <row r="98" spans="1:403" outlineLevel="1">
      <c r="A98" s="21">
        <f>ROW(A98)-5</f>
        <v>93</v>
      </c>
      <c r="B98" s="21"/>
      <c r="D98" s="14"/>
      <c r="E98" t="b">
        <v>0</v>
      </c>
      <c r="G98" s="32" t="s">
        <v>1020</v>
      </c>
      <c r="M98">
        <v>4</v>
      </c>
      <c r="N98">
        <v>3</v>
      </c>
      <c r="O98">
        <v>2</v>
      </c>
      <c r="P98">
        <v>3</v>
      </c>
      <c r="Q98">
        <v>4</v>
      </c>
      <c r="R98">
        <v>3</v>
      </c>
      <c r="S98">
        <v>4</v>
      </c>
      <c r="T98">
        <v>4</v>
      </c>
      <c r="U98" s="218"/>
      <c r="V98" s="218"/>
      <c r="W98">
        <v>0</v>
      </c>
      <c r="X98" s="218"/>
      <c r="Y98" s="218">
        <v>0</v>
      </c>
      <c r="Z98" s="218">
        <v>0</v>
      </c>
      <c r="AA98" s="218">
        <v>0</v>
      </c>
      <c r="AB98" s="218">
        <v>3</v>
      </c>
      <c r="AC98" s="218">
        <v>5</v>
      </c>
      <c r="AD98" s="218">
        <v>5</v>
      </c>
      <c r="AE98" s="218">
        <v>5</v>
      </c>
      <c r="AL98" s="559" t="s">
        <v>1829</v>
      </c>
      <c r="AM98" s="9" t="str">
        <f ca="1">IF(COUNTIF(AL$5:AL98,AL98)=1,"-","Dup")</f>
        <v>-</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9"/>
      <c r="LM98" s="14"/>
      <c r="LN98" s="14"/>
      <c r="LO98" s="14"/>
      <c r="LP98" s="14"/>
      <c r="LQ98" s="14"/>
      <c r="LR98" s="14"/>
      <c r="LS98" s="14"/>
      <c r="LT98" s="14"/>
      <c r="LU98" s="14"/>
      <c r="LV98" s="14"/>
      <c r="LW98" s="14"/>
      <c r="LX98" s="14"/>
      <c r="LY98" s="14"/>
      <c r="LZ98" s="14"/>
      <c r="MA98" s="14"/>
      <c r="MB98" s="14"/>
      <c r="MC98" s="14"/>
      <c r="MD98" s="14"/>
      <c r="ME98" s="14"/>
      <c r="MF98" s="9"/>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24">
        <v>0</v>
      </c>
    </row>
    <row r="99" spans="1:403" outlineLevel="1">
      <c r="A99" s="21">
        <f t="shared" si="156"/>
        <v>94</v>
      </c>
      <c r="B99" s="21">
        <f>$A$14</f>
        <v>9</v>
      </c>
      <c r="C99">
        <v>110</v>
      </c>
      <c r="D99" s="144" t="str">
        <f t="shared" ref="D99:D101" si="780">INDEX(i.Region_Desc,$K99,1)</f>
        <v>GSM</v>
      </c>
      <c r="E99" t="b">
        <f t="shared" ref="E99:E100" si="781">NOT($IH99)</f>
        <v>1</v>
      </c>
      <c r="F99" t="b">
        <v>0</v>
      </c>
      <c r="G99" t="b">
        <f>E99</f>
        <v>1</v>
      </c>
      <c r="H99" s="29">
        <v>1</v>
      </c>
      <c r="I99" s="29">
        <v>1</v>
      </c>
      <c r="J99" s="29" t="str">
        <f>""</f>
        <v/>
      </c>
      <c r="K99" s="29">
        <f>d.Region</f>
        <v>2</v>
      </c>
      <c r="L99" s="29">
        <v>2</v>
      </c>
      <c r="M99" s="29">
        <v>2</v>
      </c>
      <c r="N99" s="29">
        <v>3</v>
      </c>
      <c r="O99" s="29">
        <v>1</v>
      </c>
      <c r="P99" s="29">
        <v>1</v>
      </c>
      <c r="Q99" s="29">
        <v>2</v>
      </c>
      <c r="R99" s="29">
        <v>1</v>
      </c>
      <c r="S99" s="29">
        <v>1</v>
      </c>
      <c r="T99" s="29">
        <v>1</v>
      </c>
      <c r="U99" s="218"/>
      <c r="V99" s="218"/>
      <c r="W99" s="29">
        <v>0</v>
      </c>
      <c r="X99" s="218"/>
      <c r="Y99" s="218"/>
      <c r="Z99" s="218"/>
      <c r="AA99" s="218"/>
      <c r="AB99" s="218"/>
      <c r="AC99" s="218"/>
      <c r="AD99" s="218"/>
      <c r="AE99" s="218"/>
      <c r="AF99" s="144">
        <f>INDEX(CHOOSE($N99,DataAutumn!i.AdultDrys,DataWinter!i.AdultDrys,DataSpring!i.AdultDrys),1,$M99)</f>
        <v>3</v>
      </c>
      <c r="AG99" s="5">
        <f t="shared" ref="AG99:AH101" si="782">INDEX(i.FlkStrctr,$M99,AG$7)</f>
        <v>2</v>
      </c>
      <c r="AH99" s="5">
        <f t="shared" si="782"/>
        <v>0</v>
      </c>
      <c r="AI99" s="5">
        <f t="shared" ref="AI99:AI101" si="783">INDEX(i.StdELMan,($K99-1)*12+($M99-1)*3+$N99,AI$7)</f>
        <v>1</v>
      </c>
      <c r="AJ99" s="218"/>
      <c r="AK99" s="218"/>
      <c r="AL99" s="365" t="str">
        <f ca="1">TEXT(LEFT(OFFSET(AL99,-1,0),5)+1,"00000")&amp;MID(OFFSET(AL99,-1,0),6,FIND(" ",OFFSET(AL99,-1,0),7)-5)
&amp; $D99           &amp; " Day"&amp;INDEX(i.DOY,$N99,1)              &amp; IF($IG99=0," FWM","")&amp;IF($IG99=1," MWM","")&amp;IF($IG99=5," Mat","")&amp;IF($IH99=TRUE,"&amp;BBT","    ")
&amp;INDEX(DataMaster!$B$98:$B$103,$Q99,0)    &amp; " WP"&amp;TEXT($LU99*100,"000p")           &amp; " MP"&amp;TEXT($LV99*100,"000p")           &amp; " GP"&amp;TEXT($ME99*100,"000p")
&amp; " (F"&amp;3+COUNTIF($CV99:$CY99,TRUE)&amp;3&amp;"N"&amp;$DM99&amp;$DN99&amp;")"</f>
        <v>00001 SE_shipper_lw GSM Day204 MWM    Only export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1" si="784">INDEX(i.model_structure,$H99,AX$7)</f>
        <v>1</v>
      </c>
      <c r="AY99" s="5" t="str">
        <f t="shared" si="784"/>
        <v>-</v>
      </c>
      <c r="AZ99" s="5" t="str">
        <f t="shared" si="784"/>
        <v>-</v>
      </c>
      <c r="BA99" s="5" t="str">
        <f t="shared" si="784"/>
        <v>-</v>
      </c>
      <c r="BB99" s="5" t="b">
        <f t="shared" si="784"/>
        <v>0</v>
      </c>
      <c r="BC99" s="144">
        <f t="shared" si="784"/>
        <v>0.25</v>
      </c>
      <c r="BD99" s="19" t="b">
        <f t="shared" ref="BD99:BD101" ca="1" si="785">OFFSET(BD$5,$B99,0)</f>
        <v>1</v>
      </c>
      <c r="BE99" s="9"/>
      <c r="BF99" s="5" t="str">
        <f t="shared" ref="BF99:BF101" ca="1" si="786">IF($M99&lt;&gt;4,OFFSET(BF$5,$B99,0),1)</f>
        <v>-</v>
      </c>
      <c r="BG99" s="19" t="str">
        <f t="shared" ref="BG99:BI101" ca="1" si="787">OFFSET(BG$5,$B99,0)</f>
        <v>-</v>
      </c>
      <c r="BH99" s="19" t="str">
        <f t="shared" ca="1" si="787"/>
        <v>-</v>
      </c>
      <c r="BI99" s="19" t="str">
        <f t="shared" ca="1" si="787"/>
        <v>-</v>
      </c>
      <c r="BJ99" s="5" t="str">
        <f t="shared" ref="BJ99:BJ101" ca="1" si="788">IF($M99&lt;&gt;4,OFFSET(BJ$5,$B99,0),1)</f>
        <v>-</v>
      </c>
      <c r="BK99" s="19" t="str">
        <f t="shared" ref="BK99:BK101" ca="1" si="789">OFFSET(BK$5,$B99,0)</f>
        <v>-</v>
      </c>
      <c r="BL99" s="5" t="str">
        <f t="shared" ref="BL99:BL101" ca="1" si="790">IF($M99&lt;&gt;4,OFFSET(BL$5,$B99,0),1)</f>
        <v>-</v>
      </c>
      <c r="BM99" s="19" t="str">
        <f t="shared" ref="BM99:BO101" ca="1" si="791">OFFSET(BM$5,$B99,0)</f>
        <v>-</v>
      </c>
      <c r="BN99" s="19" t="str">
        <f t="shared" ca="1" si="791"/>
        <v>-</v>
      </c>
      <c r="BO99" s="19" t="str">
        <f t="shared" ca="1" si="791"/>
        <v>-</v>
      </c>
      <c r="BP99" s="5" t="str">
        <f t="shared" ref="BP99:BP101" ca="1" si="792">IF($M99&lt;&gt;4,OFFSET(BP$5,$B99,0),1)</f>
        <v>-</v>
      </c>
      <c r="BQ99" s="9"/>
      <c r="BR99" s="5" t="b">
        <f t="shared" ref="BR99:BR101" si="793">$J99&lt;0</f>
        <v>0</v>
      </c>
      <c r="BS99" s="5" t="str">
        <f t="shared" ref="BS99:BS101" ca="1" si="794">IF($J99="",BS$14,ABS($J99))</f>
        <v>-</v>
      </c>
      <c r="BT99" s="5" t="str">
        <f t="shared" ref="BT99:CA101" ca="1" si="795">IF($J99="",BT$14,ABS($J99)=BT$7)</f>
        <v>-</v>
      </c>
      <c r="BU99" s="5" t="str">
        <f t="shared" ca="1" si="795"/>
        <v>-</v>
      </c>
      <c r="BV99" s="5" t="str">
        <f t="shared" ca="1" si="795"/>
        <v>-</v>
      </c>
      <c r="BW99" s="5" t="str">
        <f t="shared" ca="1" si="795"/>
        <v>-</v>
      </c>
      <c r="BX99" s="5" t="str">
        <f t="shared" ca="1" si="795"/>
        <v>-</v>
      </c>
      <c r="BY99" s="5" t="str">
        <f t="shared" ca="1" si="795"/>
        <v>-</v>
      </c>
      <c r="BZ99" s="5" t="str">
        <f t="shared" ca="1" si="795"/>
        <v>-</v>
      </c>
      <c r="CA99" s="5" t="str">
        <f t="shared" ca="1" si="795"/>
        <v>-</v>
      </c>
      <c r="CB99" s="9"/>
      <c r="CC99" s="12" t="b">
        <v>1</v>
      </c>
      <c r="CD99" s="12" t="b">
        <v>1</v>
      </c>
      <c r="CE99" s="12" t="b">
        <v>1</v>
      </c>
      <c r="CF99" s="12">
        <f>VALUE($K99&amp;$M99&amp;$N99&amp;$Q99&amp;$S99&amp;"07")</f>
        <v>2232107</v>
      </c>
      <c r="CG99" s="144" t="b">
        <f>NOT(CE99)</f>
        <v>0</v>
      </c>
      <c r="CH99" s="12" t="s">
        <v>34</v>
      </c>
      <c r="CI99" s="19" t="str">
        <f t="shared" ref="CI99:CM100" ca="1" si="796">OFFSET(CI$5,$B99,0)</f>
        <v>-</v>
      </c>
      <c r="CJ99" s="19" t="str">
        <f t="shared" ca="1" si="796"/>
        <v>-</v>
      </c>
      <c r="CK99" s="19" t="str">
        <f t="shared" ca="1" si="796"/>
        <v>-</v>
      </c>
      <c r="CL99" s="19">
        <f t="shared" ca="1" si="796"/>
        <v>1</v>
      </c>
      <c r="CM99" s="19">
        <f t="shared" ca="1" si="796"/>
        <v>1</v>
      </c>
      <c r="CN99" s="9"/>
      <c r="CO99" s="444">
        <f t="shared" ref="CO99:CQ101" si="797">INDEX(i.UserPeriod0,$AI99,CO$7)</f>
        <v>652</v>
      </c>
      <c r="CP99" s="444">
        <f t="shared" si="797"/>
        <v>686</v>
      </c>
      <c r="CQ99" s="444">
        <f t="shared" si="797"/>
        <v>721</v>
      </c>
      <c r="CR99" s="152">
        <f t="shared" ref="CR99:CT101" si="798">7*INDEX(i.end_joining,1,CR$7+($AI99-1)*3)</f>
        <v>378</v>
      </c>
      <c r="CS99" s="152">
        <f t="shared" si="798"/>
        <v>413</v>
      </c>
      <c r="CT99" s="152">
        <f t="shared" si="798"/>
        <v>448</v>
      </c>
      <c r="CU99" s="19" t="str">
        <f t="shared" ref="CU99:CU101" ca="1" si="799">OFFSET(CU$5,$B99,0)</f>
        <v>-</v>
      </c>
      <c r="CV99" s="19" t="str">
        <f t="shared" ref="CV99:ED101" ca="1" si="800">OFFSET(CV$5,$B99,0)</f>
        <v>-</v>
      </c>
      <c r="CW99" s="19" t="str">
        <f t="shared" ca="1" si="800"/>
        <v>-</v>
      </c>
      <c r="CX99" s="19" t="str">
        <f t="shared" ca="1" si="800"/>
        <v>-</v>
      </c>
      <c r="CY99" s="19" t="str">
        <f t="shared" ca="1" si="800"/>
        <v>-</v>
      </c>
      <c r="CZ99" s="19" t="b">
        <f ca="1">OFFSET(CZ$5,$B99,0)</f>
        <v>1</v>
      </c>
      <c r="DA99" s="19">
        <f t="shared" ca="1" si="800"/>
        <v>0</v>
      </c>
      <c r="DB99" s="19">
        <f t="shared" ca="1" si="800"/>
        <v>0</v>
      </c>
      <c r="DC99" s="19">
        <f t="shared" ca="1" si="800"/>
        <v>0</v>
      </c>
      <c r="DD99" s="19">
        <f t="shared" ca="1" si="800"/>
        <v>0</v>
      </c>
      <c r="DE99" s="19">
        <f t="shared" ca="1" si="800"/>
        <v>0</v>
      </c>
      <c r="DF99" s="19">
        <f t="shared" ca="1" si="800"/>
        <v>0</v>
      </c>
      <c r="DG99" s="19">
        <f t="shared" ca="1" si="800"/>
        <v>0</v>
      </c>
      <c r="DH99" s="19">
        <f t="shared" ca="1" si="800"/>
        <v>0</v>
      </c>
      <c r="DI99" s="19">
        <f t="shared" ca="1" si="800"/>
        <v>0</v>
      </c>
      <c r="DJ99" s="19">
        <f t="shared" ca="1" si="800"/>
        <v>0</v>
      </c>
      <c r="DK99" s="19">
        <f t="shared" ca="1" si="800"/>
        <v>0</v>
      </c>
      <c r="DL99" s="19">
        <f t="shared" ca="1" si="800"/>
        <v>0</v>
      </c>
      <c r="DM99" s="19">
        <f t="shared" ca="1" si="800"/>
        <v>1</v>
      </c>
      <c r="DN99" s="19">
        <f t="shared" ca="1" si="800"/>
        <v>1</v>
      </c>
      <c r="DO99" s="19">
        <f t="shared" ca="1" si="800"/>
        <v>0</v>
      </c>
      <c r="DP99" s="19" t="str">
        <f t="shared" ca="1" si="800"/>
        <v>-</v>
      </c>
      <c r="DQ99" s="19" t="str">
        <f t="shared" ca="1" si="800"/>
        <v>-</v>
      </c>
      <c r="DR99" s="19" t="str">
        <f t="shared" ca="1" si="800"/>
        <v>-</v>
      </c>
      <c r="DS99" s="19" t="str">
        <f t="shared" ca="1" si="800"/>
        <v>-</v>
      </c>
      <c r="DT99" s="19" t="str">
        <f t="shared" ca="1" si="800"/>
        <v>-</v>
      </c>
      <c r="DU99" s="19">
        <f t="shared" ca="1" si="800"/>
        <v>0</v>
      </c>
      <c r="DV99" s="19" t="str">
        <f t="shared" ca="1" si="800"/>
        <v>-</v>
      </c>
      <c r="DW99" s="19" t="str">
        <f t="shared" ca="1" si="800"/>
        <v>-</v>
      </c>
      <c r="DX99" s="19" t="str">
        <f t="shared" ca="1" si="800"/>
        <v>-</v>
      </c>
      <c r="DY99" s="19" t="str">
        <f t="shared" ca="1" si="800"/>
        <v>-</v>
      </c>
      <c r="DZ99" s="19" t="str">
        <f t="shared" ca="1" si="800"/>
        <v>-</v>
      </c>
      <c r="EA99" s="19" t="str">
        <f t="shared" ca="1" si="800"/>
        <v>-</v>
      </c>
      <c r="EB99" s="19" t="str">
        <f t="shared" ca="1" si="800"/>
        <v>-</v>
      </c>
      <c r="EC99" s="19" t="str">
        <f t="shared" ca="1" si="800"/>
        <v>-</v>
      </c>
      <c r="ED99" s="19">
        <f t="shared" ca="1" si="800"/>
        <v>0</v>
      </c>
      <c r="EE99" s="444">
        <f t="shared" ref="EE99:EF101" si="801">IF(AND($N99=EE$11,$Y99&lt;&gt;0,$AI99=EE$12),INDEX(i.LTWFeedLevels,$Y99,MOD(EE$7-1,7)+1),0)</f>
        <v>0</v>
      </c>
      <c r="EF99" s="444">
        <f t="shared" si="801"/>
        <v>0</v>
      </c>
      <c r="EG99" s="124">
        <f t="shared" ref="EG99:EV101" si="802">IF(AND($K99=EG$9,$N99=EG$11,$AB99=EG$8,$AI99=EG$12,$Y99&lt;&gt;0),INDEX(i.FS_Strategy,$Y99,$AB99),0)</f>
        <v>0</v>
      </c>
      <c r="EH99" s="124">
        <f t="shared" si="802"/>
        <v>0</v>
      </c>
      <c r="EI99" s="124">
        <f t="shared" si="802"/>
        <v>0</v>
      </c>
      <c r="EJ99" s="124">
        <f t="shared" si="802"/>
        <v>0</v>
      </c>
      <c r="EK99" s="124">
        <f t="shared" si="802"/>
        <v>0</v>
      </c>
      <c r="EL99" s="124">
        <f t="shared" si="802"/>
        <v>0</v>
      </c>
      <c r="EM99" s="124">
        <f t="shared" si="802"/>
        <v>0</v>
      </c>
      <c r="EN99" s="124">
        <f t="shared" si="802"/>
        <v>0</v>
      </c>
      <c r="EO99" s="124">
        <f t="shared" si="802"/>
        <v>0</v>
      </c>
      <c r="EP99" s="124">
        <f t="shared" si="802"/>
        <v>0</v>
      </c>
      <c r="EQ99" s="124">
        <f t="shared" si="802"/>
        <v>0</v>
      </c>
      <c r="ER99" s="124">
        <f t="shared" si="802"/>
        <v>0</v>
      </c>
      <c r="ES99" s="124">
        <f t="shared" si="802"/>
        <v>0</v>
      </c>
      <c r="ET99" s="124">
        <f t="shared" si="802"/>
        <v>0</v>
      </c>
      <c r="EU99" s="124">
        <f t="shared" si="802"/>
        <v>0</v>
      </c>
      <c r="EV99" s="124">
        <f t="shared" si="802"/>
        <v>0</v>
      </c>
      <c r="EW99" s="124">
        <f t="shared" ref="EW99:EX101" si="803">IF(AND($K99=EW$9,$N99=EW$11,$AB99=EW$8,$AI99=EW$12,$Y99&lt;&gt;0),INDEX(i.FS_Strategy,$Y99,$AB99),0)</f>
        <v>0</v>
      </c>
      <c r="EX99" s="124">
        <f t="shared" si="803"/>
        <v>0</v>
      </c>
      <c r="EY99" s="554">
        <f t="shared" ref="EY99:FN101" si="804">IF(AND($K99=EY$9,$N99=EY$11,$AB99=EY$8,$AI99=EY$12,$Z99&lt;&gt;0),INDEX(i.FS_Strategy,$Z99,$AB99),0)</f>
        <v>0</v>
      </c>
      <c r="EZ99" s="554">
        <f t="shared" si="804"/>
        <v>0</v>
      </c>
      <c r="FA99" s="554">
        <f t="shared" si="804"/>
        <v>0</v>
      </c>
      <c r="FB99" s="125">
        <f t="shared" si="804"/>
        <v>0</v>
      </c>
      <c r="FC99" s="125">
        <f t="shared" si="804"/>
        <v>0</v>
      </c>
      <c r="FD99" s="125">
        <f t="shared" si="804"/>
        <v>0</v>
      </c>
      <c r="FE99" s="125">
        <f t="shared" si="804"/>
        <v>0</v>
      </c>
      <c r="FF99" s="125">
        <f t="shared" si="804"/>
        <v>0</v>
      </c>
      <c r="FG99" s="125">
        <f t="shared" si="804"/>
        <v>0</v>
      </c>
      <c r="FH99" s="125">
        <f t="shared" si="804"/>
        <v>0</v>
      </c>
      <c r="FI99" s="125">
        <f t="shared" si="804"/>
        <v>0</v>
      </c>
      <c r="FJ99" s="125">
        <f t="shared" si="804"/>
        <v>0</v>
      </c>
      <c r="FK99" s="125">
        <f t="shared" si="804"/>
        <v>0</v>
      </c>
      <c r="FL99" s="125">
        <f t="shared" si="804"/>
        <v>0</v>
      </c>
      <c r="FM99" s="125">
        <f t="shared" si="804"/>
        <v>0</v>
      </c>
      <c r="FN99" s="125">
        <f t="shared" si="804"/>
        <v>0</v>
      </c>
      <c r="FO99" s="124">
        <f t="shared" ref="FO99:GD101" si="805">IF(AND($K99=FO$9,$N99=FO$11,$AB99=FO$8,$AI99=FO$12),INDEX(i.FS_Strategy,$AC99+1,$AB99),0)</f>
        <v>0</v>
      </c>
      <c r="FP99" s="124">
        <f t="shared" si="805"/>
        <v>0</v>
      </c>
      <c r="FQ99" s="124">
        <f t="shared" si="805"/>
        <v>0</v>
      </c>
      <c r="FR99" s="124">
        <f t="shared" si="805"/>
        <v>0</v>
      </c>
      <c r="FS99" s="124">
        <f t="shared" si="805"/>
        <v>0</v>
      </c>
      <c r="FT99" s="124">
        <f t="shared" si="805"/>
        <v>0</v>
      </c>
      <c r="FU99" s="124">
        <f t="shared" si="805"/>
        <v>0</v>
      </c>
      <c r="FV99" s="124">
        <f t="shared" si="805"/>
        <v>0</v>
      </c>
      <c r="FW99" s="124">
        <f t="shared" si="805"/>
        <v>0</v>
      </c>
      <c r="FX99" s="124">
        <f t="shared" si="805"/>
        <v>0</v>
      </c>
      <c r="FY99" s="124">
        <f t="shared" si="805"/>
        <v>0</v>
      </c>
      <c r="FZ99" s="124">
        <f t="shared" si="805"/>
        <v>0</v>
      </c>
      <c r="GA99" s="124">
        <f t="shared" si="805"/>
        <v>0</v>
      </c>
      <c r="GB99" s="124">
        <f t="shared" si="805"/>
        <v>0</v>
      </c>
      <c r="GC99" s="124">
        <f t="shared" si="805"/>
        <v>0</v>
      </c>
      <c r="GD99" s="124">
        <f t="shared" si="805"/>
        <v>0</v>
      </c>
      <c r="GE99" s="124">
        <f t="shared" ref="GE99:GF101" si="806">IF(AND($K99=GE$9,$N99=GE$11,$AB99=GE$8,$AI99=GE$12),INDEX(i.FS_Strategy,$AC99+1,$AB99),0)</f>
        <v>0</v>
      </c>
      <c r="GF99" s="124">
        <f t="shared" si="806"/>
        <v>0</v>
      </c>
      <c r="GG99" s="554">
        <f t="shared" ref="GG99:GI101" si="807">IF(AND($K99=GG$9,$N99=GG$11,$AB99=GG$8),INDEX(i.FS_Strategy,$AD99+1,$AB99),0)</f>
        <v>0</v>
      </c>
      <c r="GH99" s="554">
        <f t="shared" si="807"/>
        <v>0</v>
      </c>
      <c r="GI99" s="554">
        <f t="shared" si="807"/>
        <v>0</v>
      </c>
      <c r="GJ99" s="125">
        <f t="shared" ref="GJ99:GV101" si="808">IF(AND($K99=GJ$9,$N99=GJ$11,$AB99=GJ$8),INDEX(i.FS_Strategy,$AE99+1,$AB99),0)</f>
        <v>0</v>
      </c>
      <c r="GK99" s="125">
        <f t="shared" si="808"/>
        <v>0</v>
      </c>
      <c r="GL99" s="125">
        <f t="shared" si="808"/>
        <v>0</v>
      </c>
      <c r="GM99" s="125">
        <f t="shared" si="808"/>
        <v>0</v>
      </c>
      <c r="GN99" s="125">
        <f t="shared" si="808"/>
        <v>0</v>
      </c>
      <c r="GO99" s="125">
        <f t="shared" si="808"/>
        <v>0</v>
      </c>
      <c r="GP99" s="125">
        <f t="shared" si="808"/>
        <v>0</v>
      </c>
      <c r="GQ99" s="125">
        <f t="shared" si="808"/>
        <v>0</v>
      </c>
      <c r="GR99" s="125">
        <f t="shared" si="808"/>
        <v>0</v>
      </c>
      <c r="GS99" s="125">
        <f t="shared" si="808"/>
        <v>0</v>
      </c>
      <c r="GT99" s="125">
        <f t="shared" si="808"/>
        <v>0</v>
      </c>
      <c r="GU99" s="125">
        <f t="shared" si="808"/>
        <v>0</v>
      </c>
      <c r="GV99" s="125">
        <f t="shared" si="808"/>
        <v>0</v>
      </c>
      <c r="GW99" s="124">
        <f t="shared" ref="GW99:HL101" si="809">IF(AND($K99=GW$9,$N99=GW$11,$AB99=GW$8,$AI99=GW$12),INDEX(i.FS_Strategy,$AC99+1,$AB99),0)</f>
        <v>0</v>
      </c>
      <c r="GX99" s="124">
        <f t="shared" si="809"/>
        <v>0</v>
      </c>
      <c r="GY99" s="124">
        <f t="shared" si="809"/>
        <v>0</v>
      </c>
      <c r="GZ99" s="124">
        <f t="shared" si="809"/>
        <v>0</v>
      </c>
      <c r="HA99" s="124">
        <f t="shared" si="809"/>
        <v>0</v>
      </c>
      <c r="HB99" s="124">
        <f t="shared" si="809"/>
        <v>0</v>
      </c>
      <c r="HC99" s="124">
        <f t="shared" si="809"/>
        <v>0</v>
      </c>
      <c r="HD99" s="124">
        <f t="shared" si="809"/>
        <v>0</v>
      </c>
      <c r="HE99" s="124">
        <f t="shared" si="809"/>
        <v>0</v>
      </c>
      <c r="HF99" s="124">
        <f t="shared" si="809"/>
        <v>0</v>
      </c>
      <c r="HG99" s="124">
        <f t="shared" si="809"/>
        <v>0</v>
      </c>
      <c r="HH99" s="124">
        <f t="shared" si="809"/>
        <v>0</v>
      </c>
      <c r="HI99" s="124">
        <f t="shared" si="809"/>
        <v>0</v>
      </c>
      <c r="HJ99" s="124">
        <f t="shared" si="809"/>
        <v>0</v>
      </c>
      <c r="HK99" s="124">
        <f t="shared" si="809"/>
        <v>0</v>
      </c>
      <c r="HL99" s="124">
        <f t="shared" si="809"/>
        <v>0</v>
      </c>
      <c r="HM99" s="124">
        <f t="shared" ref="HM99:HN101" si="810">IF(AND($K99=HM$9,$N99=HM$11,$AB99=HM$8,$AI99=HM$12),INDEX(i.FS_Strategy,$AC99+1,$AB99),0)</f>
        <v>0</v>
      </c>
      <c r="HN99" s="124">
        <f t="shared" si="810"/>
        <v>0</v>
      </c>
      <c r="HO99" s="554">
        <f t="shared" ref="HO99:HQ101" si="811">IF(AND($K99=HO$9,$N99=HO$11,$AB99=HO$8),INDEX(i.FS_Strategy,$AD99+1,$AB99),0)</f>
        <v>0</v>
      </c>
      <c r="HP99" s="554">
        <f t="shared" si="811"/>
        <v>0</v>
      </c>
      <c r="HQ99" s="554">
        <f t="shared" si="811"/>
        <v>0</v>
      </c>
      <c r="HR99" s="125">
        <f t="shared" ref="HR99:ID101" si="812">IF(AND($K99=HR$9,$N99=HR$11,$AB99=HR$8),INDEX(i.FS_Strategy,$AE99+1,$AB99),0)</f>
        <v>0</v>
      </c>
      <c r="HS99" s="125">
        <f t="shared" si="812"/>
        <v>0</v>
      </c>
      <c r="HT99" s="125">
        <f t="shared" si="812"/>
        <v>0</v>
      </c>
      <c r="HU99" s="125">
        <f t="shared" si="812"/>
        <v>0</v>
      </c>
      <c r="HV99" s="125">
        <f t="shared" si="812"/>
        <v>0</v>
      </c>
      <c r="HW99" s="125">
        <f t="shared" si="812"/>
        <v>0</v>
      </c>
      <c r="HX99" s="125">
        <f t="shared" si="812"/>
        <v>0</v>
      </c>
      <c r="HY99" s="125">
        <f t="shared" si="812"/>
        <v>0</v>
      </c>
      <c r="HZ99" s="125">
        <f t="shared" si="812"/>
        <v>0</v>
      </c>
      <c r="IA99" s="125">
        <f t="shared" si="812"/>
        <v>0</v>
      </c>
      <c r="IB99" s="125">
        <f t="shared" si="812"/>
        <v>0</v>
      </c>
      <c r="IC99" s="125">
        <f t="shared" si="812"/>
        <v>0</v>
      </c>
      <c r="ID99" s="125">
        <f t="shared" si="812"/>
        <v>0</v>
      </c>
      <c r="IE99" s="5">
        <f t="shared" ref="IE99:IE101" si="813">INDEX(i.TOL,$N99,IE$7)</f>
        <v>67</v>
      </c>
      <c r="IF99" s="9"/>
      <c r="IG99" s="5">
        <f t="shared" ref="IG99:IJ101" si="814">INDEX(i.FlkStrctr,$M99,IG$7)</f>
        <v>1</v>
      </c>
      <c r="IH99" s="5" t="b">
        <f t="shared" si="814"/>
        <v>0</v>
      </c>
      <c r="II99" s="19">
        <f t="shared" ref="II99:II101" ca="1" si="815">OFFSET(II$5,$B99,0)</f>
        <v>0</v>
      </c>
      <c r="IJ99" s="5">
        <f t="shared" si="814"/>
        <v>55</v>
      </c>
      <c r="IK99" s="5" cm="1">
        <f t="array" ref="IK99">INDEX(i.pi_yatf,$X99+1,IK$7)</f>
        <v>1</v>
      </c>
      <c r="IL99" s="19">
        <f t="shared" ref="IL99:JI101" ca="1" si="816">OFFSET(IL$5,$B99,0)</f>
        <v>0</v>
      </c>
      <c r="IM99" s="19">
        <f t="shared" ca="1" si="816"/>
        <v>0</v>
      </c>
      <c r="IN99" s="19">
        <f t="shared" ca="1" si="816"/>
        <v>0</v>
      </c>
      <c r="IO99" s="19">
        <f t="shared" ca="1" si="816"/>
        <v>0</v>
      </c>
      <c r="IP99" s="19">
        <f t="shared" ca="1" si="816"/>
        <v>0</v>
      </c>
      <c r="IQ99" s="19">
        <f t="shared" ca="1" si="816"/>
        <v>0</v>
      </c>
      <c r="IR99" s="19">
        <f t="shared" ca="1" si="816"/>
        <v>0</v>
      </c>
      <c r="IS99" s="19">
        <f t="shared" ca="1" si="816"/>
        <v>0</v>
      </c>
      <c r="IT99" s="19">
        <f t="shared" ca="1" si="816"/>
        <v>0</v>
      </c>
      <c r="IU99" s="19">
        <f t="shared" ca="1" si="816"/>
        <v>0</v>
      </c>
      <c r="IV99" s="19">
        <f t="shared" ca="1" si="816"/>
        <v>0</v>
      </c>
      <c r="IW99" s="19">
        <f t="shared" ca="1" si="816"/>
        <v>0</v>
      </c>
      <c r="IX99" s="19">
        <f t="shared" ca="1" si="816"/>
        <v>0</v>
      </c>
      <c r="IY99" s="19">
        <f t="shared" ca="1" si="816"/>
        <v>0</v>
      </c>
      <c r="IZ99" s="19">
        <f t="shared" ca="1" si="816"/>
        <v>0</v>
      </c>
      <c r="JA99" s="19">
        <f t="shared" ca="1" si="816"/>
        <v>0</v>
      </c>
      <c r="JB99" s="19">
        <f t="shared" ca="1" si="816"/>
        <v>0</v>
      </c>
      <c r="JC99" s="19">
        <f t="shared" ca="1" si="816"/>
        <v>0</v>
      </c>
      <c r="JD99" s="19">
        <f t="shared" ca="1" si="816"/>
        <v>0</v>
      </c>
      <c r="JE99" s="19">
        <f t="shared" ca="1" si="816"/>
        <v>0</v>
      </c>
      <c r="JF99" s="19">
        <f t="shared" ca="1" si="816"/>
        <v>0</v>
      </c>
      <c r="JG99" s="19">
        <f t="shared" ca="1" si="816"/>
        <v>1</v>
      </c>
      <c r="JH99" s="19">
        <f t="shared" ca="1" si="816"/>
        <v>0</v>
      </c>
      <c r="JI99" s="19">
        <f t="shared" ca="1" si="816"/>
        <v>1</v>
      </c>
      <c r="JJ99" s="9"/>
      <c r="JK99" s="5" t="b">
        <f t="shared" ref="JK99:JK101" ca="1" si="817">IF($L99&lt;&gt;0,INDEX(i.cropgraze_inc,$L99,JK$7),OFFSET(JK$5,$B99,0))</f>
        <v>0</v>
      </c>
      <c r="JL99" s="5" t="b">
        <f t="shared" ref="JL99:JN101" si="818">($N99=JL$11)</f>
        <v>0</v>
      </c>
      <c r="JM99" s="5" t="b">
        <f t="shared" si="818"/>
        <v>0</v>
      </c>
      <c r="JN99" s="5" t="b">
        <f t="shared" si="818"/>
        <v>1</v>
      </c>
      <c r="JO99" s="144">
        <f t="shared" ref="JO99:JP101" si="819">$O99</f>
        <v>1</v>
      </c>
      <c r="JP99" s="144">
        <f t="shared" si="819"/>
        <v>1</v>
      </c>
      <c r="JQ99" s="5" t="b">
        <f t="shared" ref="JQ99:JT101" si="820">INDEX(i_dryman,($AF99-1)*4+INDEX(i.StdELMan,($K99-1)*12+($M99-1)*3+$N99,JQ$8),JQ$7)</f>
        <v>0</v>
      </c>
      <c r="JR99" s="5" t="b">
        <f t="shared" si="820"/>
        <v>1</v>
      </c>
      <c r="JS99" s="5" t="b">
        <f t="shared" si="820"/>
        <v>1</v>
      </c>
      <c r="JT99" s="5" t="b">
        <f t="shared" si="820"/>
        <v>0</v>
      </c>
      <c r="JU99" s="5">
        <f t="shared" ref="JU99:JV101" si="821">INDEX(i_dryman,($AF99-1)*4+INDEX(i.StdELMan,($K99-1)*12+($M99-1)*3+$N99,JU$8),JU$7+$M99-1)</f>
        <v>1</v>
      </c>
      <c r="JV99" s="5">
        <f t="shared" si="821"/>
        <v>0</v>
      </c>
      <c r="JW99" s="5" t="b">
        <f>AND(INDEX(i_dryman,($AF99-1)*4+INDEX(i.StdELMan,($K99-1)*12+($M99-1)*3+$N99,JW$8),JW$7),($JP99&gt;0))</f>
        <v>0</v>
      </c>
      <c r="JX99" s="5" t="str" cm="1">
        <f t="array" aca="1" ref="JX99" ca="1">IF(OR(JY99:KF99&lt;&gt;"-"),TRUE,"-")</f>
        <v>-</v>
      </c>
      <c r="JY99" s="19" t="str">
        <f t="shared" ref="JY99:KF101" ca="1" si="822">OFFSET(JY$5,$B99,0)</f>
        <v>-</v>
      </c>
      <c r="JZ99" s="19" t="str">
        <f t="shared" ca="1" si="822"/>
        <v>-</v>
      </c>
      <c r="KA99" s="19" t="str">
        <f t="shared" ca="1" si="822"/>
        <v>-</v>
      </c>
      <c r="KB99" s="19" t="str">
        <f t="shared" ca="1" si="822"/>
        <v>-</v>
      </c>
      <c r="KC99" s="19" t="str">
        <f t="shared" ca="1" si="822"/>
        <v>-</v>
      </c>
      <c r="KD99" s="19" t="str">
        <f t="shared" ca="1" si="822"/>
        <v>-</v>
      </c>
      <c r="KE99" s="19" t="str">
        <f t="shared" ca="1" si="822"/>
        <v>-</v>
      </c>
      <c r="KF99" s="19" t="str">
        <f t="shared" ca="1" si="822"/>
        <v>-</v>
      </c>
      <c r="KG99" s="5" t="b">
        <f t="array" aca="1" ref="KG99" ca="1">IF(OR(KH99:KN99&lt;&gt;"-"),TRUE,"-")</f>
        <v>1</v>
      </c>
      <c r="KH99" s="19">
        <f t="shared" ref="KH99:KQ101" ca="1" si="823">OFFSET(KH$5,$B99,0)</f>
        <v>0</v>
      </c>
      <c r="KI99" s="19" t="str">
        <f t="shared" ca="1" si="823"/>
        <v>-</v>
      </c>
      <c r="KJ99" s="19">
        <f t="shared" ca="1" si="823"/>
        <v>999999</v>
      </c>
      <c r="KK99" s="19">
        <f t="shared" ca="1" si="823"/>
        <v>999999</v>
      </c>
      <c r="KL99" s="19">
        <f t="shared" ca="1" si="823"/>
        <v>999999</v>
      </c>
      <c r="KM99" s="19">
        <f t="shared" ca="1" si="823"/>
        <v>999999</v>
      </c>
      <c r="KN99" s="19">
        <f t="shared" ca="1" si="823"/>
        <v>999999</v>
      </c>
      <c r="KO99" s="19" t="str">
        <f t="shared" ca="1" si="823"/>
        <v>-</v>
      </c>
      <c r="KP99" s="19" t="str">
        <f ca="1">OFFSET(KP$5,$B99,0)</f>
        <v>-</v>
      </c>
      <c r="KQ99" s="19" t="str">
        <f ca="1">OFFSET(KQ$5,$B99,0)</f>
        <v>-</v>
      </c>
      <c r="KR99" s="19" t="b">
        <f t="shared" ref="KR99:KS101" ca="1" si="824">OFFSET(KR$5,$B99,0)</f>
        <v>1</v>
      </c>
      <c r="KS99" s="19">
        <f t="shared" ca="1" si="824"/>
        <v>0</v>
      </c>
      <c r="KT99" s="5" t="str">
        <f t="shared" ref="KT99:KW101" si="825">INDEX(i.FlkStrctr,$M99,KT$7)</f>
        <v>-</v>
      </c>
      <c r="KU99" s="5" t="str">
        <f t="shared" si="825"/>
        <v>-</v>
      </c>
      <c r="KV99" s="5" t="str">
        <f t="shared" si="825"/>
        <v>-</v>
      </c>
      <c r="KW99" s="5" t="str">
        <f t="shared" si="825"/>
        <v>-</v>
      </c>
      <c r="KX99" s="19" t="str">
        <f t="shared" ref="KX99:LM101" ca="1" si="826">OFFSET(KX$5,$B99,0)</f>
        <v>-</v>
      </c>
      <c r="KY99" s="19" t="str">
        <f t="shared" ca="1" si="826"/>
        <v>-</v>
      </c>
      <c r="KZ99" s="19" t="str">
        <f t="shared" ca="1" si="826"/>
        <v>-</v>
      </c>
      <c r="LA99" s="19" t="str">
        <f t="shared" ca="1" si="826"/>
        <v>-</v>
      </c>
      <c r="LB99" s="19" t="str">
        <f t="shared" ca="1" si="826"/>
        <v>-</v>
      </c>
      <c r="LC99" s="19" t="str">
        <f t="shared" ca="1" si="826"/>
        <v>-</v>
      </c>
      <c r="LD99" s="19" t="str">
        <f t="shared" ca="1" si="826"/>
        <v>-</v>
      </c>
      <c r="LE99" s="5" t="str">
        <f t="shared" ref="LE99:LJ101" si="827">INDEX(i.FlkStrctr,$M99,LE$7)</f>
        <v>-</v>
      </c>
      <c r="LF99" s="5">
        <f t="shared" si="827"/>
        <v>500</v>
      </c>
      <c r="LG99" s="5">
        <f t="shared" si="827"/>
        <v>500</v>
      </c>
      <c r="LH99" s="5" t="str">
        <f t="shared" si="827"/>
        <v>-</v>
      </c>
      <c r="LI99" s="5" t="str">
        <f>INDEX(i.FlkStrctr,$M99,LI$7)</f>
        <v>-</v>
      </c>
      <c r="LJ99" s="5" t="str">
        <f t="shared" si="827"/>
        <v>-</v>
      </c>
      <c r="LK99" s="5">
        <f t="shared" ref="LK99:LK101" si="828">INDEX(i.conservation,$W99+1,$N99)</f>
        <v>1</v>
      </c>
      <c r="LL99" s="9"/>
      <c r="LM99" s="19">
        <f t="shared" ca="1" si="826"/>
        <v>70</v>
      </c>
      <c r="LN99" s="19">
        <f t="shared" ref="LN99:LP101" ca="1" si="829">OFFSET(LN$5,$B99,0)</f>
        <v>50</v>
      </c>
      <c r="LO99" s="19">
        <f t="shared" ca="1" si="829"/>
        <v>80</v>
      </c>
      <c r="LP99" s="19">
        <f t="shared" ca="1" si="829"/>
        <v>50</v>
      </c>
      <c r="LQ99" s="5" t="b" cm="1">
        <f t="array" ref="LQ99">INDEX(i.meatgrid,$Q99,LQ$7)</f>
        <v>0</v>
      </c>
      <c r="LR99" s="5" t="b" cm="1">
        <f t="array" ref="LR99">INDEX(i.meatgrid,$Q99,LR$7)</f>
        <v>0</v>
      </c>
      <c r="LS99" s="5" t="str" cm="1">
        <f t="array" ref="LS99">INDEX(i.meatgrid,$Q99,LS$7)</f>
        <v>-</v>
      </c>
      <c r="LT99" s="5" t="str" cm="1">
        <f t="array" ref="LT99">INDEX(i.meatgrid,$Q99,LT$7)</f>
        <v>-</v>
      </c>
      <c r="LU99" s="5">
        <f t="shared" ref="LU99:LU101" si="830">INDEX(i.WoolPrices,$R99,LU$7)</f>
        <v>1</v>
      </c>
      <c r="LV99" s="5">
        <f t="shared" ref="LV99:LV101" si="831">INDEX(i.MeatPrices,$S99,LV$7)</f>
        <v>1</v>
      </c>
      <c r="LW99" s="5" cm="1">
        <f t="array" ref="LW99">INDEX(i.meatgrid,$Q99,LW$7)</f>
        <v>0</v>
      </c>
      <c r="LX99" s="5" cm="1">
        <f t="array" ref="LX99">INDEX(i.meatgrid,$Q99,LX$7)</f>
        <v>0</v>
      </c>
      <c r="LY99" s="5" cm="1">
        <f t="array" ref="LY99">INDEX(i.meatgrid,$Q99,LY$7)</f>
        <v>0</v>
      </c>
      <c r="LZ99" s="5" cm="1">
        <f t="array" ref="LZ99">INDEX(i.meatgrid,$Q99,LZ$7)</f>
        <v>0</v>
      </c>
      <c r="MA99" s="5" cm="1">
        <f t="array" ref="MA99">INDEX(i.meatgrid,$Q99,MA$7)</f>
        <v>1</v>
      </c>
      <c r="MB99" s="5" cm="1">
        <f t="array" ref="MB99">INDEX(i.meatgrid,$Q99,MB$7)</f>
        <v>1</v>
      </c>
      <c r="MC99" s="5" cm="1">
        <f t="array" ref="MC99">INDEX(i.meatgrid,$Q99,MC$7)</f>
        <v>1</v>
      </c>
      <c r="MD99" s="5" cm="1">
        <f t="array" ref="MD99">INDEX(i.meatgrid,$Q99,MD$7)</f>
        <v>1</v>
      </c>
      <c r="ME99" s="5">
        <f t="shared" ref="ME99:ME101" si="832">INDEX(i.GrainPrices,$T99,ME$7)</f>
        <v>1</v>
      </c>
      <c r="MF99" s="9"/>
      <c r="MG99" s="19" t="b">
        <f t="shared" ref="MG99:MV101" ca="1" si="833">OFFSET(MG$5,$B99,0)</f>
        <v>0</v>
      </c>
      <c r="MH99" s="19" t="b">
        <f t="shared" ca="1" si="833"/>
        <v>0</v>
      </c>
      <c r="MI99" s="19">
        <f t="shared" ca="1" si="833"/>
        <v>1</v>
      </c>
      <c r="MJ99" s="19">
        <f t="shared" ca="1" si="833"/>
        <v>0.75</v>
      </c>
      <c r="MK99" s="19">
        <f t="shared" ca="1" si="833"/>
        <v>0.75</v>
      </c>
      <c r="ML99" s="19">
        <f t="shared" ca="1" si="833"/>
        <v>0.8</v>
      </c>
      <c r="MM99" s="19">
        <f t="shared" ca="1" si="833"/>
        <v>0.82499999999999996</v>
      </c>
      <c r="MN99" s="19">
        <f t="shared" ca="1" si="833"/>
        <v>0.875</v>
      </c>
      <c r="MO99" s="19">
        <f t="shared" ca="1" si="833"/>
        <v>0.9</v>
      </c>
      <c r="MP99" s="19">
        <f t="shared" ca="1" si="833"/>
        <v>1</v>
      </c>
      <c r="MQ99" s="19">
        <f t="shared" ca="1" si="833"/>
        <v>0.875</v>
      </c>
      <c r="MR99" s="19" t="b">
        <f t="shared" ca="1" si="833"/>
        <v>1</v>
      </c>
      <c r="MS99" s="19">
        <f t="shared" ca="1" si="833"/>
        <v>74.989999999999995</v>
      </c>
      <c r="MT99" s="19" t="str">
        <f t="shared" ca="1" si="833"/>
        <v>-</v>
      </c>
      <c r="MU99" s="19" t="str">
        <f t="shared" ca="1" si="833"/>
        <v>-</v>
      </c>
      <c r="MV99" s="19" t="str">
        <f t="shared" ca="1" si="833"/>
        <v>-</v>
      </c>
      <c r="MW99" s="19" t="str">
        <f t="shared" ref="MW99:OL101" ca="1" si="834">OFFSET(MW$5,$B99,0)</f>
        <v>-</v>
      </c>
      <c r="MX99" s="19" t="str">
        <f t="shared" ca="1" si="834"/>
        <v>-</v>
      </c>
      <c r="MY99" s="19" t="str">
        <f t="shared" ca="1" si="834"/>
        <v>-</v>
      </c>
      <c r="MZ99" s="19" t="str">
        <f t="shared" ca="1" si="834"/>
        <v>-</v>
      </c>
      <c r="NA99" s="19">
        <f t="shared" ca="1" si="834"/>
        <v>36.99</v>
      </c>
      <c r="NB99" s="19">
        <f t="shared" ca="1" si="834"/>
        <v>36.99</v>
      </c>
      <c r="NC99" s="19" t="str">
        <f t="shared" ca="1" si="834"/>
        <v>-</v>
      </c>
      <c r="ND99" s="19" t="str">
        <f t="shared" ca="1" si="834"/>
        <v>-</v>
      </c>
      <c r="NE99" s="19" t="str">
        <f t="shared" ca="1" si="834"/>
        <v>-</v>
      </c>
      <c r="NF99" s="19" t="str">
        <f t="shared" ca="1" si="834"/>
        <v>-</v>
      </c>
      <c r="NG99" s="19" t="str">
        <f t="shared" ca="1" si="834"/>
        <v>-</v>
      </c>
      <c r="NH99" s="19">
        <f t="shared" ca="1" si="834"/>
        <v>49.99</v>
      </c>
      <c r="NI99" s="19">
        <f t="shared" ca="1" si="834"/>
        <v>49.99</v>
      </c>
      <c r="NJ99" s="19">
        <f t="shared" ca="1" si="834"/>
        <v>49.99</v>
      </c>
      <c r="NK99" s="19">
        <f t="shared" ca="1" si="834"/>
        <v>49.99</v>
      </c>
      <c r="NL99" s="19">
        <f t="shared" ca="1" si="834"/>
        <v>49.99</v>
      </c>
      <c r="NM99" s="19">
        <f t="shared" ca="1" si="834"/>
        <v>49.99</v>
      </c>
      <c r="NN99" s="19">
        <f t="shared" ca="1" si="834"/>
        <v>49.99</v>
      </c>
      <c r="NO99" s="19">
        <f t="shared" ca="1" si="834"/>
        <v>49.99</v>
      </c>
      <c r="NP99" s="19">
        <f t="shared" ca="1" si="834"/>
        <v>412.99</v>
      </c>
      <c r="NQ99" s="19">
        <f t="shared" ca="1" si="834"/>
        <v>412.99</v>
      </c>
      <c r="NR99" s="19" t="str">
        <f t="shared" ca="1" si="834"/>
        <v>-</v>
      </c>
      <c r="NS99" s="19" t="str">
        <f t="shared" ca="1" si="834"/>
        <v>-</v>
      </c>
      <c r="NT99" s="19" t="str">
        <f t="shared" ca="1" si="834"/>
        <v>-</v>
      </c>
      <c r="NU99" s="19" t="str">
        <f t="shared" ca="1" si="834"/>
        <v>-</v>
      </c>
      <c r="NV99" s="19" t="str">
        <f t="shared" ca="1" si="834"/>
        <v>-</v>
      </c>
      <c r="NW99" s="19">
        <f t="shared" ca="1" si="834"/>
        <v>6.8900000000000006</v>
      </c>
      <c r="NX99" s="19">
        <f t="shared" ca="1" si="834"/>
        <v>6.8900000000000006</v>
      </c>
      <c r="NY99" s="19">
        <f t="shared" ca="1" si="834"/>
        <v>6.8900000000000006</v>
      </c>
      <c r="NZ99" s="19">
        <f t="shared" ca="1" si="834"/>
        <v>6.8900000000000006</v>
      </c>
      <c r="OA99" s="19">
        <f t="shared" ca="1" si="834"/>
        <v>6.8900000000000006</v>
      </c>
      <c r="OB99" s="19">
        <f t="shared" ca="1" si="834"/>
        <v>6.8900000000000006</v>
      </c>
      <c r="OC99" s="19">
        <f t="shared" ca="1" si="834"/>
        <v>6.8900000000000006</v>
      </c>
      <c r="OD99" s="19">
        <f t="shared" ca="1" si="834"/>
        <v>6.8900000000000006</v>
      </c>
      <c r="OE99" s="19">
        <f t="shared" ca="1" si="834"/>
        <v>346.99</v>
      </c>
      <c r="OF99" s="19">
        <f t="shared" ca="1" si="834"/>
        <v>346.99</v>
      </c>
      <c r="OG99" s="19" t="str">
        <f t="shared" ca="1" si="834"/>
        <v>-</v>
      </c>
      <c r="OH99" s="19" t="str">
        <f t="shared" ca="1" si="834"/>
        <v>-</v>
      </c>
      <c r="OI99" s="19" t="str">
        <f t="shared" ca="1" si="834"/>
        <v>-</v>
      </c>
      <c r="OJ99" s="19" t="str">
        <f t="shared" ca="1" si="834"/>
        <v>-</v>
      </c>
      <c r="OK99" s="19" t="str">
        <f t="shared" ca="1" si="834"/>
        <v>-</v>
      </c>
      <c r="OL99" s="19">
        <f t="shared" ca="1" si="834"/>
        <v>0</v>
      </c>
      <c r="OM99" s="24">
        <v>0</v>
      </c>
    </row>
    <row r="100" spans="1:403" outlineLevel="1">
      <c r="A100" s="21">
        <f t="shared" si="156"/>
        <v>95</v>
      </c>
      <c r="B100" s="21">
        <f>$A$24</f>
        <v>19</v>
      </c>
      <c r="C100">
        <v>110</v>
      </c>
      <c r="D100" s="144" t="str">
        <f t="shared" ca="1" si="780"/>
        <v>GSM</v>
      </c>
      <c r="E100" t="b">
        <f t="shared" ca="1" si="781"/>
        <v>1</v>
      </c>
      <c r="F100" t="b">
        <v>0</v>
      </c>
      <c r="G100" t="b">
        <f t="shared" ref="G100:G101" ca="1" si="835">E100</f>
        <v>1</v>
      </c>
      <c r="H100" s="237">
        <f t="shared" ref="H100:L101" ca="1" si="836">OFFSET(H100,-1,0)</f>
        <v>1</v>
      </c>
      <c r="I100" s="237">
        <f t="shared" ca="1" si="836"/>
        <v>1</v>
      </c>
      <c r="J100" s="237" t="str">
        <f t="shared" ca="1" si="836"/>
        <v/>
      </c>
      <c r="K100" s="237">
        <f t="shared" ca="1" si="836"/>
        <v>2</v>
      </c>
      <c r="L100" s="237">
        <f t="shared" ca="1" si="836"/>
        <v>2</v>
      </c>
      <c r="M100" s="182">
        <f t="array" aca="1" ref="M100" ca="1">MAX(M$22,MOD(M99+1*AND(N100:$V100=N$22:$V$22),M$23+1))</f>
        <v>2</v>
      </c>
      <c r="N100" s="182">
        <f t="array" aca="1" ref="N100" ca="1">MAX(N$22,MOD(N99+1*AND(O100:$V100=O$22:$V$22),N$23+1))</f>
        <v>3</v>
      </c>
      <c r="O100" s="237">
        <f ca="1">OFFSET(O100,-1,0)</f>
        <v>1</v>
      </c>
      <c r="P100" s="182">
        <f t="array" ref="P100">MAX(P$22,MOD(P99+1*AND(R100:$V100=R$22:$V$22),P$23+1))</f>
        <v>2</v>
      </c>
      <c r="Q100" s="29">
        <v>1</v>
      </c>
      <c r="R100" s="29">
        <v>1</v>
      </c>
      <c r="S100" s="29">
        <v>1</v>
      </c>
      <c r="T100" s="29">
        <v>1</v>
      </c>
      <c r="U100" s="218"/>
      <c r="V100" s="218"/>
      <c r="W100" s="182">
        <f t="array" ref="W100">MAX(W$22,MOD(W99+1*AND(R100:$V100=R$22:$V$22),W$23+1))</f>
        <v>0</v>
      </c>
      <c r="X100" s="218"/>
      <c r="Y100" s="218"/>
      <c r="Z100" s="218"/>
      <c r="AA100" s="218"/>
      <c r="AB100" s="218"/>
      <c r="AC100" s="218"/>
      <c r="AD100" s="218"/>
      <c r="AE100" s="218"/>
      <c r="AF100" s="144">
        <f ca="1">INDEX(CHOOSE($N100,DataAutumn!i.AdultDrys,DataWinter!i.AdultDrys,DataSpring!i.AdultDrys),1,$M100)</f>
        <v>3</v>
      </c>
      <c r="AG100" s="5">
        <f t="shared" ca="1" si="782"/>
        <v>2</v>
      </c>
      <c r="AH100" s="5">
        <f t="shared" ca="1" si="782"/>
        <v>0</v>
      </c>
      <c r="AI100" s="5">
        <f t="shared" ca="1" si="783"/>
        <v>1</v>
      </c>
      <c r="AJ100" s="218"/>
      <c r="AK100" s="218"/>
      <c r="AL100" s="366" t="str">
        <f ca="1">TEXT(LEFT(OFFSET(AL100,-1,0),5)+1,"00000")&amp;MID(OFFSET(AL100,-1,0),6,FIND(" ",OFFSET(AL100,-1,0),7)-5)
&amp; $D100           &amp; " Day"&amp;INDEX(i.DOY,$N100,1)              &amp; IF($IG100=0," FWM","")&amp;IF($IG100=1," MWM","")&amp;IF($IG100=5," Mat","")&amp;IF($IH100=TRUE,"&amp;BBT","    ")
&amp;INDEX(DataMaster!$B$98:$B$103,$Q100,0)    &amp; " WP"&amp;TEXT($LU100*100,"000p")           &amp; " MP"&amp;TEXT($LV100*100,"000p")           &amp; " GP"&amp;TEXT($ME100*100,"000p")
&amp; " (F"&amp;3+COUNTIF($CV100:$CY100,TRUE)&amp;3&amp;"N"&amp;$DM100&amp;$DN100&amp;")"</f>
        <v>00002 SE_shipper_lw GSM Day204 MWM    all grids WP100p MP100p GP100p (F33N11)</v>
      </c>
      <c r="AM100" s="9" t="str">
        <f ca="1">IF(COUNTIF(AL$5:AL100,AL100)=1,"-","Dup")</f>
        <v>-</v>
      </c>
      <c r="AN100" s="9"/>
      <c r="AO100" s="12" t="b">
        <v>1</v>
      </c>
      <c r="AP100" s="12" t="b">
        <v>1</v>
      </c>
      <c r="AQ100" s="12" t="b">
        <v>1</v>
      </c>
      <c r="AR100" s="12" t="b">
        <v>1</v>
      </c>
      <c r="AS100" s="12" t="b">
        <v>1</v>
      </c>
      <c r="AT100" s="12" t="b">
        <v>1</v>
      </c>
      <c r="AU100" s="12" t="b">
        <v>1</v>
      </c>
      <c r="AV100" s="12" t="b">
        <v>1</v>
      </c>
      <c r="AW100" s="9"/>
      <c r="AX100" s="5" t="b">
        <f t="shared" ca="1" si="784"/>
        <v>1</v>
      </c>
      <c r="AY100" s="5" t="str">
        <f t="shared" ca="1" si="784"/>
        <v>-</v>
      </c>
      <c r="AZ100" s="5" t="str">
        <f t="shared" ca="1" si="784"/>
        <v>-</v>
      </c>
      <c r="BA100" s="5" t="str">
        <f t="shared" ca="1" si="784"/>
        <v>-</v>
      </c>
      <c r="BB100" s="5" t="b">
        <f t="shared" ca="1" si="784"/>
        <v>0</v>
      </c>
      <c r="BC100" s="144">
        <f t="shared" ca="1" si="784"/>
        <v>0.25</v>
      </c>
      <c r="BD100" s="19" t="b">
        <f t="shared" ca="1" si="785"/>
        <v>1</v>
      </c>
      <c r="BE100" s="9"/>
      <c r="BF100" s="5" t="str">
        <f t="shared" ca="1" si="786"/>
        <v>-</v>
      </c>
      <c r="BG100" s="19" t="str">
        <f t="shared" ca="1" si="787"/>
        <v>-</v>
      </c>
      <c r="BH100" s="19" t="str">
        <f t="shared" ca="1" si="787"/>
        <v>-</v>
      </c>
      <c r="BI100" s="19" t="str">
        <f t="shared" ca="1" si="787"/>
        <v>-</v>
      </c>
      <c r="BJ100" s="5" t="str">
        <f t="shared" ca="1" si="788"/>
        <v>-</v>
      </c>
      <c r="BK100" s="19" t="str">
        <f t="shared" ca="1" si="789"/>
        <v>-</v>
      </c>
      <c r="BL100" s="5" t="str">
        <f t="shared" ca="1" si="790"/>
        <v>-</v>
      </c>
      <c r="BM100" s="19" t="str">
        <f t="shared" ca="1" si="791"/>
        <v>-</v>
      </c>
      <c r="BN100" s="19" t="str">
        <f t="shared" ca="1" si="791"/>
        <v>-</v>
      </c>
      <c r="BO100" s="19" t="str">
        <f t="shared" ca="1" si="791"/>
        <v>-</v>
      </c>
      <c r="BP100" s="5" t="str">
        <f t="shared" ca="1" si="792"/>
        <v>-</v>
      </c>
      <c r="BQ100" s="9"/>
      <c r="BR100" s="5" t="b">
        <f t="shared" ca="1" si="793"/>
        <v>0</v>
      </c>
      <c r="BS100" s="5" t="str">
        <f t="shared" ca="1" si="794"/>
        <v>-</v>
      </c>
      <c r="BT100" s="5" t="str">
        <f t="shared" ca="1" si="795"/>
        <v>-</v>
      </c>
      <c r="BU100" s="5" t="str">
        <f t="shared" ca="1" si="795"/>
        <v>-</v>
      </c>
      <c r="BV100" s="5" t="str">
        <f t="shared" ca="1" si="795"/>
        <v>-</v>
      </c>
      <c r="BW100" s="5" t="str">
        <f t="shared" ca="1" si="795"/>
        <v>-</v>
      </c>
      <c r="BX100" s="5" t="str">
        <f t="shared" ca="1" si="795"/>
        <v>-</v>
      </c>
      <c r="BY100" s="5" t="str">
        <f t="shared" ca="1" si="795"/>
        <v>-</v>
      </c>
      <c r="BZ100" s="5" t="str">
        <f t="shared" ca="1" si="795"/>
        <v>-</v>
      </c>
      <c r="CA100" s="5" t="str">
        <f t="shared" ca="1" si="795"/>
        <v>-</v>
      </c>
      <c r="CB100" s="9"/>
      <c r="CC100" s="237" t="b">
        <f ca="1">OFFSET(CC100,-1,0)</f>
        <v>1</v>
      </c>
      <c r="CD100" s="237" t="b">
        <f ca="1">OFFSET(CD100,-1,0)</f>
        <v>1</v>
      </c>
      <c r="CE100" s="237" t="b">
        <f ca="1">OFFSET(CE100,-1,0)</f>
        <v>1</v>
      </c>
      <c r="CF100" s="12">
        <v>2232107</v>
      </c>
      <c r="CG100" s="144" t="b">
        <f ca="1">NOT(CE100)</f>
        <v>0</v>
      </c>
      <c r="CH100" s="12" t="s">
        <v>34</v>
      </c>
      <c r="CI100" s="19" t="str">
        <f t="shared" ca="1" si="796"/>
        <v>-</v>
      </c>
      <c r="CJ100" s="19" t="str">
        <f t="shared" ca="1" si="796"/>
        <v>-</v>
      </c>
      <c r="CK100" s="19" t="str">
        <f t="shared" ca="1" si="796"/>
        <v>-</v>
      </c>
      <c r="CL100" s="19">
        <f t="shared" ca="1" si="796"/>
        <v>1</v>
      </c>
      <c r="CM100" s="19">
        <f t="shared" ca="1" si="796"/>
        <v>1</v>
      </c>
      <c r="CN100" s="9"/>
      <c r="CO100" s="444">
        <f t="shared" ca="1" si="797"/>
        <v>652</v>
      </c>
      <c r="CP100" s="444">
        <f t="shared" ca="1" si="797"/>
        <v>686</v>
      </c>
      <c r="CQ100" s="444">
        <f t="shared" ca="1" si="797"/>
        <v>721</v>
      </c>
      <c r="CR100" s="152">
        <f t="shared" ca="1" si="798"/>
        <v>378</v>
      </c>
      <c r="CS100" s="152">
        <f t="shared" ca="1" si="798"/>
        <v>413</v>
      </c>
      <c r="CT100" s="152">
        <f t="shared" ca="1" si="798"/>
        <v>448</v>
      </c>
      <c r="CU100" s="19" t="str">
        <f t="shared" ca="1" si="799"/>
        <v>-</v>
      </c>
      <c r="CV100" s="19" t="str">
        <f t="shared" ca="1" si="800"/>
        <v>-</v>
      </c>
      <c r="CW100" s="19" t="str">
        <f t="shared" ca="1" si="800"/>
        <v>-</v>
      </c>
      <c r="CX100" s="19" t="str">
        <f t="shared" ca="1" si="800"/>
        <v>-</v>
      </c>
      <c r="CY100" s="19" t="str">
        <f t="shared" ca="1" si="800"/>
        <v>-</v>
      </c>
      <c r="CZ100" s="19" t="b">
        <f ca="1">OFFSET(CZ$5,$B100,0)</f>
        <v>1</v>
      </c>
      <c r="DA100" s="19">
        <f t="shared" ca="1" si="800"/>
        <v>0</v>
      </c>
      <c r="DB100" s="19">
        <f t="shared" ca="1" si="800"/>
        <v>0</v>
      </c>
      <c r="DC100" s="19">
        <f t="shared" ca="1" si="800"/>
        <v>0</v>
      </c>
      <c r="DD100" s="19">
        <f t="shared" ca="1" si="800"/>
        <v>0</v>
      </c>
      <c r="DE100" s="19">
        <f t="shared" ca="1" si="800"/>
        <v>0</v>
      </c>
      <c r="DF100" s="19">
        <f t="shared" ca="1" si="800"/>
        <v>0</v>
      </c>
      <c r="DG100" s="19">
        <f t="shared" ca="1" si="800"/>
        <v>0</v>
      </c>
      <c r="DH100" s="19">
        <f t="shared" ca="1" si="800"/>
        <v>0</v>
      </c>
      <c r="DI100" s="19">
        <f t="shared" ca="1" si="800"/>
        <v>0</v>
      </c>
      <c r="DJ100" s="19">
        <f t="shared" ca="1" si="800"/>
        <v>0</v>
      </c>
      <c r="DK100" s="19">
        <f t="shared" ca="1" si="800"/>
        <v>0</v>
      </c>
      <c r="DL100" s="19">
        <f t="shared" ca="1" si="800"/>
        <v>0</v>
      </c>
      <c r="DM100" s="19">
        <f t="shared" ca="1" si="800"/>
        <v>1</v>
      </c>
      <c r="DN100" s="19">
        <f t="shared" ca="1" si="800"/>
        <v>1</v>
      </c>
      <c r="DO100" s="19">
        <f t="shared" ca="1" si="800"/>
        <v>0</v>
      </c>
      <c r="DP100" s="19" t="str">
        <f t="shared" ca="1" si="800"/>
        <v>-</v>
      </c>
      <c r="DQ100" s="19" t="str">
        <f t="shared" ca="1" si="800"/>
        <v>-</v>
      </c>
      <c r="DR100" s="19" t="str">
        <f t="shared" ca="1" si="800"/>
        <v>-</v>
      </c>
      <c r="DS100" s="19" t="str">
        <f t="shared" ca="1" si="800"/>
        <v>-</v>
      </c>
      <c r="DT100" s="19" t="str">
        <f t="shared" ca="1" si="800"/>
        <v>-</v>
      </c>
      <c r="DU100" s="19">
        <f t="shared" ca="1" si="800"/>
        <v>0</v>
      </c>
      <c r="DV100" s="19" t="str">
        <f t="shared" ca="1" si="800"/>
        <v>-</v>
      </c>
      <c r="DW100" s="19" t="str">
        <f t="shared" ca="1" si="800"/>
        <v>-</v>
      </c>
      <c r="DX100" s="19" t="str">
        <f t="shared" ca="1" si="800"/>
        <v>-</v>
      </c>
      <c r="DY100" s="19" t="str">
        <f t="shared" ca="1" si="800"/>
        <v>-</v>
      </c>
      <c r="DZ100" s="19" t="str">
        <f t="shared" ca="1" si="800"/>
        <v>-</v>
      </c>
      <c r="EA100" s="19" t="str">
        <f t="shared" ca="1" si="800"/>
        <v>-</v>
      </c>
      <c r="EB100" s="19" t="str">
        <f t="shared" ca="1" si="800"/>
        <v>-</v>
      </c>
      <c r="EC100" s="19" t="str">
        <f t="shared" ca="1" si="800"/>
        <v>-</v>
      </c>
      <c r="ED100" s="19">
        <f t="shared" ca="1" si="800"/>
        <v>0</v>
      </c>
      <c r="EE100" s="444">
        <f t="shared" ca="1" si="801"/>
        <v>0</v>
      </c>
      <c r="EF100" s="444">
        <f t="shared" ca="1" si="801"/>
        <v>0</v>
      </c>
      <c r="EG100" s="124">
        <f t="shared" ca="1" si="802"/>
        <v>0</v>
      </c>
      <c r="EH100" s="124">
        <f t="shared" ca="1" si="802"/>
        <v>0</v>
      </c>
      <c r="EI100" s="124">
        <f t="shared" ca="1" si="802"/>
        <v>0</v>
      </c>
      <c r="EJ100" s="124">
        <f t="shared" ca="1" si="802"/>
        <v>0</v>
      </c>
      <c r="EK100" s="124">
        <f t="shared" ca="1" si="802"/>
        <v>0</v>
      </c>
      <c r="EL100" s="124">
        <f t="shared" ca="1" si="802"/>
        <v>0</v>
      </c>
      <c r="EM100" s="124">
        <f t="shared" ca="1" si="802"/>
        <v>0</v>
      </c>
      <c r="EN100" s="124">
        <f t="shared" ca="1" si="802"/>
        <v>0</v>
      </c>
      <c r="EO100" s="124">
        <f t="shared" ca="1" si="802"/>
        <v>0</v>
      </c>
      <c r="EP100" s="124">
        <f t="shared" ca="1" si="802"/>
        <v>0</v>
      </c>
      <c r="EQ100" s="124">
        <f t="shared" ca="1" si="802"/>
        <v>0</v>
      </c>
      <c r="ER100" s="124">
        <f t="shared" ca="1" si="802"/>
        <v>0</v>
      </c>
      <c r="ES100" s="124">
        <f t="shared" ca="1" si="802"/>
        <v>0</v>
      </c>
      <c r="ET100" s="124">
        <f t="shared" ca="1" si="802"/>
        <v>0</v>
      </c>
      <c r="EU100" s="124">
        <f t="shared" ca="1" si="802"/>
        <v>0</v>
      </c>
      <c r="EV100" s="124">
        <f t="shared" ca="1" si="802"/>
        <v>0</v>
      </c>
      <c r="EW100" s="124">
        <f t="shared" ca="1" si="803"/>
        <v>0</v>
      </c>
      <c r="EX100" s="124">
        <f t="shared" ca="1" si="803"/>
        <v>0</v>
      </c>
      <c r="EY100" s="554">
        <f t="shared" ca="1" si="804"/>
        <v>0</v>
      </c>
      <c r="EZ100" s="554">
        <f t="shared" ca="1" si="804"/>
        <v>0</v>
      </c>
      <c r="FA100" s="554">
        <f t="shared" ca="1" si="804"/>
        <v>0</v>
      </c>
      <c r="FB100" s="125">
        <f t="shared" ca="1" si="804"/>
        <v>0</v>
      </c>
      <c r="FC100" s="125">
        <f t="shared" ca="1" si="804"/>
        <v>0</v>
      </c>
      <c r="FD100" s="125">
        <f t="shared" ca="1" si="804"/>
        <v>0</v>
      </c>
      <c r="FE100" s="125">
        <f t="shared" ca="1" si="804"/>
        <v>0</v>
      </c>
      <c r="FF100" s="125">
        <f t="shared" ca="1" si="804"/>
        <v>0</v>
      </c>
      <c r="FG100" s="125">
        <f t="shared" ca="1" si="804"/>
        <v>0</v>
      </c>
      <c r="FH100" s="125">
        <f t="shared" ca="1" si="804"/>
        <v>0</v>
      </c>
      <c r="FI100" s="125">
        <f t="shared" ca="1" si="804"/>
        <v>0</v>
      </c>
      <c r="FJ100" s="125">
        <f t="shared" ca="1" si="804"/>
        <v>0</v>
      </c>
      <c r="FK100" s="125">
        <f t="shared" ca="1" si="804"/>
        <v>0</v>
      </c>
      <c r="FL100" s="125">
        <f t="shared" ca="1" si="804"/>
        <v>0</v>
      </c>
      <c r="FM100" s="125">
        <f t="shared" ca="1" si="804"/>
        <v>0</v>
      </c>
      <c r="FN100" s="125">
        <f t="shared" ca="1" si="804"/>
        <v>0</v>
      </c>
      <c r="FO100" s="124">
        <f t="shared" ca="1" si="805"/>
        <v>0</v>
      </c>
      <c r="FP100" s="124">
        <f t="shared" ca="1" si="805"/>
        <v>0</v>
      </c>
      <c r="FQ100" s="124">
        <f t="shared" ca="1" si="805"/>
        <v>0</v>
      </c>
      <c r="FR100" s="124">
        <f t="shared" ca="1" si="805"/>
        <v>0</v>
      </c>
      <c r="FS100" s="124">
        <f t="shared" ca="1" si="805"/>
        <v>0</v>
      </c>
      <c r="FT100" s="124">
        <f t="shared" ca="1" si="805"/>
        <v>0</v>
      </c>
      <c r="FU100" s="124">
        <f t="shared" ca="1" si="805"/>
        <v>0</v>
      </c>
      <c r="FV100" s="124">
        <f t="shared" ca="1" si="805"/>
        <v>0</v>
      </c>
      <c r="FW100" s="124">
        <f t="shared" ca="1" si="805"/>
        <v>0</v>
      </c>
      <c r="FX100" s="124">
        <f t="shared" ca="1" si="805"/>
        <v>0</v>
      </c>
      <c r="FY100" s="124">
        <f t="shared" ca="1" si="805"/>
        <v>0</v>
      </c>
      <c r="FZ100" s="124">
        <f t="shared" ca="1" si="805"/>
        <v>0</v>
      </c>
      <c r="GA100" s="124">
        <f t="shared" ca="1" si="805"/>
        <v>0</v>
      </c>
      <c r="GB100" s="124">
        <f t="shared" ca="1" si="805"/>
        <v>0</v>
      </c>
      <c r="GC100" s="124">
        <f t="shared" ca="1" si="805"/>
        <v>0</v>
      </c>
      <c r="GD100" s="124">
        <f t="shared" ca="1" si="805"/>
        <v>0</v>
      </c>
      <c r="GE100" s="124">
        <f t="shared" ca="1" si="806"/>
        <v>0</v>
      </c>
      <c r="GF100" s="124">
        <f t="shared" ca="1" si="806"/>
        <v>0</v>
      </c>
      <c r="GG100" s="554">
        <f t="shared" ca="1" si="807"/>
        <v>0</v>
      </c>
      <c r="GH100" s="554">
        <f t="shared" ca="1" si="807"/>
        <v>0</v>
      </c>
      <c r="GI100" s="554">
        <f t="shared" ca="1" si="807"/>
        <v>0</v>
      </c>
      <c r="GJ100" s="125">
        <f t="shared" ca="1" si="808"/>
        <v>0</v>
      </c>
      <c r="GK100" s="125">
        <f t="shared" ca="1" si="808"/>
        <v>0</v>
      </c>
      <c r="GL100" s="125">
        <f t="shared" ca="1" si="808"/>
        <v>0</v>
      </c>
      <c r="GM100" s="125">
        <f t="shared" ca="1" si="808"/>
        <v>0</v>
      </c>
      <c r="GN100" s="125">
        <f t="shared" ca="1" si="808"/>
        <v>0</v>
      </c>
      <c r="GO100" s="125">
        <f t="shared" ca="1" si="808"/>
        <v>0</v>
      </c>
      <c r="GP100" s="125">
        <f t="shared" ca="1" si="808"/>
        <v>0</v>
      </c>
      <c r="GQ100" s="125">
        <f t="shared" ca="1" si="808"/>
        <v>0</v>
      </c>
      <c r="GR100" s="125">
        <f t="shared" ca="1" si="808"/>
        <v>0</v>
      </c>
      <c r="GS100" s="125">
        <f t="shared" ca="1" si="808"/>
        <v>0</v>
      </c>
      <c r="GT100" s="125">
        <f t="shared" ca="1" si="808"/>
        <v>0</v>
      </c>
      <c r="GU100" s="125">
        <f t="shared" ca="1" si="808"/>
        <v>0</v>
      </c>
      <c r="GV100" s="125">
        <f t="shared" ca="1" si="808"/>
        <v>0</v>
      </c>
      <c r="GW100" s="124">
        <f t="shared" ca="1" si="809"/>
        <v>0</v>
      </c>
      <c r="GX100" s="124">
        <f t="shared" ca="1" si="809"/>
        <v>0</v>
      </c>
      <c r="GY100" s="124">
        <f t="shared" ca="1" si="809"/>
        <v>0</v>
      </c>
      <c r="GZ100" s="124">
        <f t="shared" ca="1" si="809"/>
        <v>0</v>
      </c>
      <c r="HA100" s="124">
        <f t="shared" ca="1" si="809"/>
        <v>0</v>
      </c>
      <c r="HB100" s="124">
        <f t="shared" ca="1" si="809"/>
        <v>0</v>
      </c>
      <c r="HC100" s="124">
        <f t="shared" ca="1" si="809"/>
        <v>0</v>
      </c>
      <c r="HD100" s="124">
        <f t="shared" ca="1" si="809"/>
        <v>0</v>
      </c>
      <c r="HE100" s="124">
        <f t="shared" ca="1" si="809"/>
        <v>0</v>
      </c>
      <c r="HF100" s="124">
        <f t="shared" ca="1" si="809"/>
        <v>0</v>
      </c>
      <c r="HG100" s="124">
        <f t="shared" ca="1" si="809"/>
        <v>0</v>
      </c>
      <c r="HH100" s="124">
        <f t="shared" ca="1" si="809"/>
        <v>0</v>
      </c>
      <c r="HI100" s="124">
        <f t="shared" ca="1" si="809"/>
        <v>0</v>
      </c>
      <c r="HJ100" s="124">
        <f t="shared" ca="1" si="809"/>
        <v>0</v>
      </c>
      <c r="HK100" s="124">
        <f t="shared" ca="1" si="809"/>
        <v>0</v>
      </c>
      <c r="HL100" s="124">
        <f t="shared" ca="1" si="809"/>
        <v>0</v>
      </c>
      <c r="HM100" s="124">
        <f t="shared" ca="1" si="810"/>
        <v>0</v>
      </c>
      <c r="HN100" s="124">
        <f t="shared" ca="1" si="810"/>
        <v>0</v>
      </c>
      <c r="HO100" s="554">
        <f t="shared" ca="1" si="811"/>
        <v>0</v>
      </c>
      <c r="HP100" s="554">
        <f t="shared" ca="1" si="811"/>
        <v>0</v>
      </c>
      <c r="HQ100" s="554">
        <f t="shared" ca="1" si="811"/>
        <v>0</v>
      </c>
      <c r="HR100" s="125">
        <f t="shared" ca="1" si="812"/>
        <v>0</v>
      </c>
      <c r="HS100" s="125">
        <f t="shared" ca="1" si="812"/>
        <v>0</v>
      </c>
      <c r="HT100" s="125">
        <f t="shared" ca="1" si="812"/>
        <v>0</v>
      </c>
      <c r="HU100" s="125">
        <f t="shared" ca="1" si="812"/>
        <v>0</v>
      </c>
      <c r="HV100" s="125">
        <f t="shared" ca="1" si="812"/>
        <v>0</v>
      </c>
      <c r="HW100" s="125">
        <f t="shared" ca="1" si="812"/>
        <v>0</v>
      </c>
      <c r="HX100" s="125">
        <f t="shared" ca="1" si="812"/>
        <v>0</v>
      </c>
      <c r="HY100" s="125">
        <f t="shared" ca="1" si="812"/>
        <v>0</v>
      </c>
      <c r="HZ100" s="125">
        <f t="shared" ca="1" si="812"/>
        <v>0</v>
      </c>
      <c r="IA100" s="125">
        <f t="shared" ca="1" si="812"/>
        <v>0</v>
      </c>
      <c r="IB100" s="125">
        <f t="shared" ca="1" si="812"/>
        <v>0</v>
      </c>
      <c r="IC100" s="125">
        <f t="shared" ca="1" si="812"/>
        <v>0</v>
      </c>
      <c r="ID100" s="125">
        <f t="shared" ca="1" si="812"/>
        <v>0</v>
      </c>
      <c r="IE100" s="5">
        <f t="shared" ca="1" si="813"/>
        <v>67</v>
      </c>
      <c r="IF100" s="9"/>
      <c r="IG100" s="5">
        <f t="shared" ca="1" si="814"/>
        <v>1</v>
      </c>
      <c r="IH100" s="5" t="b">
        <f t="shared" ca="1" si="814"/>
        <v>0</v>
      </c>
      <c r="II100" s="19">
        <f t="shared" ca="1" si="815"/>
        <v>0</v>
      </c>
      <c r="IJ100" s="5">
        <f t="shared" ca="1" si="814"/>
        <v>55</v>
      </c>
      <c r="IK100" s="5" cm="1">
        <f t="array" ref="IK100">INDEX(i.pi_yatf,$X100+1,IK$7)</f>
        <v>1</v>
      </c>
      <c r="IL100" s="19">
        <f t="shared" ca="1" si="816"/>
        <v>0</v>
      </c>
      <c r="IM100" s="19">
        <f t="shared" ca="1" si="816"/>
        <v>0</v>
      </c>
      <c r="IN100" s="19">
        <f t="shared" ca="1" si="816"/>
        <v>0</v>
      </c>
      <c r="IO100" s="19">
        <f t="shared" ca="1" si="816"/>
        <v>0</v>
      </c>
      <c r="IP100" s="19">
        <f t="shared" ca="1" si="816"/>
        <v>0</v>
      </c>
      <c r="IQ100" s="19">
        <f t="shared" ca="1" si="816"/>
        <v>0</v>
      </c>
      <c r="IR100" s="19">
        <f t="shared" ca="1" si="816"/>
        <v>0</v>
      </c>
      <c r="IS100" s="19">
        <f t="shared" ca="1" si="816"/>
        <v>0</v>
      </c>
      <c r="IT100" s="19">
        <f t="shared" ca="1" si="816"/>
        <v>0</v>
      </c>
      <c r="IU100" s="19">
        <f t="shared" ca="1" si="816"/>
        <v>0</v>
      </c>
      <c r="IV100" s="19">
        <f t="shared" ca="1" si="816"/>
        <v>0</v>
      </c>
      <c r="IW100" s="19">
        <f t="shared" ca="1" si="816"/>
        <v>0</v>
      </c>
      <c r="IX100" s="19">
        <f t="shared" ca="1" si="816"/>
        <v>0</v>
      </c>
      <c r="IY100" s="19">
        <f t="shared" ca="1" si="816"/>
        <v>0</v>
      </c>
      <c r="IZ100" s="19">
        <f t="shared" ca="1" si="816"/>
        <v>0</v>
      </c>
      <c r="JA100" s="19">
        <f t="shared" ca="1" si="816"/>
        <v>0</v>
      </c>
      <c r="JB100" s="19">
        <f t="shared" ca="1" si="816"/>
        <v>0</v>
      </c>
      <c r="JC100" s="19">
        <f t="shared" ca="1" si="816"/>
        <v>0</v>
      </c>
      <c r="JD100" s="19">
        <f t="shared" ca="1" si="816"/>
        <v>0</v>
      </c>
      <c r="JE100" s="19">
        <f t="shared" ca="1" si="816"/>
        <v>0</v>
      </c>
      <c r="JF100" s="19">
        <f t="shared" ca="1" si="816"/>
        <v>0</v>
      </c>
      <c r="JG100" s="19">
        <f t="shared" ca="1" si="816"/>
        <v>1</v>
      </c>
      <c r="JH100" s="19">
        <f t="shared" ca="1" si="816"/>
        <v>0</v>
      </c>
      <c r="JI100" s="19">
        <f t="shared" ca="1" si="816"/>
        <v>1</v>
      </c>
      <c r="JJ100" s="9"/>
      <c r="JK100" s="5" t="b">
        <f t="shared" ca="1" si="817"/>
        <v>0</v>
      </c>
      <c r="JL100" s="5" t="b">
        <f t="shared" ca="1" si="818"/>
        <v>0</v>
      </c>
      <c r="JM100" s="5" t="b">
        <f t="shared" ca="1" si="818"/>
        <v>0</v>
      </c>
      <c r="JN100" s="5" t="b">
        <f t="shared" ca="1" si="818"/>
        <v>1</v>
      </c>
      <c r="JO100" s="144">
        <f t="shared" ca="1" si="819"/>
        <v>1</v>
      </c>
      <c r="JP100" s="144">
        <f t="shared" ca="1" si="819"/>
        <v>1</v>
      </c>
      <c r="JQ100" s="5" t="b">
        <f t="shared" ca="1" si="820"/>
        <v>0</v>
      </c>
      <c r="JR100" s="5" t="b">
        <f t="shared" ca="1" si="820"/>
        <v>1</v>
      </c>
      <c r="JS100" s="5" t="b">
        <f t="shared" ca="1" si="820"/>
        <v>1</v>
      </c>
      <c r="JT100" s="5" t="b">
        <f t="shared" ca="1" si="820"/>
        <v>0</v>
      </c>
      <c r="JU100" s="5">
        <f t="shared" ca="1" si="821"/>
        <v>1</v>
      </c>
      <c r="JV100" s="5">
        <f t="shared" ca="1" si="821"/>
        <v>0</v>
      </c>
      <c r="JW100" s="5" t="b">
        <f ca="1">AND(INDEX(i_dryman,($AF100-1)*4+INDEX(i.StdELMan,($K100-1)*12+($M100-1)*3+$N100,JW$8),JW$7),($JP100&gt;0))</f>
        <v>0</v>
      </c>
      <c r="JX100" s="5" t="str" cm="1">
        <f t="array" aca="1" ref="JX100" ca="1">IF(OR(JY100:KF100&lt;&gt;"-"),TRUE,"-")</f>
        <v>-</v>
      </c>
      <c r="JY100" s="19" t="str">
        <f t="shared" ca="1" si="822"/>
        <v>-</v>
      </c>
      <c r="JZ100" s="19" t="str">
        <f t="shared" ca="1" si="822"/>
        <v>-</v>
      </c>
      <c r="KA100" s="19" t="str">
        <f t="shared" ca="1" si="822"/>
        <v>-</v>
      </c>
      <c r="KB100" s="19" t="str">
        <f t="shared" ca="1" si="822"/>
        <v>-</v>
      </c>
      <c r="KC100" s="19" t="str">
        <f t="shared" ca="1" si="822"/>
        <v>-</v>
      </c>
      <c r="KD100" s="19" t="str">
        <f t="shared" ca="1" si="822"/>
        <v>-</v>
      </c>
      <c r="KE100" s="19" t="str">
        <f t="shared" ca="1" si="822"/>
        <v>-</v>
      </c>
      <c r="KF100" s="19" t="str">
        <f t="shared" ca="1" si="822"/>
        <v>-</v>
      </c>
      <c r="KG100" s="5" t="b">
        <f t="array" aca="1" ref="KG100" ca="1">IF(OR(KH100:KN100&lt;&gt;"-"),TRUE,"-")</f>
        <v>1</v>
      </c>
      <c r="KH100" s="19">
        <f t="shared" ca="1" si="823"/>
        <v>0</v>
      </c>
      <c r="KI100" s="19" t="str">
        <f t="shared" ca="1" si="823"/>
        <v>-</v>
      </c>
      <c r="KJ100" s="19">
        <f t="shared" ca="1" si="823"/>
        <v>999999</v>
      </c>
      <c r="KK100" s="19">
        <f t="shared" ca="1" si="823"/>
        <v>999999</v>
      </c>
      <c r="KL100" s="19">
        <f t="shared" ca="1" si="823"/>
        <v>999999</v>
      </c>
      <c r="KM100" s="19">
        <f t="shared" ca="1" si="823"/>
        <v>999999</v>
      </c>
      <c r="KN100" s="19">
        <f t="shared" ca="1" si="823"/>
        <v>999999</v>
      </c>
      <c r="KO100" s="19" t="str">
        <f t="shared" ca="1" si="823"/>
        <v>-</v>
      </c>
      <c r="KP100" s="19" t="str">
        <f ca="1">OFFSET(KP$5,$B100,0)</f>
        <v>-</v>
      </c>
      <c r="KQ100" s="19" t="str">
        <f ca="1">OFFSET(KQ$5,$B100,0)</f>
        <v>-</v>
      </c>
      <c r="KR100" s="19" t="b">
        <f t="shared" ca="1" si="824"/>
        <v>1</v>
      </c>
      <c r="KS100" s="19">
        <f t="shared" ca="1" si="824"/>
        <v>0</v>
      </c>
      <c r="KT100" s="5" t="str">
        <f t="shared" ca="1" si="825"/>
        <v>-</v>
      </c>
      <c r="KU100" s="5" t="str">
        <f t="shared" ca="1" si="825"/>
        <v>-</v>
      </c>
      <c r="KV100" s="5" t="str">
        <f t="shared" ca="1" si="825"/>
        <v>-</v>
      </c>
      <c r="KW100" s="5" t="str">
        <f t="shared" ca="1" si="825"/>
        <v>-</v>
      </c>
      <c r="KX100" s="19" t="str">
        <f t="shared" ca="1" si="826"/>
        <v>-</v>
      </c>
      <c r="KY100" s="19" t="str">
        <f t="shared" ca="1" si="826"/>
        <v>-</v>
      </c>
      <c r="KZ100" s="19" t="str">
        <f t="shared" ca="1" si="826"/>
        <v>-</v>
      </c>
      <c r="LA100" s="19" t="str">
        <f t="shared" ca="1" si="826"/>
        <v>-</v>
      </c>
      <c r="LB100" s="19" t="str">
        <f t="shared" ca="1" si="826"/>
        <v>-</v>
      </c>
      <c r="LC100" s="19" t="str">
        <f t="shared" ca="1" si="826"/>
        <v>-</v>
      </c>
      <c r="LD100" s="19" t="str">
        <f t="shared" ca="1" si="826"/>
        <v>-</v>
      </c>
      <c r="LE100" s="5" t="str">
        <f t="shared" ca="1" si="827"/>
        <v>-</v>
      </c>
      <c r="LF100" s="5">
        <f t="shared" ca="1" si="827"/>
        <v>500</v>
      </c>
      <c r="LG100" s="5">
        <f t="shared" ca="1" si="827"/>
        <v>500</v>
      </c>
      <c r="LH100" s="5" t="str">
        <f t="shared" ca="1" si="827"/>
        <v>-</v>
      </c>
      <c r="LI100" s="5" t="str">
        <f t="shared" ca="1" si="827"/>
        <v>-</v>
      </c>
      <c r="LJ100" s="5" t="str">
        <f t="shared" ca="1" si="827"/>
        <v>-</v>
      </c>
      <c r="LK100" s="5">
        <f t="shared" ca="1" si="828"/>
        <v>1</v>
      </c>
      <c r="LL100" s="9"/>
      <c r="LM100" s="19">
        <f t="shared" ca="1" si="826"/>
        <v>70</v>
      </c>
      <c r="LN100" s="19">
        <f t="shared" ca="1" si="829"/>
        <v>50</v>
      </c>
      <c r="LO100" s="19">
        <f t="shared" ca="1" si="829"/>
        <v>80</v>
      </c>
      <c r="LP100" s="19">
        <f t="shared" ca="1" si="829"/>
        <v>50</v>
      </c>
      <c r="LQ100" s="5" t="b" cm="1">
        <f t="array" ref="LQ100">INDEX(i.meatgrid,$Q100,LQ$7)</f>
        <v>1</v>
      </c>
      <c r="LR100" s="5" t="b" cm="1">
        <f t="array" ref="LR100">INDEX(i.meatgrid,$Q100,LR$7)</f>
        <v>0</v>
      </c>
      <c r="LS100" s="5" t="str" cm="1">
        <f t="array" ref="LS100">INDEX(i.meatgrid,$Q100,LS$7)</f>
        <v>-</v>
      </c>
      <c r="LT100" s="5" t="str" cm="1">
        <f t="array" ref="LT100">INDEX(i.meatgrid,$Q100,LT$7)</f>
        <v>-</v>
      </c>
      <c r="LU100" s="5">
        <f t="shared" si="830"/>
        <v>1</v>
      </c>
      <c r="LV100" s="5">
        <f t="shared" si="831"/>
        <v>1</v>
      </c>
      <c r="LW100" s="5" cm="1">
        <f t="array" ref="LW100">INDEX(i.meatgrid,$Q100,LW$7)</f>
        <v>1</v>
      </c>
      <c r="LX100" s="5" cm="1">
        <f t="array" ref="LX100">INDEX(i.meatgrid,$Q100,LX$7)</f>
        <v>1</v>
      </c>
      <c r="LY100" s="5" cm="1">
        <f t="array" ref="LY100">INDEX(i.meatgrid,$Q100,LY$7)</f>
        <v>1</v>
      </c>
      <c r="LZ100" s="5" cm="1">
        <f t="array" ref="LZ100">INDEX(i.meatgrid,$Q100,LZ$7)</f>
        <v>0</v>
      </c>
      <c r="MA100" s="5" cm="1">
        <f t="array" ref="MA100">INDEX(i.meatgrid,$Q100,MA$7)</f>
        <v>1</v>
      </c>
      <c r="MB100" s="5" cm="1">
        <f t="array" ref="MB100">INDEX(i.meatgrid,$Q100,MB$7)</f>
        <v>1</v>
      </c>
      <c r="MC100" s="5" cm="1">
        <f t="array" ref="MC100">INDEX(i.meatgrid,$Q100,MC$7)</f>
        <v>1</v>
      </c>
      <c r="MD100" s="5" cm="1">
        <f t="array" ref="MD100">INDEX(i.meatgrid,$Q100,MD$7)</f>
        <v>1</v>
      </c>
      <c r="ME100" s="5">
        <f t="shared" si="832"/>
        <v>1</v>
      </c>
      <c r="MF100" s="9"/>
      <c r="MG100" s="19" t="b">
        <f t="shared" ca="1" si="833"/>
        <v>0</v>
      </c>
      <c r="MH100" s="19" t="b">
        <f t="shared" ca="1" si="833"/>
        <v>0</v>
      </c>
      <c r="MI100" s="19">
        <f t="shared" ca="1" si="833"/>
        <v>1</v>
      </c>
      <c r="MJ100" s="19">
        <f t="shared" ca="1" si="833"/>
        <v>0.75</v>
      </c>
      <c r="MK100" s="19">
        <f t="shared" ca="1" si="833"/>
        <v>0.75</v>
      </c>
      <c r="ML100" s="19">
        <f t="shared" ca="1" si="833"/>
        <v>0.8</v>
      </c>
      <c r="MM100" s="19">
        <f t="shared" ca="1" si="833"/>
        <v>0.82499999999999996</v>
      </c>
      <c r="MN100" s="19">
        <f t="shared" ca="1" si="833"/>
        <v>0.875</v>
      </c>
      <c r="MO100" s="19">
        <f t="shared" ca="1" si="833"/>
        <v>0.9</v>
      </c>
      <c r="MP100" s="19">
        <f t="shared" ca="1" si="833"/>
        <v>1</v>
      </c>
      <c r="MQ100" s="19">
        <f t="shared" ca="1" si="833"/>
        <v>0.875</v>
      </c>
      <c r="MR100" s="19" t="b">
        <f t="shared" ca="1" si="833"/>
        <v>1</v>
      </c>
      <c r="MS100" s="19">
        <f t="shared" ca="1" si="833"/>
        <v>74.989999999999995</v>
      </c>
      <c r="MT100" s="19" t="str">
        <f t="shared" ca="1" si="833"/>
        <v>-</v>
      </c>
      <c r="MU100" s="19" t="str">
        <f t="shared" ca="1" si="833"/>
        <v>-</v>
      </c>
      <c r="MV100" s="19" t="str">
        <f t="shared" ca="1" si="833"/>
        <v>-</v>
      </c>
      <c r="MW100" s="19" t="str">
        <f t="shared" ca="1" si="834"/>
        <v>-</v>
      </c>
      <c r="MX100" s="19" t="str">
        <f t="shared" ca="1" si="834"/>
        <v>-</v>
      </c>
      <c r="MY100" s="19" t="str">
        <f t="shared" ca="1" si="834"/>
        <v>-</v>
      </c>
      <c r="MZ100" s="19" t="str">
        <f t="shared" ca="1" si="834"/>
        <v>-</v>
      </c>
      <c r="NA100" s="19">
        <f t="shared" ca="1" si="834"/>
        <v>36.99</v>
      </c>
      <c r="NB100" s="19">
        <f t="shared" ca="1" si="834"/>
        <v>36.99</v>
      </c>
      <c r="NC100" s="19" t="str">
        <f t="shared" ca="1" si="834"/>
        <v>-</v>
      </c>
      <c r="ND100" s="19" t="str">
        <f t="shared" ca="1" si="834"/>
        <v>-</v>
      </c>
      <c r="NE100" s="19" t="str">
        <f t="shared" ca="1" si="834"/>
        <v>-</v>
      </c>
      <c r="NF100" s="19" t="str">
        <f t="shared" ca="1" si="834"/>
        <v>-</v>
      </c>
      <c r="NG100" s="19" t="str">
        <f t="shared" ca="1" si="834"/>
        <v>-</v>
      </c>
      <c r="NH100" s="19">
        <f t="shared" ca="1" si="834"/>
        <v>49.99</v>
      </c>
      <c r="NI100" s="19">
        <f t="shared" ca="1" si="834"/>
        <v>49.99</v>
      </c>
      <c r="NJ100" s="19">
        <f t="shared" ca="1" si="834"/>
        <v>49.99</v>
      </c>
      <c r="NK100" s="19">
        <f t="shared" ca="1" si="834"/>
        <v>49.99</v>
      </c>
      <c r="NL100" s="19">
        <f t="shared" ca="1" si="834"/>
        <v>49.99</v>
      </c>
      <c r="NM100" s="19">
        <f t="shared" ca="1" si="834"/>
        <v>49.99</v>
      </c>
      <c r="NN100" s="19">
        <f t="shared" ca="1" si="834"/>
        <v>49.99</v>
      </c>
      <c r="NO100" s="19">
        <f t="shared" ca="1" si="834"/>
        <v>49.99</v>
      </c>
      <c r="NP100" s="19">
        <f t="shared" ca="1" si="834"/>
        <v>412.99</v>
      </c>
      <c r="NQ100" s="19">
        <f t="shared" ca="1" si="834"/>
        <v>412.99</v>
      </c>
      <c r="NR100" s="19" t="str">
        <f t="shared" ca="1" si="834"/>
        <v>-</v>
      </c>
      <c r="NS100" s="19" t="str">
        <f t="shared" ca="1" si="834"/>
        <v>-</v>
      </c>
      <c r="NT100" s="19" t="str">
        <f t="shared" ca="1" si="834"/>
        <v>-</v>
      </c>
      <c r="NU100" s="19" t="str">
        <f t="shared" ca="1" si="834"/>
        <v>-</v>
      </c>
      <c r="NV100" s="19" t="str">
        <f t="shared" ca="1" si="834"/>
        <v>-</v>
      </c>
      <c r="NW100" s="19">
        <f t="shared" ca="1" si="834"/>
        <v>6.8900000000000006</v>
      </c>
      <c r="NX100" s="19">
        <f t="shared" ca="1" si="834"/>
        <v>6.8900000000000006</v>
      </c>
      <c r="NY100" s="19">
        <f t="shared" ca="1" si="834"/>
        <v>6.8900000000000006</v>
      </c>
      <c r="NZ100" s="19">
        <f t="shared" ca="1" si="834"/>
        <v>6.8900000000000006</v>
      </c>
      <c r="OA100" s="19">
        <f t="shared" ca="1" si="834"/>
        <v>6.8900000000000006</v>
      </c>
      <c r="OB100" s="19">
        <f t="shared" ca="1" si="834"/>
        <v>6.8900000000000006</v>
      </c>
      <c r="OC100" s="19">
        <f t="shared" ca="1" si="834"/>
        <v>6.8900000000000006</v>
      </c>
      <c r="OD100" s="19">
        <f t="shared" ca="1" si="834"/>
        <v>6.8900000000000006</v>
      </c>
      <c r="OE100" s="19">
        <f t="shared" ca="1" si="834"/>
        <v>346.99</v>
      </c>
      <c r="OF100" s="19">
        <f t="shared" ca="1" si="834"/>
        <v>346.99</v>
      </c>
      <c r="OG100" s="19" t="str">
        <f t="shared" ca="1" si="834"/>
        <v>-</v>
      </c>
      <c r="OH100" s="19" t="str">
        <f t="shared" ca="1" si="834"/>
        <v>-</v>
      </c>
      <c r="OI100" s="19" t="str">
        <f t="shared" ca="1" si="834"/>
        <v>-</v>
      </c>
      <c r="OJ100" s="19" t="str">
        <f t="shared" ca="1" si="834"/>
        <v>-</v>
      </c>
      <c r="OK100" s="19" t="str">
        <f t="shared" ca="1" si="834"/>
        <v>-</v>
      </c>
      <c r="OL100" s="19">
        <f t="shared" ca="1" si="834"/>
        <v>0</v>
      </c>
      <c r="OM100" s="24">
        <v>0</v>
      </c>
    </row>
    <row r="101" spans="1:403" outlineLevel="1">
      <c r="A101" s="21">
        <f t="shared" si="156"/>
        <v>96</v>
      </c>
      <c r="B101" s="21">
        <f>$A$24</f>
        <v>19</v>
      </c>
      <c r="C101">
        <v>110</v>
      </c>
      <c r="D101" s="144" t="str">
        <f t="shared" ca="1" si="780"/>
        <v>GSM</v>
      </c>
      <c r="E101" t="b">
        <f ca="1">NOT($IH101)</f>
        <v>1</v>
      </c>
      <c r="F101" t="b">
        <v>0</v>
      </c>
      <c r="G101" t="b">
        <f t="shared" ca="1" si="835"/>
        <v>1</v>
      </c>
      <c r="H101" s="237">
        <f t="shared" ca="1" si="836"/>
        <v>1</v>
      </c>
      <c r="I101" s="237">
        <f t="shared" ca="1" si="836"/>
        <v>1</v>
      </c>
      <c r="J101" s="237" t="str">
        <f t="shared" ca="1" si="836"/>
        <v/>
      </c>
      <c r="K101" s="237">
        <f t="shared" ca="1" si="836"/>
        <v>2</v>
      </c>
      <c r="L101" s="237">
        <f t="shared" ca="1" si="836"/>
        <v>2</v>
      </c>
      <c r="M101" s="182">
        <f t="array" aca="1" ref="M101" ca="1">MAX(M$22,MOD(M100+1*AND(N101:$V101=N$22:$V$22),M$23+1))</f>
        <v>2</v>
      </c>
      <c r="N101" s="182">
        <f t="array" aca="1" ref="N101" ca="1">MAX(N$22,MOD(N100+1*AND(O101:$V101=O$22:$V$22),N$23+1))</f>
        <v>3</v>
      </c>
      <c r="O101" s="237">
        <f ca="1">OFFSET(O101,-1,0)</f>
        <v>1</v>
      </c>
      <c r="P101" s="182">
        <f t="array" ref="P101">MAX(P$22,MOD(P100+1*AND(R101:$V101=R$22:$V$22),P$23+1))</f>
        <v>3</v>
      </c>
      <c r="Q101" s="182">
        <v>3</v>
      </c>
      <c r="R101" s="29">
        <v>1</v>
      </c>
      <c r="S101" s="29">
        <v>1</v>
      </c>
      <c r="T101" s="29">
        <v>1</v>
      </c>
      <c r="U101" s="218"/>
      <c r="V101" s="218"/>
      <c r="W101" s="182">
        <f t="array" ref="W101">MAX(W$22,MOD(W100+1*AND(R101:$V101=R$22:$V$22),W$23+1))</f>
        <v>0</v>
      </c>
      <c r="X101" s="218"/>
      <c r="Y101" s="218"/>
      <c r="Z101" s="218"/>
      <c r="AA101" s="218"/>
      <c r="AB101" s="218"/>
      <c r="AC101" s="218"/>
      <c r="AD101" s="218"/>
      <c r="AE101" s="218"/>
      <c r="AF101" s="144">
        <f ca="1">INDEX(CHOOSE($N101,DataAutumn!i.AdultDrys,DataWinter!i.AdultDrys,DataSpring!i.AdultDrys),1,$M101)</f>
        <v>3</v>
      </c>
      <c r="AG101" s="5">
        <f t="shared" ca="1" si="782"/>
        <v>2</v>
      </c>
      <c r="AH101" s="5">
        <f t="shared" ca="1" si="782"/>
        <v>0</v>
      </c>
      <c r="AI101" s="5">
        <f t="shared" ca="1" si="783"/>
        <v>1</v>
      </c>
      <c r="AJ101" s="218"/>
      <c r="AK101" s="218"/>
      <c r="AL101" s="366" t="str">
        <f ca="1">TEXT(LEFT(OFFSET(AL101,-1,0),5)+1,"00000")&amp;MID(OFFSET(AL101,-1,0),6,FIND(" ",OFFSET(AL101,-1,0),7)-5)
&amp; $D101           &amp; " Day"&amp;INDEX(i.DOY,$N101,1)              &amp; IF($IG101=0," FWM","")&amp;IF($IG101=1," MWM","")&amp;IF($IG101=5," Mat","")&amp;IF($IH101=TRUE,"&amp;BBT","    ")
&amp;INDEX(DataMaster!$B$98:$B$103,$Q101,0)    &amp; " WP"&amp;TEXT($LU101*100,"000p")           &amp; " MP"&amp;TEXT($LV101*100,"000p")           &amp; " GP"&amp;TEXT($ME101*100,"000p")
&amp; " (F"&amp;3+COUNTIF($CV101:$CY101,TRUE)&amp;3&amp;"N"&amp;$DM101&amp;$DN101&amp;")"</f>
        <v>00003 SE_shipper_lw GSM Day204 MWM    No export WP100p MP100p GP100p (F33N11)</v>
      </c>
      <c r="AM101" s="9" t="str">
        <f ca="1">IF(COUNTIF(AL$5:AL101,AL101)=1,"-","Dup")</f>
        <v>-</v>
      </c>
      <c r="AN101" s="9"/>
      <c r="AO101" s="12" t="b">
        <v>1</v>
      </c>
      <c r="AP101" s="12" t="b">
        <v>1</v>
      </c>
      <c r="AQ101" s="12" t="b">
        <v>1</v>
      </c>
      <c r="AR101" s="12" t="b">
        <v>1</v>
      </c>
      <c r="AS101" s="12" t="b">
        <v>1</v>
      </c>
      <c r="AT101" s="12" t="b">
        <v>1</v>
      </c>
      <c r="AU101" s="12" t="b">
        <v>1</v>
      </c>
      <c r="AV101" s="12" t="b">
        <v>1</v>
      </c>
      <c r="AW101" s="9"/>
      <c r="AX101" s="5" t="b">
        <f t="shared" ca="1" si="784"/>
        <v>1</v>
      </c>
      <c r="AY101" s="5" t="str">
        <f t="shared" ca="1" si="784"/>
        <v>-</v>
      </c>
      <c r="AZ101" s="5" t="str">
        <f t="shared" ca="1" si="784"/>
        <v>-</v>
      </c>
      <c r="BA101" s="5" t="str">
        <f t="shared" ca="1" si="784"/>
        <v>-</v>
      </c>
      <c r="BB101" s="5" t="b">
        <f t="shared" ca="1" si="784"/>
        <v>0</v>
      </c>
      <c r="BC101" s="144">
        <f t="shared" ca="1" si="784"/>
        <v>0.25</v>
      </c>
      <c r="BD101" s="19" t="b">
        <f t="shared" ca="1" si="785"/>
        <v>1</v>
      </c>
      <c r="BE101" s="9"/>
      <c r="BF101" s="5" t="str">
        <f t="shared" ca="1" si="786"/>
        <v>-</v>
      </c>
      <c r="BG101" s="19" t="str">
        <f t="shared" ca="1" si="787"/>
        <v>-</v>
      </c>
      <c r="BH101" s="19" t="str">
        <f t="shared" ca="1" si="787"/>
        <v>-</v>
      </c>
      <c r="BI101" s="19" t="str">
        <f t="shared" ca="1" si="787"/>
        <v>-</v>
      </c>
      <c r="BJ101" s="5" t="str">
        <f t="shared" ca="1" si="788"/>
        <v>-</v>
      </c>
      <c r="BK101" s="19" t="str">
        <f t="shared" ca="1" si="789"/>
        <v>-</v>
      </c>
      <c r="BL101" s="5" t="str">
        <f t="shared" ca="1" si="790"/>
        <v>-</v>
      </c>
      <c r="BM101" s="19" t="str">
        <f t="shared" ca="1" si="791"/>
        <v>-</v>
      </c>
      <c r="BN101" s="19" t="str">
        <f t="shared" ca="1" si="791"/>
        <v>-</v>
      </c>
      <c r="BO101" s="19" t="str">
        <f t="shared" ca="1" si="791"/>
        <v>-</v>
      </c>
      <c r="BP101" s="5" t="str">
        <f t="shared" ca="1" si="792"/>
        <v>-</v>
      </c>
      <c r="BQ101" s="9"/>
      <c r="BR101" s="5" t="b">
        <f t="shared" ca="1" si="793"/>
        <v>0</v>
      </c>
      <c r="BS101" s="5" t="str">
        <f t="shared" ca="1" si="794"/>
        <v>-</v>
      </c>
      <c r="BT101" s="5" t="str">
        <f t="shared" ca="1" si="795"/>
        <v>-</v>
      </c>
      <c r="BU101" s="5" t="str">
        <f t="shared" ca="1" si="795"/>
        <v>-</v>
      </c>
      <c r="BV101" s="5" t="str">
        <f t="shared" ca="1" si="795"/>
        <v>-</v>
      </c>
      <c r="BW101" s="5" t="str">
        <f t="shared" ca="1" si="795"/>
        <v>-</v>
      </c>
      <c r="BX101" s="5" t="str">
        <f t="shared" ca="1" si="795"/>
        <v>-</v>
      </c>
      <c r="BY101" s="5" t="str">
        <f t="shared" ca="1" si="795"/>
        <v>-</v>
      </c>
      <c r="BZ101" s="5" t="str">
        <f t="shared" ca="1" si="795"/>
        <v>-</v>
      </c>
      <c r="CA101" s="5" t="str">
        <f t="shared" ca="1" si="795"/>
        <v>-</v>
      </c>
      <c r="CB101" s="9"/>
      <c r="CC101" s="237" t="b">
        <f t="shared" ref="CC101:CD101" ca="1" si="837">OFFSET(CC101,-1,0)</f>
        <v>1</v>
      </c>
      <c r="CD101" s="237" t="b">
        <f t="shared" ca="1" si="837"/>
        <v>1</v>
      </c>
      <c r="CE101" s="237" t="b">
        <f t="shared" ref="CE101" ca="1" si="838">OFFSET(CE101,-1,0)</f>
        <v>1</v>
      </c>
      <c r="CF101" s="12">
        <v>2232107</v>
      </c>
      <c r="CG101" s="144" t="b">
        <f t="shared" ref="CG101" ca="1" si="839">NOT(CE101)</f>
        <v>0</v>
      </c>
      <c r="CH101" s="19" t="str">
        <f t="shared" ref="CH101:CM101" ca="1" si="840">OFFSET(CH$5,$B101,0)</f>
        <v>-</v>
      </c>
      <c r="CI101" s="19" t="str">
        <f t="shared" ca="1" si="840"/>
        <v>-</v>
      </c>
      <c r="CJ101" s="19" t="str">
        <f t="shared" ca="1" si="840"/>
        <v>-</v>
      </c>
      <c r="CK101" s="19" t="str">
        <f t="shared" ca="1" si="840"/>
        <v>-</v>
      </c>
      <c r="CL101" s="19">
        <f t="shared" ca="1" si="840"/>
        <v>1</v>
      </c>
      <c r="CM101" s="19">
        <f t="shared" ca="1" si="840"/>
        <v>1</v>
      </c>
      <c r="CN101" s="9"/>
      <c r="CO101" s="444">
        <f t="shared" ca="1" si="797"/>
        <v>652</v>
      </c>
      <c r="CP101" s="444">
        <f t="shared" ca="1" si="797"/>
        <v>686</v>
      </c>
      <c r="CQ101" s="444">
        <f t="shared" ca="1" si="797"/>
        <v>721</v>
      </c>
      <c r="CR101" s="152">
        <f t="shared" ca="1" si="798"/>
        <v>378</v>
      </c>
      <c r="CS101" s="152">
        <f t="shared" ca="1" si="798"/>
        <v>413</v>
      </c>
      <c r="CT101" s="152">
        <f t="shared" ca="1" si="798"/>
        <v>448</v>
      </c>
      <c r="CU101" s="19" t="str">
        <f t="shared" ca="1" si="799"/>
        <v>-</v>
      </c>
      <c r="CV101" s="19" t="str">
        <f t="shared" ca="1" si="800"/>
        <v>-</v>
      </c>
      <c r="CW101" s="19" t="str">
        <f t="shared" ca="1" si="800"/>
        <v>-</v>
      </c>
      <c r="CX101" s="19" t="str">
        <f t="shared" ca="1" si="800"/>
        <v>-</v>
      </c>
      <c r="CY101" s="19" t="str">
        <f t="shared" ca="1" si="800"/>
        <v>-</v>
      </c>
      <c r="CZ101" s="19" t="b">
        <f ca="1">OFFSET(CZ$5,$B101,0)</f>
        <v>1</v>
      </c>
      <c r="DA101" s="19">
        <f t="shared" ca="1" si="800"/>
        <v>0</v>
      </c>
      <c r="DB101" s="19">
        <f t="shared" ca="1" si="800"/>
        <v>0</v>
      </c>
      <c r="DC101" s="19">
        <f t="shared" ca="1" si="800"/>
        <v>0</v>
      </c>
      <c r="DD101" s="19">
        <f t="shared" ca="1" si="800"/>
        <v>0</v>
      </c>
      <c r="DE101" s="19">
        <f t="shared" ca="1" si="800"/>
        <v>0</v>
      </c>
      <c r="DF101" s="19">
        <f t="shared" ca="1" si="800"/>
        <v>0</v>
      </c>
      <c r="DG101" s="19">
        <f t="shared" ca="1" si="800"/>
        <v>0</v>
      </c>
      <c r="DH101" s="19">
        <f t="shared" ca="1" si="800"/>
        <v>0</v>
      </c>
      <c r="DI101" s="19">
        <f t="shared" ca="1" si="800"/>
        <v>0</v>
      </c>
      <c r="DJ101" s="19">
        <f t="shared" ca="1" si="800"/>
        <v>0</v>
      </c>
      <c r="DK101" s="19">
        <f t="shared" ca="1" si="800"/>
        <v>0</v>
      </c>
      <c r="DL101" s="19">
        <f t="shared" ca="1" si="800"/>
        <v>0</v>
      </c>
      <c r="DM101" s="19">
        <f t="shared" ca="1" si="800"/>
        <v>1</v>
      </c>
      <c r="DN101" s="19">
        <f t="shared" ca="1" si="800"/>
        <v>1</v>
      </c>
      <c r="DO101" s="19">
        <f t="shared" ca="1" si="800"/>
        <v>0</v>
      </c>
      <c r="DP101" s="19" t="str">
        <f t="shared" ca="1" si="800"/>
        <v>-</v>
      </c>
      <c r="DQ101" s="19" t="str">
        <f t="shared" ca="1" si="800"/>
        <v>-</v>
      </c>
      <c r="DR101" s="19" t="str">
        <f t="shared" ca="1" si="800"/>
        <v>-</v>
      </c>
      <c r="DS101" s="19" t="str">
        <f t="shared" ca="1" si="800"/>
        <v>-</v>
      </c>
      <c r="DT101" s="19" t="str">
        <f t="shared" ca="1" si="800"/>
        <v>-</v>
      </c>
      <c r="DU101" s="19">
        <f t="shared" ca="1" si="800"/>
        <v>0</v>
      </c>
      <c r="DV101" s="19" t="str">
        <f t="shared" ca="1" si="800"/>
        <v>-</v>
      </c>
      <c r="DW101" s="19" t="str">
        <f t="shared" ca="1" si="800"/>
        <v>-</v>
      </c>
      <c r="DX101" s="19" t="str">
        <f t="shared" ca="1" si="800"/>
        <v>-</v>
      </c>
      <c r="DY101" s="19" t="str">
        <f t="shared" ca="1" si="800"/>
        <v>-</v>
      </c>
      <c r="DZ101" s="19" t="str">
        <f t="shared" ca="1" si="800"/>
        <v>-</v>
      </c>
      <c r="EA101" s="19" t="str">
        <f t="shared" ca="1" si="800"/>
        <v>-</v>
      </c>
      <c r="EB101" s="19" t="str">
        <f t="shared" ca="1" si="800"/>
        <v>-</v>
      </c>
      <c r="EC101" s="19" t="str">
        <f t="shared" ca="1" si="800"/>
        <v>-</v>
      </c>
      <c r="ED101" s="19">
        <f t="shared" ca="1" si="800"/>
        <v>0</v>
      </c>
      <c r="EE101" s="444">
        <f t="shared" ca="1" si="801"/>
        <v>0</v>
      </c>
      <c r="EF101" s="444">
        <f t="shared" ca="1" si="801"/>
        <v>0</v>
      </c>
      <c r="EG101" s="124">
        <f t="shared" ca="1" si="802"/>
        <v>0</v>
      </c>
      <c r="EH101" s="124">
        <f t="shared" ca="1" si="802"/>
        <v>0</v>
      </c>
      <c r="EI101" s="124">
        <f t="shared" ca="1" si="802"/>
        <v>0</v>
      </c>
      <c r="EJ101" s="124">
        <f t="shared" ca="1" si="802"/>
        <v>0</v>
      </c>
      <c r="EK101" s="124">
        <f t="shared" ca="1" si="802"/>
        <v>0</v>
      </c>
      <c r="EL101" s="124">
        <f t="shared" ca="1" si="802"/>
        <v>0</v>
      </c>
      <c r="EM101" s="124">
        <f t="shared" ca="1" si="802"/>
        <v>0</v>
      </c>
      <c r="EN101" s="124">
        <f t="shared" ca="1" si="802"/>
        <v>0</v>
      </c>
      <c r="EO101" s="124">
        <f t="shared" ca="1" si="802"/>
        <v>0</v>
      </c>
      <c r="EP101" s="124">
        <f t="shared" ca="1" si="802"/>
        <v>0</v>
      </c>
      <c r="EQ101" s="124">
        <f t="shared" ca="1" si="802"/>
        <v>0</v>
      </c>
      <c r="ER101" s="124">
        <f t="shared" ca="1" si="802"/>
        <v>0</v>
      </c>
      <c r="ES101" s="124">
        <f t="shared" ca="1" si="802"/>
        <v>0</v>
      </c>
      <c r="ET101" s="124">
        <f t="shared" ca="1" si="802"/>
        <v>0</v>
      </c>
      <c r="EU101" s="124">
        <f t="shared" ca="1" si="802"/>
        <v>0</v>
      </c>
      <c r="EV101" s="124">
        <f t="shared" ca="1" si="802"/>
        <v>0</v>
      </c>
      <c r="EW101" s="124">
        <f t="shared" ca="1" si="803"/>
        <v>0</v>
      </c>
      <c r="EX101" s="124">
        <f t="shared" ca="1" si="803"/>
        <v>0</v>
      </c>
      <c r="EY101" s="554">
        <f t="shared" ca="1" si="804"/>
        <v>0</v>
      </c>
      <c r="EZ101" s="554">
        <f t="shared" ca="1" si="804"/>
        <v>0</v>
      </c>
      <c r="FA101" s="554">
        <f t="shared" ca="1" si="804"/>
        <v>0</v>
      </c>
      <c r="FB101" s="125">
        <f t="shared" ca="1" si="804"/>
        <v>0</v>
      </c>
      <c r="FC101" s="125">
        <f t="shared" ca="1" si="804"/>
        <v>0</v>
      </c>
      <c r="FD101" s="125">
        <f t="shared" ca="1" si="804"/>
        <v>0</v>
      </c>
      <c r="FE101" s="125">
        <f t="shared" ca="1" si="804"/>
        <v>0</v>
      </c>
      <c r="FF101" s="125">
        <f t="shared" ca="1" si="804"/>
        <v>0</v>
      </c>
      <c r="FG101" s="125">
        <f t="shared" ca="1" si="804"/>
        <v>0</v>
      </c>
      <c r="FH101" s="125">
        <f t="shared" ca="1" si="804"/>
        <v>0</v>
      </c>
      <c r="FI101" s="125">
        <f t="shared" ca="1" si="804"/>
        <v>0</v>
      </c>
      <c r="FJ101" s="125">
        <f t="shared" ca="1" si="804"/>
        <v>0</v>
      </c>
      <c r="FK101" s="125">
        <f t="shared" ca="1" si="804"/>
        <v>0</v>
      </c>
      <c r="FL101" s="125">
        <f t="shared" ca="1" si="804"/>
        <v>0</v>
      </c>
      <c r="FM101" s="125">
        <f t="shared" ca="1" si="804"/>
        <v>0</v>
      </c>
      <c r="FN101" s="125">
        <f t="shared" ca="1" si="804"/>
        <v>0</v>
      </c>
      <c r="FO101" s="124">
        <f t="shared" ca="1" si="805"/>
        <v>0</v>
      </c>
      <c r="FP101" s="124">
        <f t="shared" ca="1" si="805"/>
        <v>0</v>
      </c>
      <c r="FQ101" s="124">
        <f t="shared" ca="1" si="805"/>
        <v>0</v>
      </c>
      <c r="FR101" s="124">
        <f t="shared" ca="1" si="805"/>
        <v>0</v>
      </c>
      <c r="FS101" s="124">
        <f t="shared" ca="1" si="805"/>
        <v>0</v>
      </c>
      <c r="FT101" s="124">
        <f t="shared" ca="1" si="805"/>
        <v>0</v>
      </c>
      <c r="FU101" s="124">
        <f t="shared" ca="1" si="805"/>
        <v>0</v>
      </c>
      <c r="FV101" s="124">
        <f t="shared" ca="1" si="805"/>
        <v>0</v>
      </c>
      <c r="FW101" s="124">
        <f t="shared" ca="1" si="805"/>
        <v>0</v>
      </c>
      <c r="FX101" s="124">
        <f t="shared" ca="1" si="805"/>
        <v>0</v>
      </c>
      <c r="FY101" s="124">
        <f t="shared" ca="1" si="805"/>
        <v>0</v>
      </c>
      <c r="FZ101" s="124">
        <f t="shared" ca="1" si="805"/>
        <v>0</v>
      </c>
      <c r="GA101" s="124">
        <f t="shared" ca="1" si="805"/>
        <v>0</v>
      </c>
      <c r="GB101" s="124">
        <f t="shared" ca="1" si="805"/>
        <v>0</v>
      </c>
      <c r="GC101" s="124">
        <f t="shared" ca="1" si="805"/>
        <v>0</v>
      </c>
      <c r="GD101" s="124">
        <f t="shared" ca="1" si="805"/>
        <v>0</v>
      </c>
      <c r="GE101" s="124">
        <f t="shared" ca="1" si="806"/>
        <v>0</v>
      </c>
      <c r="GF101" s="124">
        <f t="shared" ca="1" si="806"/>
        <v>0</v>
      </c>
      <c r="GG101" s="554">
        <f t="shared" ca="1" si="807"/>
        <v>0</v>
      </c>
      <c r="GH101" s="554">
        <f t="shared" ca="1" si="807"/>
        <v>0</v>
      </c>
      <c r="GI101" s="554">
        <f t="shared" ca="1" si="807"/>
        <v>0</v>
      </c>
      <c r="GJ101" s="125">
        <f t="shared" ca="1" si="808"/>
        <v>0</v>
      </c>
      <c r="GK101" s="125">
        <f t="shared" ca="1" si="808"/>
        <v>0</v>
      </c>
      <c r="GL101" s="125">
        <f t="shared" ca="1" si="808"/>
        <v>0</v>
      </c>
      <c r="GM101" s="125">
        <f t="shared" ca="1" si="808"/>
        <v>0</v>
      </c>
      <c r="GN101" s="125">
        <f t="shared" ca="1" si="808"/>
        <v>0</v>
      </c>
      <c r="GO101" s="125">
        <f t="shared" ca="1" si="808"/>
        <v>0</v>
      </c>
      <c r="GP101" s="125">
        <f t="shared" ca="1" si="808"/>
        <v>0</v>
      </c>
      <c r="GQ101" s="125">
        <f t="shared" ca="1" si="808"/>
        <v>0</v>
      </c>
      <c r="GR101" s="125">
        <f t="shared" ca="1" si="808"/>
        <v>0</v>
      </c>
      <c r="GS101" s="125">
        <f t="shared" ca="1" si="808"/>
        <v>0</v>
      </c>
      <c r="GT101" s="125">
        <f t="shared" ca="1" si="808"/>
        <v>0</v>
      </c>
      <c r="GU101" s="125">
        <f t="shared" ca="1" si="808"/>
        <v>0</v>
      </c>
      <c r="GV101" s="125">
        <f t="shared" ca="1" si="808"/>
        <v>0</v>
      </c>
      <c r="GW101" s="124">
        <f t="shared" ca="1" si="809"/>
        <v>0</v>
      </c>
      <c r="GX101" s="124">
        <f t="shared" ca="1" si="809"/>
        <v>0</v>
      </c>
      <c r="GY101" s="124">
        <f t="shared" ca="1" si="809"/>
        <v>0</v>
      </c>
      <c r="GZ101" s="124">
        <f t="shared" ca="1" si="809"/>
        <v>0</v>
      </c>
      <c r="HA101" s="124">
        <f t="shared" ca="1" si="809"/>
        <v>0</v>
      </c>
      <c r="HB101" s="124">
        <f t="shared" ca="1" si="809"/>
        <v>0</v>
      </c>
      <c r="HC101" s="124">
        <f t="shared" ca="1" si="809"/>
        <v>0</v>
      </c>
      <c r="HD101" s="124">
        <f t="shared" ca="1" si="809"/>
        <v>0</v>
      </c>
      <c r="HE101" s="124">
        <f t="shared" ca="1" si="809"/>
        <v>0</v>
      </c>
      <c r="HF101" s="124">
        <f t="shared" ca="1" si="809"/>
        <v>0</v>
      </c>
      <c r="HG101" s="124">
        <f t="shared" ca="1" si="809"/>
        <v>0</v>
      </c>
      <c r="HH101" s="124">
        <f t="shared" ca="1" si="809"/>
        <v>0</v>
      </c>
      <c r="HI101" s="124">
        <f t="shared" ca="1" si="809"/>
        <v>0</v>
      </c>
      <c r="HJ101" s="124">
        <f t="shared" ca="1" si="809"/>
        <v>0</v>
      </c>
      <c r="HK101" s="124">
        <f t="shared" ca="1" si="809"/>
        <v>0</v>
      </c>
      <c r="HL101" s="124">
        <f t="shared" ca="1" si="809"/>
        <v>0</v>
      </c>
      <c r="HM101" s="124">
        <f t="shared" ca="1" si="810"/>
        <v>0</v>
      </c>
      <c r="HN101" s="124">
        <f t="shared" ca="1" si="810"/>
        <v>0</v>
      </c>
      <c r="HO101" s="554">
        <f t="shared" ca="1" si="811"/>
        <v>0</v>
      </c>
      <c r="HP101" s="554">
        <f t="shared" ca="1" si="811"/>
        <v>0</v>
      </c>
      <c r="HQ101" s="554">
        <f t="shared" ca="1" si="811"/>
        <v>0</v>
      </c>
      <c r="HR101" s="125">
        <f t="shared" ca="1" si="812"/>
        <v>0</v>
      </c>
      <c r="HS101" s="125">
        <f t="shared" ca="1" si="812"/>
        <v>0</v>
      </c>
      <c r="HT101" s="125">
        <f t="shared" ca="1" si="812"/>
        <v>0</v>
      </c>
      <c r="HU101" s="125">
        <f t="shared" ca="1" si="812"/>
        <v>0</v>
      </c>
      <c r="HV101" s="125">
        <f t="shared" ca="1" si="812"/>
        <v>0</v>
      </c>
      <c r="HW101" s="125">
        <f t="shared" ca="1" si="812"/>
        <v>0</v>
      </c>
      <c r="HX101" s="125">
        <f t="shared" ca="1" si="812"/>
        <v>0</v>
      </c>
      <c r="HY101" s="125">
        <f t="shared" ca="1" si="812"/>
        <v>0</v>
      </c>
      <c r="HZ101" s="125">
        <f t="shared" ca="1" si="812"/>
        <v>0</v>
      </c>
      <c r="IA101" s="125">
        <f t="shared" ca="1" si="812"/>
        <v>0</v>
      </c>
      <c r="IB101" s="125">
        <f t="shared" ca="1" si="812"/>
        <v>0</v>
      </c>
      <c r="IC101" s="125">
        <f t="shared" ca="1" si="812"/>
        <v>0</v>
      </c>
      <c r="ID101" s="125">
        <f t="shared" ca="1" si="812"/>
        <v>0</v>
      </c>
      <c r="IE101" s="5">
        <f t="shared" ca="1" si="813"/>
        <v>67</v>
      </c>
      <c r="IF101" s="9"/>
      <c r="IG101" s="5">
        <f t="shared" ca="1" si="814"/>
        <v>1</v>
      </c>
      <c r="IH101" s="5" t="b">
        <f t="shared" ca="1" si="814"/>
        <v>0</v>
      </c>
      <c r="II101" s="19">
        <f t="shared" ca="1" si="815"/>
        <v>0</v>
      </c>
      <c r="IJ101" s="5">
        <f t="shared" ca="1" si="814"/>
        <v>55</v>
      </c>
      <c r="IK101" s="5" cm="1">
        <f t="array" ref="IK101">INDEX(i.pi_yatf,$X101+1,IK$7)</f>
        <v>1</v>
      </c>
      <c r="IL101" s="19">
        <f t="shared" ca="1" si="816"/>
        <v>0</v>
      </c>
      <c r="IM101" s="19">
        <f t="shared" ca="1" si="816"/>
        <v>0</v>
      </c>
      <c r="IN101" s="19">
        <f t="shared" ca="1" si="816"/>
        <v>0</v>
      </c>
      <c r="IO101" s="19">
        <f t="shared" ca="1" si="816"/>
        <v>0</v>
      </c>
      <c r="IP101" s="19">
        <f t="shared" ca="1" si="816"/>
        <v>0</v>
      </c>
      <c r="IQ101" s="19">
        <f t="shared" ca="1" si="816"/>
        <v>0</v>
      </c>
      <c r="IR101" s="19">
        <f t="shared" ca="1" si="816"/>
        <v>0</v>
      </c>
      <c r="IS101" s="19">
        <f t="shared" ca="1" si="816"/>
        <v>0</v>
      </c>
      <c r="IT101" s="19">
        <f t="shared" ca="1" si="816"/>
        <v>0</v>
      </c>
      <c r="IU101" s="19">
        <f t="shared" ca="1" si="816"/>
        <v>0</v>
      </c>
      <c r="IV101" s="19">
        <f t="shared" ca="1" si="816"/>
        <v>0</v>
      </c>
      <c r="IW101" s="19">
        <f t="shared" ca="1" si="816"/>
        <v>0</v>
      </c>
      <c r="IX101" s="19">
        <f t="shared" ca="1" si="816"/>
        <v>0</v>
      </c>
      <c r="IY101" s="19">
        <f t="shared" ca="1" si="816"/>
        <v>0</v>
      </c>
      <c r="IZ101" s="19">
        <f t="shared" ca="1" si="816"/>
        <v>0</v>
      </c>
      <c r="JA101" s="19">
        <f t="shared" ca="1" si="816"/>
        <v>0</v>
      </c>
      <c r="JB101" s="19">
        <f t="shared" ca="1" si="816"/>
        <v>0</v>
      </c>
      <c r="JC101" s="19">
        <f t="shared" ca="1" si="816"/>
        <v>0</v>
      </c>
      <c r="JD101" s="19">
        <f t="shared" ca="1" si="816"/>
        <v>0</v>
      </c>
      <c r="JE101" s="19">
        <f t="shared" ca="1" si="816"/>
        <v>0</v>
      </c>
      <c r="JF101" s="19">
        <f t="shared" ca="1" si="816"/>
        <v>0</v>
      </c>
      <c r="JG101" s="19">
        <f t="shared" ca="1" si="816"/>
        <v>1</v>
      </c>
      <c r="JH101" s="19">
        <f t="shared" ca="1" si="816"/>
        <v>0</v>
      </c>
      <c r="JI101" s="19">
        <f t="shared" ca="1" si="816"/>
        <v>1</v>
      </c>
      <c r="JJ101" s="9"/>
      <c r="JK101" s="5" t="b">
        <f t="shared" ca="1" si="817"/>
        <v>0</v>
      </c>
      <c r="JL101" s="5" t="b">
        <f t="shared" ca="1" si="818"/>
        <v>0</v>
      </c>
      <c r="JM101" s="5" t="b">
        <f t="shared" ca="1" si="818"/>
        <v>0</v>
      </c>
      <c r="JN101" s="5" t="b">
        <f t="shared" ca="1" si="818"/>
        <v>1</v>
      </c>
      <c r="JO101" s="144">
        <f t="shared" ca="1" si="819"/>
        <v>1</v>
      </c>
      <c r="JP101" s="144">
        <f t="shared" ca="1" si="819"/>
        <v>1</v>
      </c>
      <c r="JQ101" s="5" t="b">
        <f t="shared" ca="1" si="820"/>
        <v>0</v>
      </c>
      <c r="JR101" s="5" t="b">
        <f t="shared" ca="1" si="820"/>
        <v>1</v>
      </c>
      <c r="JS101" s="5" t="b">
        <f t="shared" ca="1" si="820"/>
        <v>1</v>
      </c>
      <c r="JT101" s="5" t="b">
        <f t="shared" ca="1" si="820"/>
        <v>0</v>
      </c>
      <c r="JU101" s="5">
        <f t="shared" ca="1" si="821"/>
        <v>1</v>
      </c>
      <c r="JV101" s="5">
        <f t="shared" ca="1" si="821"/>
        <v>0</v>
      </c>
      <c r="JW101" s="5" t="b">
        <f ca="1">AND(INDEX(i_dryman,($AF101-1)*4+INDEX(i.StdELMan,($K101-1)*12+($M101-1)*3+$N101,JW$8),JW$7),($JP101&gt;0))</f>
        <v>0</v>
      </c>
      <c r="JX101" s="5" t="str" cm="1">
        <f t="array" aca="1" ref="JX101" ca="1">IF(OR(JY101:KF101&lt;&gt;"-"),TRUE,"-")</f>
        <v>-</v>
      </c>
      <c r="JY101" s="19" t="str">
        <f t="shared" ca="1" si="822"/>
        <v>-</v>
      </c>
      <c r="JZ101" s="19" t="str">
        <f t="shared" ca="1" si="822"/>
        <v>-</v>
      </c>
      <c r="KA101" s="19" t="str">
        <f t="shared" ca="1" si="822"/>
        <v>-</v>
      </c>
      <c r="KB101" s="19" t="str">
        <f t="shared" ca="1" si="822"/>
        <v>-</v>
      </c>
      <c r="KC101" s="19" t="str">
        <f t="shared" ca="1" si="822"/>
        <v>-</v>
      </c>
      <c r="KD101" s="19" t="str">
        <f t="shared" ca="1" si="822"/>
        <v>-</v>
      </c>
      <c r="KE101" s="19" t="str">
        <f t="shared" ca="1" si="822"/>
        <v>-</v>
      </c>
      <c r="KF101" s="19" t="str">
        <f t="shared" ca="1" si="822"/>
        <v>-</v>
      </c>
      <c r="KG101" s="5" t="b">
        <f t="array" aca="1" ref="KG101" ca="1">IF(OR(KH101:KN101&lt;&gt;"-"),TRUE,"-")</f>
        <v>1</v>
      </c>
      <c r="KH101" s="19">
        <f t="shared" ca="1" si="823"/>
        <v>0</v>
      </c>
      <c r="KI101" s="19" t="str">
        <f t="shared" ca="1" si="823"/>
        <v>-</v>
      </c>
      <c r="KJ101" s="19">
        <f t="shared" ca="1" si="823"/>
        <v>999999</v>
      </c>
      <c r="KK101" s="19">
        <f t="shared" ca="1" si="823"/>
        <v>999999</v>
      </c>
      <c r="KL101" s="19">
        <f t="shared" ca="1" si="823"/>
        <v>999999</v>
      </c>
      <c r="KM101" s="19">
        <f t="shared" ca="1" si="823"/>
        <v>999999</v>
      </c>
      <c r="KN101" s="19">
        <f t="shared" ca="1" si="823"/>
        <v>999999</v>
      </c>
      <c r="KO101" s="19" t="str">
        <f t="shared" ca="1" si="823"/>
        <v>-</v>
      </c>
      <c r="KP101" s="19" t="str">
        <f t="shared" ca="1" si="823"/>
        <v>-</v>
      </c>
      <c r="KQ101" s="19" t="str">
        <f t="shared" ca="1" si="823"/>
        <v>-</v>
      </c>
      <c r="KR101" s="19" t="b">
        <f t="shared" ca="1" si="824"/>
        <v>1</v>
      </c>
      <c r="KS101" s="19">
        <f t="shared" ca="1" si="824"/>
        <v>0</v>
      </c>
      <c r="KT101" s="5" t="str">
        <f t="shared" ca="1" si="825"/>
        <v>-</v>
      </c>
      <c r="KU101" s="5" t="str">
        <f t="shared" ca="1" si="825"/>
        <v>-</v>
      </c>
      <c r="KV101" s="5" t="str">
        <f t="shared" ca="1" si="825"/>
        <v>-</v>
      </c>
      <c r="KW101" s="5" t="str">
        <f t="shared" ca="1" si="825"/>
        <v>-</v>
      </c>
      <c r="KX101" s="19" t="str">
        <f t="shared" ca="1" si="826"/>
        <v>-</v>
      </c>
      <c r="KY101" s="19" t="str">
        <f t="shared" ca="1" si="826"/>
        <v>-</v>
      </c>
      <c r="KZ101" s="19" t="str">
        <f t="shared" ca="1" si="826"/>
        <v>-</v>
      </c>
      <c r="LA101" s="19" t="str">
        <f t="shared" ca="1" si="826"/>
        <v>-</v>
      </c>
      <c r="LB101" s="19" t="str">
        <f t="shared" ca="1" si="826"/>
        <v>-</v>
      </c>
      <c r="LC101" s="19" t="str">
        <f t="shared" ca="1" si="826"/>
        <v>-</v>
      </c>
      <c r="LD101" s="19" t="str">
        <f t="shared" ca="1" si="826"/>
        <v>-</v>
      </c>
      <c r="LE101" s="5" t="str">
        <f t="shared" ca="1" si="827"/>
        <v>-</v>
      </c>
      <c r="LF101" s="5">
        <f t="shared" ca="1" si="827"/>
        <v>500</v>
      </c>
      <c r="LG101" s="5">
        <f t="shared" ca="1" si="827"/>
        <v>500</v>
      </c>
      <c r="LH101" s="5" t="str">
        <f t="shared" ca="1" si="827"/>
        <v>-</v>
      </c>
      <c r="LI101" s="5" t="str">
        <f t="shared" ca="1" si="827"/>
        <v>-</v>
      </c>
      <c r="LJ101" s="5" t="str">
        <f t="shared" ca="1" si="827"/>
        <v>-</v>
      </c>
      <c r="LK101" s="5">
        <f t="shared" ca="1" si="828"/>
        <v>1</v>
      </c>
      <c r="LL101" s="9"/>
      <c r="LM101" s="19">
        <f t="shared" ca="1" si="826"/>
        <v>70</v>
      </c>
      <c r="LN101" s="19">
        <f t="shared" ca="1" si="829"/>
        <v>50</v>
      </c>
      <c r="LO101" s="19">
        <f t="shared" ca="1" si="829"/>
        <v>80</v>
      </c>
      <c r="LP101" s="19">
        <f t="shared" ca="1" si="829"/>
        <v>50</v>
      </c>
      <c r="LQ101" s="5" t="b" cm="1">
        <f t="array" ref="LQ101">INDEX(i.meatgrid,$Q101,LQ$7)</f>
        <v>1</v>
      </c>
      <c r="LR101" s="5" t="b" cm="1">
        <f t="array" ref="LR101">INDEX(i.meatgrid,$Q101,LR$7)</f>
        <v>0</v>
      </c>
      <c r="LS101" s="5" t="str" cm="1">
        <f t="array" ref="LS101">INDEX(i.meatgrid,$Q101,LS$7)</f>
        <v>-</v>
      </c>
      <c r="LT101" s="5" t="str" cm="1">
        <f t="array" ref="LT101">INDEX(i.meatgrid,$Q101,LT$7)</f>
        <v>-</v>
      </c>
      <c r="LU101" s="5">
        <f t="shared" si="830"/>
        <v>1</v>
      </c>
      <c r="LV101" s="5">
        <f t="shared" si="831"/>
        <v>1</v>
      </c>
      <c r="LW101" s="5" cm="1">
        <f t="array" ref="LW101">INDEX(i.meatgrid,$Q101,LW$7)</f>
        <v>1</v>
      </c>
      <c r="LX101" s="5" cm="1">
        <f t="array" ref="LX101">INDEX(i.meatgrid,$Q101,LX$7)</f>
        <v>1</v>
      </c>
      <c r="LY101" s="5" cm="1">
        <f t="array" ref="LY101">INDEX(i.meatgrid,$Q101,LY$7)</f>
        <v>1</v>
      </c>
      <c r="LZ101" s="5" cm="1">
        <f t="array" ref="LZ101">INDEX(i.meatgrid,$Q101,LZ$7)</f>
        <v>0</v>
      </c>
      <c r="MA101" s="5" cm="1">
        <f t="array" ref="MA101">INDEX(i.meatgrid,$Q101,MA$7)</f>
        <v>0</v>
      </c>
      <c r="MB101" s="5" cm="1">
        <f t="array" ref="MB101">INDEX(i.meatgrid,$Q101,MB$7)</f>
        <v>1</v>
      </c>
      <c r="MC101" s="5" cm="1">
        <f t="array" ref="MC101">INDEX(i.meatgrid,$Q101,MC$7)</f>
        <v>1</v>
      </c>
      <c r="MD101" s="5" cm="1">
        <f t="array" ref="MD101">INDEX(i.meatgrid,$Q101,MD$7)</f>
        <v>1</v>
      </c>
      <c r="ME101" s="5">
        <f t="shared" si="832"/>
        <v>1</v>
      </c>
      <c r="MF101" s="9"/>
      <c r="MG101" s="19" t="b">
        <f t="shared" ca="1" si="833"/>
        <v>0</v>
      </c>
      <c r="MH101" s="19" t="b">
        <f t="shared" ca="1" si="833"/>
        <v>0</v>
      </c>
      <c r="MI101" s="19">
        <f t="shared" ca="1" si="833"/>
        <v>1</v>
      </c>
      <c r="MJ101" s="19">
        <f t="shared" ca="1" si="833"/>
        <v>0.75</v>
      </c>
      <c r="MK101" s="19">
        <f t="shared" ca="1" si="833"/>
        <v>0.75</v>
      </c>
      <c r="ML101" s="19">
        <f t="shared" ca="1" si="833"/>
        <v>0.8</v>
      </c>
      <c r="MM101" s="19">
        <f t="shared" ca="1" si="833"/>
        <v>0.82499999999999996</v>
      </c>
      <c r="MN101" s="19">
        <f t="shared" ca="1" si="833"/>
        <v>0.875</v>
      </c>
      <c r="MO101" s="19">
        <f t="shared" ca="1" si="833"/>
        <v>0.9</v>
      </c>
      <c r="MP101" s="19">
        <f t="shared" ca="1" si="833"/>
        <v>1</v>
      </c>
      <c r="MQ101" s="19">
        <f t="shared" ca="1" si="833"/>
        <v>0.875</v>
      </c>
      <c r="MR101" s="19" t="b">
        <f t="shared" ca="1" si="833"/>
        <v>1</v>
      </c>
      <c r="MS101" s="19">
        <f t="shared" ca="1" si="833"/>
        <v>74.989999999999995</v>
      </c>
      <c r="MT101" s="19" t="str">
        <f t="shared" ca="1" si="833"/>
        <v>-</v>
      </c>
      <c r="MU101" s="19" t="str">
        <f t="shared" ca="1" si="833"/>
        <v>-</v>
      </c>
      <c r="MV101" s="19" t="str">
        <f t="shared" ca="1" si="833"/>
        <v>-</v>
      </c>
      <c r="MW101" s="19" t="str">
        <f t="shared" ca="1" si="834"/>
        <v>-</v>
      </c>
      <c r="MX101" s="19" t="str">
        <f t="shared" ca="1" si="834"/>
        <v>-</v>
      </c>
      <c r="MY101" s="19" t="str">
        <f t="shared" ca="1" si="834"/>
        <v>-</v>
      </c>
      <c r="MZ101" s="19" t="str">
        <f t="shared" ca="1" si="834"/>
        <v>-</v>
      </c>
      <c r="NA101" s="19">
        <f t="shared" ca="1" si="834"/>
        <v>36.99</v>
      </c>
      <c r="NB101" s="19">
        <f t="shared" ca="1" si="834"/>
        <v>36.99</v>
      </c>
      <c r="NC101" s="19" t="str">
        <f t="shared" ca="1" si="834"/>
        <v>-</v>
      </c>
      <c r="ND101" s="19" t="str">
        <f t="shared" ca="1" si="834"/>
        <v>-</v>
      </c>
      <c r="NE101" s="19" t="str">
        <f t="shared" ca="1" si="834"/>
        <v>-</v>
      </c>
      <c r="NF101" s="19" t="str">
        <f t="shared" ca="1" si="834"/>
        <v>-</v>
      </c>
      <c r="NG101" s="19" t="str">
        <f t="shared" ca="1" si="834"/>
        <v>-</v>
      </c>
      <c r="NH101" s="19">
        <f t="shared" ca="1" si="834"/>
        <v>49.99</v>
      </c>
      <c r="NI101" s="19">
        <f t="shared" ca="1" si="834"/>
        <v>49.99</v>
      </c>
      <c r="NJ101" s="19">
        <f t="shared" ca="1" si="834"/>
        <v>49.99</v>
      </c>
      <c r="NK101" s="19">
        <f t="shared" ca="1" si="834"/>
        <v>49.99</v>
      </c>
      <c r="NL101" s="19">
        <f t="shared" ca="1" si="834"/>
        <v>49.99</v>
      </c>
      <c r="NM101" s="19">
        <f t="shared" ca="1" si="834"/>
        <v>49.99</v>
      </c>
      <c r="NN101" s="19">
        <f t="shared" ca="1" si="834"/>
        <v>49.99</v>
      </c>
      <c r="NO101" s="19">
        <f t="shared" ca="1" si="834"/>
        <v>49.99</v>
      </c>
      <c r="NP101" s="19">
        <f t="shared" ca="1" si="834"/>
        <v>412.99</v>
      </c>
      <c r="NQ101" s="19">
        <f t="shared" ca="1" si="834"/>
        <v>412.99</v>
      </c>
      <c r="NR101" s="19" t="str">
        <f t="shared" ca="1" si="834"/>
        <v>-</v>
      </c>
      <c r="NS101" s="19" t="str">
        <f t="shared" ca="1" si="834"/>
        <v>-</v>
      </c>
      <c r="NT101" s="19" t="str">
        <f t="shared" ca="1" si="834"/>
        <v>-</v>
      </c>
      <c r="NU101" s="19" t="str">
        <f t="shared" ca="1" si="834"/>
        <v>-</v>
      </c>
      <c r="NV101" s="19" t="str">
        <f t="shared" ca="1" si="834"/>
        <v>-</v>
      </c>
      <c r="NW101" s="19">
        <f t="shared" ca="1" si="834"/>
        <v>6.8900000000000006</v>
      </c>
      <c r="NX101" s="19">
        <f t="shared" ca="1" si="834"/>
        <v>6.8900000000000006</v>
      </c>
      <c r="NY101" s="19">
        <f t="shared" ca="1" si="834"/>
        <v>6.8900000000000006</v>
      </c>
      <c r="NZ101" s="19">
        <f t="shared" ca="1" si="834"/>
        <v>6.8900000000000006</v>
      </c>
      <c r="OA101" s="19">
        <f t="shared" ca="1" si="834"/>
        <v>6.8900000000000006</v>
      </c>
      <c r="OB101" s="19">
        <f t="shared" ca="1" si="834"/>
        <v>6.8900000000000006</v>
      </c>
      <c r="OC101" s="19">
        <f t="shared" ca="1" si="834"/>
        <v>6.8900000000000006</v>
      </c>
      <c r="OD101" s="19">
        <f t="shared" ca="1" si="834"/>
        <v>6.8900000000000006</v>
      </c>
      <c r="OE101" s="19">
        <f t="shared" ca="1" si="834"/>
        <v>346.99</v>
      </c>
      <c r="OF101" s="19">
        <f t="shared" ca="1" si="834"/>
        <v>346.99</v>
      </c>
      <c r="OG101" s="19" t="str">
        <f t="shared" ca="1" si="834"/>
        <v>-</v>
      </c>
      <c r="OH101" s="19" t="str">
        <f t="shared" ca="1" si="834"/>
        <v>-</v>
      </c>
      <c r="OI101" s="19" t="str">
        <f t="shared" ca="1" si="834"/>
        <v>-</v>
      </c>
      <c r="OJ101" s="19" t="str">
        <f t="shared" ca="1" si="834"/>
        <v>-</v>
      </c>
      <c r="OK101" s="19" t="str">
        <f t="shared" ca="1" si="834"/>
        <v>-</v>
      </c>
      <c r="OL101" s="19">
        <f t="shared" ca="1" si="834"/>
        <v>0</v>
      </c>
      <c r="OM101" s="24">
        <v>0</v>
      </c>
    </row>
    <row r="102" spans="1:403" outlineLevel="1">
      <c r="A102" s="21">
        <f t="shared" ref="A102" si="841">ROW(A102)-5</f>
        <v>97</v>
      </c>
      <c r="B102" s="21"/>
      <c r="D102" s="14"/>
      <c r="E102" t="b">
        <v>0</v>
      </c>
      <c r="H102" s="21"/>
      <c r="I102" s="21"/>
      <c r="J102" s="21"/>
      <c r="K102" s="21"/>
      <c r="L102" s="21"/>
      <c r="M102" s="21"/>
      <c r="N102" s="21"/>
      <c r="O102" s="21"/>
      <c r="P102" s="21"/>
      <c r="Q102" s="21"/>
      <c r="R102" s="21"/>
      <c r="S102" s="21"/>
      <c r="T102" s="21"/>
      <c r="U102" s="218"/>
      <c r="V102" s="218"/>
      <c r="W102" s="21"/>
      <c r="X102" s="218"/>
      <c r="Y102" s="218"/>
      <c r="Z102" s="218"/>
      <c r="AA102" s="218"/>
      <c r="AB102" s="218"/>
      <c r="AC102" s="218"/>
      <c r="AD102" s="218"/>
      <c r="AE102" s="218"/>
      <c r="AJ102" s="218"/>
      <c r="AK102" s="218"/>
      <c r="AL102" s="234" t="str">
        <f ca="1">"blank "&amp;TEXT(RAND(),"0.000")</f>
        <v>blank 0.204</v>
      </c>
      <c r="AM102" s="9" t="str">
        <f ca="1">IF(COUNTIF(AL$5:AL102,AL102)=1,"-","Dup")</f>
        <v>-</v>
      </c>
      <c r="AN102" s="9"/>
      <c r="AO102" s="14"/>
      <c r="AP102" s="14"/>
      <c r="AQ102" s="14"/>
      <c r="AR102" s="14"/>
      <c r="AS102" s="14"/>
      <c r="AT102" s="14"/>
      <c r="AU102" s="563"/>
      <c r="AV102" s="563"/>
      <c r="AW102" s="9"/>
      <c r="AX102" s="14"/>
      <c r="AY102" s="14"/>
      <c r="AZ102" s="14"/>
      <c r="BA102" s="14"/>
      <c r="BB102" s="14"/>
      <c r="BC102" s="14"/>
      <c r="BD102" s="14"/>
      <c r="BE102" s="9"/>
      <c r="BF102" s="14"/>
      <c r="BG102" s="14"/>
      <c r="BH102" s="14"/>
      <c r="BI102" s="14"/>
      <c r="BJ102" s="14"/>
      <c r="BK102" s="14"/>
      <c r="BL102" s="14"/>
      <c r="BM102" s="14"/>
      <c r="BN102" s="14"/>
      <c r="BO102" s="14"/>
      <c r="BP102" s="14"/>
      <c r="BQ102" s="9"/>
      <c r="BR102" s="14"/>
      <c r="BS102" s="14"/>
      <c r="BT102" s="14"/>
      <c r="BU102" s="14"/>
      <c r="BV102" s="14"/>
      <c r="BW102" s="14"/>
      <c r="BX102" s="14"/>
      <c r="BY102" s="14"/>
      <c r="BZ102" s="14"/>
      <c r="CA102" s="14"/>
      <c r="CB102" s="9"/>
      <c r="CC102" s="14"/>
      <c r="CD102" s="14"/>
      <c r="CE102" s="14"/>
      <c r="CF102" s="14"/>
      <c r="CG102" s="14"/>
      <c r="CH102" s="14"/>
      <c r="CI102" s="14"/>
      <c r="CJ102" s="14"/>
      <c r="CK102" s="14"/>
      <c r="CL102" s="14"/>
      <c r="CM102" s="14"/>
      <c r="CN102" s="9"/>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9"/>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9"/>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9"/>
      <c r="LM102" s="14"/>
      <c r="LN102" s="14"/>
      <c r="LO102" s="14"/>
      <c r="LP102" s="14"/>
      <c r="LQ102" s="14"/>
      <c r="LR102" s="14"/>
      <c r="LS102" s="14"/>
      <c r="LT102" s="14"/>
      <c r="LU102" s="14"/>
      <c r="LV102" s="14"/>
      <c r="LW102" s="14"/>
      <c r="LX102" s="14"/>
      <c r="LY102" s="14"/>
      <c r="LZ102" s="14"/>
      <c r="MA102" s="14"/>
      <c r="MB102" s="14"/>
      <c r="MC102" s="14"/>
      <c r="MD102" s="14"/>
      <c r="ME102" s="14"/>
      <c r="MF102" s="9"/>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24">
        <v>0</v>
      </c>
    </row>
    <row r="103" spans="1:403">
      <c r="A103" s="21">
        <f>ROW(A103)-5</f>
        <v>98</v>
      </c>
      <c r="B103" s="21"/>
      <c r="D103" s="515"/>
      <c r="E103" t="b">
        <v>0</v>
      </c>
      <c r="G103" s="32" t="s">
        <v>1019</v>
      </c>
      <c r="M103">
        <v>1</v>
      </c>
      <c r="N103">
        <v>1</v>
      </c>
      <c r="O103">
        <v>2</v>
      </c>
      <c r="P103">
        <v>1</v>
      </c>
      <c r="Q103">
        <v>1</v>
      </c>
      <c r="R103">
        <v>1</v>
      </c>
      <c r="S103">
        <v>1</v>
      </c>
      <c r="T103">
        <v>1</v>
      </c>
      <c r="U103" s="218"/>
      <c r="V103" s="218"/>
      <c r="W103">
        <v>0</v>
      </c>
      <c r="X103" s="218"/>
      <c r="Y103" s="218">
        <v>0</v>
      </c>
      <c r="Z103" s="218">
        <v>0</v>
      </c>
      <c r="AA103" s="218">
        <v>0</v>
      </c>
      <c r="AB103" s="218">
        <v>0</v>
      </c>
      <c r="AC103" s="218">
        <v>0</v>
      </c>
      <c r="AD103" s="218">
        <v>0</v>
      </c>
      <c r="AE103" s="218">
        <v>0</v>
      </c>
      <c r="AL103" s="233" t="s">
        <v>848</v>
      </c>
      <c r="AM103" s="9" t="str">
        <f ca="1">IF(COUNTIF(AL$5:AL103,AL103)=1,"-","Dup")</f>
        <v>Dup</v>
      </c>
      <c r="AN103" s="9"/>
      <c r="AO103" s="515"/>
      <c r="AP103" s="515"/>
      <c r="AQ103" s="515"/>
      <c r="AR103" s="515"/>
      <c r="AS103" s="515"/>
      <c r="AT103" s="515"/>
      <c r="AU103" s="563"/>
      <c r="AV103" s="563"/>
      <c r="AW103" s="9"/>
      <c r="AX103" s="515"/>
      <c r="AY103" s="515"/>
      <c r="AZ103" s="515"/>
      <c r="BA103" s="515"/>
      <c r="BB103" s="515"/>
      <c r="BC103" s="515"/>
      <c r="BD103" s="515"/>
      <c r="BE103" s="9"/>
      <c r="BF103" s="515"/>
      <c r="BG103" s="515"/>
      <c r="BH103" s="515"/>
      <c r="BI103" s="515"/>
      <c r="BJ103" s="515"/>
      <c r="BK103" s="515"/>
      <c r="BL103" s="515"/>
      <c r="BM103" s="515"/>
      <c r="BN103" s="515"/>
      <c r="BO103" s="515"/>
      <c r="BP103" s="515"/>
      <c r="BQ103" s="9"/>
      <c r="BR103" s="515"/>
      <c r="BS103" s="515"/>
      <c r="BT103" s="515"/>
      <c r="BU103" s="515"/>
      <c r="BV103" s="515"/>
      <c r="BW103" s="515"/>
      <c r="BX103" s="515"/>
      <c r="BY103" s="515"/>
      <c r="BZ103" s="515"/>
      <c r="CA103" s="515"/>
      <c r="CB103" s="9"/>
      <c r="CC103" s="515"/>
      <c r="CD103" s="515"/>
      <c r="CE103" s="515"/>
      <c r="CF103" s="515"/>
      <c r="CG103" s="515"/>
      <c r="CH103" s="515"/>
      <c r="CI103" s="515"/>
      <c r="CJ103" s="515"/>
      <c r="CK103" s="515"/>
      <c r="CL103" s="515"/>
      <c r="CM103" s="515"/>
      <c r="CN103" s="9"/>
      <c r="CO103" s="515"/>
      <c r="CP103" s="515"/>
      <c r="CQ103" s="515"/>
      <c r="CR103" s="515"/>
      <c r="CS103" s="515"/>
      <c r="CT103" s="515"/>
      <c r="CU103" s="515"/>
      <c r="CV103" s="515"/>
      <c r="CW103" s="515"/>
      <c r="CX103" s="515"/>
      <c r="CY103" s="515"/>
      <c r="CZ103" s="515"/>
      <c r="DA103" s="515"/>
      <c r="DB103" s="515"/>
      <c r="DC103" s="515"/>
      <c r="DD103" s="515"/>
      <c r="DE103" s="515"/>
      <c r="DF103" s="515"/>
      <c r="DG103" s="515"/>
      <c r="DH103" s="515"/>
      <c r="DI103" s="515"/>
      <c r="DJ103" s="515"/>
      <c r="DK103" s="515"/>
      <c r="DL103" s="515"/>
      <c r="DM103" s="515"/>
      <c r="DN103" s="515"/>
      <c r="DO103" s="515"/>
      <c r="DP103" s="515"/>
      <c r="DQ103" s="515"/>
      <c r="DR103" s="515"/>
      <c r="DS103" s="515"/>
      <c r="DT103" s="515"/>
      <c r="DU103" s="515"/>
      <c r="DV103" s="515"/>
      <c r="DW103" s="515"/>
      <c r="DX103" s="515"/>
      <c r="DY103" s="515"/>
      <c r="DZ103" s="515"/>
      <c r="EA103" s="515"/>
      <c r="EB103" s="515"/>
      <c r="EC103" s="515"/>
      <c r="ED103" s="516"/>
      <c r="EE103" s="515"/>
      <c r="EF103" s="515"/>
      <c r="EG103" s="515"/>
      <c r="EH103" s="515"/>
      <c r="EI103" s="515"/>
      <c r="EJ103" s="515"/>
      <c r="EK103" s="515"/>
      <c r="EL103" s="515"/>
      <c r="EM103" s="515"/>
      <c r="EN103" s="515"/>
      <c r="EO103" s="515"/>
      <c r="EP103" s="515"/>
      <c r="EQ103" s="515"/>
      <c r="ER103" s="515"/>
      <c r="ES103" s="515"/>
      <c r="ET103" s="515"/>
      <c r="EU103" s="515"/>
      <c r="EV103" s="515"/>
      <c r="EW103" s="515"/>
      <c r="EX103" s="515"/>
      <c r="EY103" s="515"/>
      <c r="EZ103" s="515"/>
      <c r="FA103" s="515"/>
      <c r="FB103" s="515"/>
      <c r="FC103" s="515"/>
      <c r="FD103" s="515"/>
      <c r="FE103" s="515"/>
      <c r="FF103" s="515"/>
      <c r="FG103" s="515"/>
      <c r="FH103" s="515"/>
      <c r="FI103" s="515"/>
      <c r="FJ103" s="515"/>
      <c r="FK103" s="515"/>
      <c r="FL103" s="515"/>
      <c r="FM103" s="515"/>
      <c r="FN103" s="515"/>
      <c r="FO103" s="515"/>
      <c r="FP103" s="515"/>
      <c r="FQ103" s="515"/>
      <c r="FR103" s="515"/>
      <c r="FS103" s="515"/>
      <c r="FT103" s="515"/>
      <c r="FU103" s="515"/>
      <c r="FV103" s="515"/>
      <c r="FW103" s="515"/>
      <c r="FX103" s="515"/>
      <c r="FY103" s="515"/>
      <c r="FZ103" s="515"/>
      <c r="GA103" s="515"/>
      <c r="GB103" s="515"/>
      <c r="GC103" s="515"/>
      <c r="GD103" s="515"/>
      <c r="GE103" s="515"/>
      <c r="GF103" s="515"/>
      <c r="GG103" s="515"/>
      <c r="GH103" s="515"/>
      <c r="GI103" s="515"/>
      <c r="GJ103" s="515"/>
      <c r="GK103" s="515"/>
      <c r="GL103" s="515"/>
      <c r="GM103" s="515"/>
      <c r="GN103" s="515"/>
      <c r="GO103" s="515"/>
      <c r="GP103" s="515"/>
      <c r="GQ103" s="515"/>
      <c r="GR103" s="515"/>
      <c r="GS103" s="515"/>
      <c r="GT103" s="515"/>
      <c r="GU103" s="515"/>
      <c r="GV103" s="515"/>
      <c r="GW103" s="515"/>
      <c r="GX103" s="515"/>
      <c r="GY103" s="515"/>
      <c r="GZ103" s="515"/>
      <c r="HA103" s="515"/>
      <c r="HB103" s="515"/>
      <c r="HC103" s="515"/>
      <c r="HD103" s="515"/>
      <c r="HE103" s="515"/>
      <c r="HF103" s="515"/>
      <c r="HG103" s="515"/>
      <c r="HH103" s="515"/>
      <c r="HI103" s="515"/>
      <c r="HJ103" s="515"/>
      <c r="HK103" s="515"/>
      <c r="HL103" s="515"/>
      <c r="HM103" s="515"/>
      <c r="HN103" s="515"/>
      <c r="HO103" s="515"/>
      <c r="HP103" s="515"/>
      <c r="HQ103" s="515"/>
      <c r="HR103" s="515"/>
      <c r="HS103" s="515"/>
      <c r="HT103" s="515"/>
      <c r="HU103" s="515"/>
      <c r="HV103" s="515"/>
      <c r="HW103" s="515"/>
      <c r="HX103" s="515"/>
      <c r="HY103" s="515"/>
      <c r="HZ103" s="515"/>
      <c r="IA103" s="515"/>
      <c r="IB103" s="515"/>
      <c r="IC103" s="515"/>
      <c r="ID103" s="515"/>
      <c r="IE103" s="515"/>
      <c r="IF103" s="9"/>
      <c r="IG103" s="515"/>
      <c r="IH103" s="515"/>
      <c r="II103" s="515"/>
      <c r="IJ103" s="515"/>
      <c r="IK103" s="515"/>
      <c r="IL103" s="515"/>
      <c r="IM103" s="515"/>
      <c r="IN103" s="515"/>
      <c r="IO103" s="515"/>
      <c r="IP103" s="515"/>
      <c r="IQ103" s="515"/>
      <c r="IR103" s="515"/>
      <c r="IS103" s="515"/>
      <c r="IT103" s="515"/>
      <c r="IU103" s="515"/>
      <c r="IV103" s="515"/>
      <c r="IW103" s="515"/>
      <c r="IX103" s="515"/>
      <c r="IY103" s="515"/>
      <c r="IZ103" s="515"/>
      <c r="JA103" s="515"/>
      <c r="JB103" s="515"/>
      <c r="JC103" s="515"/>
      <c r="JD103" s="515"/>
      <c r="JE103" s="515"/>
      <c r="JF103" s="515"/>
      <c r="JG103" s="515"/>
      <c r="JH103" s="515"/>
      <c r="JI103" s="515"/>
      <c r="JJ103" s="9"/>
      <c r="JK103" s="515"/>
      <c r="JL103" s="515"/>
      <c r="JM103" s="515"/>
      <c r="JN103" s="515"/>
      <c r="JO103" s="515"/>
      <c r="JP103" s="515"/>
      <c r="JQ103" s="515"/>
      <c r="JR103" s="515"/>
      <c r="JS103" s="515"/>
      <c r="JT103" s="515"/>
      <c r="JU103" s="515"/>
      <c r="JV103" s="515"/>
      <c r="JW103" s="515"/>
      <c r="JX103" s="515"/>
      <c r="JY103" s="515"/>
      <c r="JZ103" s="515"/>
      <c r="KA103" s="515"/>
      <c r="KB103" s="515"/>
      <c r="KC103" s="515"/>
      <c r="KD103" s="515"/>
      <c r="KE103" s="515"/>
      <c r="KF103" s="515"/>
      <c r="KG103" s="515"/>
      <c r="KH103" s="515"/>
      <c r="KI103" s="515"/>
      <c r="KJ103" s="515"/>
      <c r="KK103" s="515"/>
      <c r="KL103" s="515"/>
      <c r="KM103" s="515"/>
      <c r="KN103" s="515"/>
      <c r="KO103" s="515"/>
      <c r="KP103" s="515"/>
      <c r="KQ103" s="515"/>
      <c r="KR103" s="515"/>
      <c r="KS103" s="515"/>
      <c r="KT103" s="515"/>
      <c r="KU103" s="515"/>
      <c r="KV103" s="515"/>
      <c r="KW103" s="515"/>
      <c r="KX103" s="515"/>
      <c r="KY103" s="515"/>
      <c r="KZ103" s="515"/>
      <c r="LA103" s="515"/>
      <c r="LB103" s="515"/>
      <c r="LC103" s="515"/>
      <c r="LD103" s="515"/>
      <c r="LE103" s="515"/>
      <c r="LF103" s="515"/>
      <c r="LG103" s="515"/>
      <c r="LH103" s="515"/>
      <c r="LI103" s="515"/>
      <c r="LJ103" s="515"/>
      <c r="LK103" s="515"/>
      <c r="LL103" s="9"/>
      <c r="LM103" s="515"/>
      <c r="LN103" s="515"/>
      <c r="LO103" s="515"/>
      <c r="LP103" s="515"/>
      <c r="LQ103" s="515"/>
      <c r="LR103" s="515"/>
      <c r="LS103" s="515"/>
      <c r="LT103" s="515"/>
      <c r="LU103" s="515"/>
      <c r="LV103" s="515"/>
      <c r="LW103" s="515"/>
      <c r="LX103" s="515"/>
      <c r="LY103" s="515"/>
      <c r="LZ103" s="515"/>
      <c r="MA103" s="515"/>
      <c r="MB103" s="515"/>
      <c r="MC103" s="515"/>
      <c r="MD103" s="515"/>
      <c r="ME103" s="515"/>
      <c r="MF103" s="9"/>
      <c r="MG103" s="515"/>
      <c r="MH103" s="515"/>
      <c r="MI103" s="515"/>
      <c r="MJ103" s="515"/>
      <c r="MK103" s="515"/>
      <c r="ML103" s="515"/>
      <c r="MM103" s="515"/>
      <c r="MN103" s="515"/>
      <c r="MO103" s="515"/>
      <c r="MP103" s="515"/>
      <c r="MQ103" s="515"/>
      <c r="MR103" s="515"/>
      <c r="MS103" s="515"/>
      <c r="MT103" s="515"/>
      <c r="MU103" s="515"/>
      <c r="MV103" s="515"/>
      <c r="MW103" s="515"/>
      <c r="MX103" s="515"/>
      <c r="MY103" s="515"/>
      <c r="MZ103" s="515"/>
      <c r="NA103" s="515"/>
      <c r="NB103" s="515"/>
      <c r="NC103" s="515"/>
      <c r="ND103" s="515"/>
      <c r="NE103" s="515"/>
      <c r="NF103" s="515"/>
      <c r="NG103" s="515"/>
      <c r="NH103" s="515"/>
      <c r="NI103" s="515"/>
      <c r="NJ103" s="515"/>
      <c r="NK103" s="515"/>
      <c r="NL103" s="515"/>
      <c r="NM103" s="515"/>
      <c r="NN103" s="515"/>
      <c r="NO103" s="515"/>
      <c r="NP103" s="515"/>
      <c r="NQ103" s="515"/>
      <c r="NR103" s="515"/>
      <c r="NS103" s="515"/>
      <c r="NT103" s="515"/>
      <c r="NU103" s="515"/>
      <c r="NV103" s="515"/>
      <c r="NW103" s="515"/>
      <c r="NX103" s="515"/>
      <c r="NY103" s="515"/>
      <c r="NZ103" s="515"/>
      <c r="OA103" s="515"/>
      <c r="OB103" s="515"/>
      <c r="OC103" s="515"/>
      <c r="OD103" s="515"/>
      <c r="OE103" s="515"/>
      <c r="OF103" s="515"/>
      <c r="OG103" s="515"/>
      <c r="OH103" s="515"/>
      <c r="OI103" s="515"/>
      <c r="OJ103" s="515"/>
      <c r="OK103" s="515"/>
      <c r="OL103" s="515"/>
      <c r="OM103" s="24">
        <v>0</v>
      </c>
    </row>
    <row r="104" spans="1:403" outlineLevel="1">
      <c r="A104" s="21">
        <f>ROW(A104)-5</f>
        <v>99</v>
      </c>
      <c r="B104" s="21"/>
      <c r="D104" s="14"/>
      <c r="E104" t="b">
        <v>0</v>
      </c>
      <c r="G104" s="32" t="s">
        <v>1020</v>
      </c>
      <c r="M104">
        <v>4</v>
      </c>
      <c r="N104">
        <v>3</v>
      </c>
      <c r="O104">
        <v>2</v>
      </c>
      <c r="P104">
        <v>3</v>
      </c>
      <c r="Q104">
        <v>4</v>
      </c>
      <c r="R104">
        <v>3</v>
      </c>
      <c r="S104">
        <v>4</v>
      </c>
      <c r="T104">
        <v>4</v>
      </c>
      <c r="U104" s="218"/>
      <c r="V104" s="218"/>
      <c r="W104">
        <v>0</v>
      </c>
      <c r="X104" s="218"/>
      <c r="Y104" s="218">
        <v>0</v>
      </c>
      <c r="Z104" s="218">
        <v>0</v>
      </c>
      <c r="AA104" s="218">
        <v>0</v>
      </c>
      <c r="AB104" s="218">
        <v>3</v>
      </c>
      <c r="AC104" s="218">
        <v>5</v>
      </c>
      <c r="AD104" s="218">
        <v>5</v>
      </c>
      <c r="AE104" s="218">
        <v>5</v>
      </c>
      <c r="AL104" s="559" t="s">
        <v>1831</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53"/>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322"/>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outlineLevel="1">
      <c r="A105" s="21">
        <f t="shared" si="156"/>
        <v>100</v>
      </c>
      <c r="B105" s="21">
        <f>$A$14</f>
        <v>9</v>
      </c>
      <c r="C105">
        <v>204</v>
      </c>
      <c r="D105" s="144" t="str">
        <f t="shared" ref="D105" si="842">INDEX(i.Region_Desc,$K105,1)</f>
        <v>GSM</v>
      </c>
      <c r="E105" t="b">
        <f>NOT($IH105)</f>
        <v>1</v>
      </c>
      <c r="F105" t="b">
        <v>0</v>
      </c>
      <c r="G105" t="b">
        <f>E105</f>
        <v>1</v>
      </c>
      <c r="H105" s="29">
        <v>1</v>
      </c>
      <c r="I105" s="29">
        <v>1</v>
      </c>
      <c r="J105" s="29" t="str">
        <f>""</f>
        <v/>
      </c>
      <c r="K105" s="29">
        <f>d.Region</f>
        <v>2</v>
      </c>
      <c r="L105" s="29">
        <v>2</v>
      </c>
      <c r="M105" s="29">
        <v>2</v>
      </c>
      <c r="N105" s="29">
        <v>3</v>
      </c>
      <c r="O105" s="29">
        <v>1</v>
      </c>
      <c r="P105" s="29">
        <v>1</v>
      </c>
      <c r="Q105" s="29">
        <v>2</v>
      </c>
      <c r="R105" s="29">
        <v>1</v>
      </c>
      <c r="S105" s="29">
        <v>1</v>
      </c>
      <c r="T105" s="29">
        <v>1</v>
      </c>
      <c r="U105" s="218"/>
      <c r="V105" s="218"/>
      <c r="W105" s="29">
        <v>0</v>
      </c>
      <c r="X105" s="218"/>
      <c r="Y105" s="218"/>
      <c r="Z105" s="218"/>
      <c r="AA105" s="218"/>
      <c r="AB105" s="218"/>
      <c r="AC105" s="218"/>
      <c r="AD105" s="218"/>
      <c r="AE105" s="218"/>
      <c r="AF105" s="144">
        <f>INDEX(CHOOSE($N105,DataAutumn!i.AdultDrys,DataWinter!i.AdultDrys,DataSpring!i.AdultDrys),1,$M105)</f>
        <v>3</v>
      </c>
      <c r="AG105" s="5">
        <f t="shared" ref="AG105:AH105" si="843">INDEX(i.FlkStrctr,$M105,AG$7)</f>
        <v>2</v>
      </c>
      <c r="AH105" s="5">
        <f t="shared" si="843"/>
        <v>0</v>
      </c>
      <c r="AI105" s="5">
        <f t="shared" ref="AI105" si="844">INDEX(i.StdELMan,($K105-1)*12+($M105-1)*3+$N105,AI$7)</f>
        <v>1</v>
      </c>
      <c r="AJ105" s="218"/>
      <c r="AK105" s="218"/>
      <c r="AL105" s="365" t="str">
        <f ca="1">TEXT(LEFT(OFFSET(AL105,-1,0),5)+1,"00000")&amp;MID(OFFSET(AL105,-1,0),6,FIND(" ",OFFSET(AL105,-1,0),7)-5)
&amp; $D105           &amp; " Day"&amp;INDEX(i.DOY,$N105,1)              &amp; IF($IG105=0," FWM","")&amp;IF($IG105=1," MWM","")&amp;IF($IG105=5," Mat","")&amp;IF($IH105=TRUE,"&amp;BBT","    ")
&amp;INDEX(DataMaster!$B$98:$B$103,$Q105,0)    &amp; " WP"&amp;TEXT($LU105*100,"000p")           &amp; " MP"&amp;TEXT($LV105*100,"000p")           &amp; " GP"&amp;TEXT($ME105*100,"000p")
&amp; " (F"&amp;3+COUNTIF($CV105:$CY105,TRUE)&amp;3&amp;"N"&amp;$DM105&amp;$DN105&amp;")"</f>
        <v>00001 SE_create_ashley_lw GSM Day204 MWM    Only export WP100p MP100p GP100p (F33N11)</v>
      </c>
      <c r="AM105" s="9" t="str">
        <f ca="1">IF(COUNTIF(AL$5:AL105,AL105)=1,"-","Dup")</f>
        <v>-</v>
      </c>
      <c r="AN105" s="9"/>
      <c r="AO105" s="12" t="b">
        <v>1</v>
      </c>
      <c r="AP105" s="12" t="b">
        <v>1</v>
      </c>
      <c r="AQ105" s="12" t="b">
        <v>1</v>
      </c>
      <c r="AR105" s="12" t="b">
        <v>1</v>
      </c>
      <c r="AS105" s="12" t="b">
        <v>1</v>
      </c>
      <c r="AT105" s="12" t="b">
        <v>1</v>
      </c>
      <c r="AU105" s="12" t="b">
        <v>1</v>
      </c>
      <c r="AV105" s="12" t="b">
        <v>1</v>
      </c>
      <c r="AW105" s="9"/>
      <c r="AX105" s="5" t="b">
        <f t="shared" ref="AX105:BC105" si="845">INDEX(i.model_structure,$H105,AX$7)</f>
        <v>1</v>
      </c>
      <c r="AY105" s="5" t="str">
        <f t="shared" si="845"/>
        <v>-</v>
      </c>
      <c r="AZ105" s="5" t="str">
        <f t="shared" si="845"/>
        <v>-</v>
      </c>
      <c r="BA105" s="5" t="str">
        <f t="shared" si="845"/>
        <v>-</v>
      </c>
      <c r="BB105" s="5" t="b">
        <f t="shared" si="845"/>
        <v>0</v>
      </c>
      <c r="BC105" s="144">
        <f t="shared" si="845"/>
        <v>0.25</v>
      </c>
      <c r="BD105" s="19" t="b">
        <f t="shared" ref="BD105" ca="1" si="846">OFFSET(BD$5,$B105,0)</f>
        <v>1</v>
      </c>
      <c r="BE105" s="9"/>
      <c r="BF105" s="5" t="str">
        <f t="shared" ref="BF105" ca="1" si="847">IF($M105&lt;&gt;4,OFFSET(BF$5,$B105,0),1)</f>
        <v>-</v>
      </c>
      <c r="BG105" s="19" t="str">
        <f t="shared" ref="BG105:BI105" ca="1" si="848">OFFSET(BG$5,$B105,0)</f>
        <v>-</v>
      </c>
      <c r="BH105" s="19" t="str">
        <f t="shared" ca="1" si="848"/>
        <v>-</v>
      </c>
      <c r="BI105" s="19" t="str">
        <f t="shared" ca="1" si="848"/>
        <v>-</v>
      </c>
      <c r="BJ105" s="5" t="str">
        <f t="shared" ref="BJ105" ca="1" si="849">IF($M105&lt;&gt;4,OFFSET(BJ$5,$B105,0),1)</f>
        <v>-</v>
      </c>
      <c r="BK105" s="19" t="str">
        <f t="shared" ref="BK105" ca="1" si="850">OFFSET(BK$5,$B105,0)</f>
        <v>-</v>
      </c>
      <c r="BL105" s="5" t="str">
        <f t="shared" ref="BL105" ca="1" si="851">IF($M105&lt;&gt;4,OFFSET(BL$5,$B105,0),1)</f>
        <v>-</v>
      </c>
      <c r="BM105" s="19" t="str">
        <f t="shared" ref="BM105:BO105" ca="1" si="852">OFFSET(BM$5,$B105,0)</f>
        <v>-</v>
      </c>
      <c r="BN105" s="19" t="str">
        <f t="shared" ca="1" si="852"/>
        <v>-</v>
      </c>
      <c r="BO105" s="19" t="str">
        <f t="shared" ca="1" si="852"/>
        <v>-</v>
      </c>
      <c r="BP105" s="5" t="str">
        <f t="shared" ref="BP105" ca="1" si="853">IF($M105&lt;&gt;4,OFFSET(BP$5,$B105,0),1)</f>
        <v>-</v>
      </c>
      <c r="BQ105" s="9"/>
      <c r="BR105" s="5" t="b">
        <f t="shared" ref="BR105" si="854">$J105&lt;0</f>
        <v>0</v>
      </c>
      <c r="BS105" s="5" t="str">
        <f t="shared" ref="BS105" ca="1" si="855">IF($J105="",BS$14,ABS($J105))</f>
        <v>-</v>
      </c>
      <c r="BT105" s="5" t="str">
        <f t="shared" ref="BT105:CA105" ca="1" si="856">IF($J105="",BT$14,ABS($J105)=BT$7)</f>
        <v>-</v>
      </c>
      <c r="BU105" s="5" t="str">
        <f t="shared" ca="1" si="856"/>
        <v>-</v>
      </c>
      <c r="BV105" s="5" t="str">
        <f t="shared" ca="1" si="856"/>
        <v>-</v>
      </c>
      <c r="BW105" s="5" t="str">
        <f t="shared" ca="1" si="856"/>
        <v>-</v>
      </c>
      <c r="BX105" s="5" t="str">
        <f t="shared" ca="1" si="856"/>
        <v>-</v>
      </c>
      <c r="BY105" s="5" t="str">
        <f t="shared" ca="1" si="856"/>
        <v>-</v>
      </c>
      <c r="BZ105" s="5" t="str">
        <f t="shared" ca="1" si="856"/>
        <v>-</v>
      </c>
      <c r="CA105" s="5" t="str">
        <f t="shared" ca="1" si="856"/>
        <v>-</v>
      </c>
      <c r="CB105" s="9"/>
      <c r="CC105" s="12" t="b">
        <v>1</v>
      </c>
      <c r="CD105" s="12" t="b">
        <v>0</v>
      </c>
      <c r="CE105" s="12" t="b">
        <v>1</v>
      </c>
      <c r="CF105" s="12">
        <f>VALUE($K105&amp;$M105&amp;$N105&amp;$Q105&amp;$S105&amp;"07")</f>
        <v>2232107</v>
      </c>
      <c r="CG105" s="144" t="b">
        <f>NOT(CE105)</f>
        <v>0</v>
      </c>
      <c r="CH105" s="12" t="s">
        <v>34</v>
      </c>
      <c r="CI105" s="12" t="b">
        <v>1</v>
      </c>
      <c r="CJ105" s="12">
        <v>203</v>
      </c>
      <c r="CK105" s="19" t="str">
        <f t="shared" ref="CK105:CM105" ca="1" si="857">OFFSET(CK$5,$B105,0)</f>
        <v>-</v>
      </c>
      <c r="CL105" s="19">
        <f t="shared" ca="1" si="857"/>
        <v>1</v>
      </c>
      <c r="CM105" s="19">
        <f t="shared" ca="1" si="857"/>
        <v>1</v>
      </c>
      <c r="CN105" s="9"/>
      <c r="CO105" s="444">
        <f t="shared" ref="CO105:CQ105" si="858">INDEX(i.UserPeriod0,$AI105,CO$7)</f>
        <v>652</v>
      </c>
      <c r="CP105" s="444">
        <f t="shared" si="858"/>
        <v>686</v>
      </c>
      <c r="CQ105" s="444">
        <f t="shared" si="858"/>
        <v>721</v>
      </c>
      <c r="CR105" s="152">
        <f t="shared" ref="CR105:CT105" si="859">7*INDEX(i.end_joining,1,CR$7+($AI105-1)*3)</f>
        <v>378</v>
      </c>
      <c r="CS105" s="152">
        <f t="shared" si="859"/>
        <v>413</v>
      </c>
      <c r="CT105" s="152">
        <f t="shared" si="859"/>
        <v>448</v>
      </c>
      <c r="CU105" s="19" t="str">
        <f t="shared" ref="CU105:DJ105" ca="1" si="860">OFFSET(CU$5,$B105,0)</f>
        <v>-</v>
      </c>
      <c r="CV105" s="19" t="str">
        <f t="shared" ca="1" si="860"/>
        <v>-</v>
      </c>
      <c r="CW105" s="19" t="str">
        <f t="shared" ca="1" si="860"/>
        <v>-</v>
      </c>
      <c r="CX105" s="19" t="str">
        <f t="shared" ca="1" si="860"/>
        <v>-</v>
      </c>
      <c r="CY105" s="19" t="str">
        <f t="shared" ca="1" si="860"/>
        <v>-</v>
      </c>
      <c r="CZ105" s="19" t="b">
        <f ca="1">OFFSET(CZ$5,$B105,0)</f>
        <v>1</v>
      </c>
      <c r="DA105" s="19">
        <f t="shared" ca="1" si="860"/>
        <v>0</v>
      </c>
      <c r="DB105" s="19">
        <f t="shared" ca="1" si="860"/>
        <v>0</v>
      </c>
      <c r="DC105" s="19">
        <f t="shared" ca="1" si="860"/>
        <v>0</v>
      </c>
      <c r="DD105" s="19">
        <f t="shared" ca="1" si="860"/>
        <v>0</v>
      </c>
      <c r="DE105" s="19">
        <f t="shared" ca="1" si="860"/>
        <v>0</v>
      </c>
      <c r="DF105" s="19">
        <f t="shared" ca="1" si="860"/>
        <v>0</v>
      </c>
      <c r="DG105" s="19">
        <f t="shared" ca="1" si="860"/>
        <v>0</v>
      </c>
      <c r="DH105" s="19">
        <f t="shared" ca="1" si="860"/>
        <v>0</v>
      </c>
      <c r="DI105" s="19">
        <f t="shared" ca="1" si="860"/>
        <v>0</v>
      </c>
      <c r="DJ105" s="19">
        <f t="shared" ca="1" si="860"/>
        <v>0</v>
      </c>
      <c r="DK105" s="19">
        <f t="shared" ref="DK105:ED105" ca="1" si="861">OFFSET(DK$5,$B105,0)</f>
        <v>0</v>
      </c>
      <c r="DL105" s="19">
        <f t="shared" ca="1" si="861"/>
        <v>0</v>
      </c>
      <c r="DM105" s="19">
        <f t="shared" ca="1" si="861"/>
        <v>1</v>
      </c>
      <c r="DN105" s="19">
        <f t="shared" ca="1" si="861"/>
        <v>1</v>
      </c>
      <c r="DO105" s="19">
        <f t="shared" ca="1" si="861"/>
        <v>0</v>
      </c>
      <c r="DP105" s="19" t="str">
        <f t="shared" ca="1" si="861"/>
        <v>-</v>
      </c>
      <c r="DQ105" s="19" t="str">
        <f t="shared" ca="1" si="861"/>
        <v>-</v>
      </c>
      <c r="DR105" s="19" t="str">
        <f t="shared" ca="1" si="861"/>
        <v>-</v>
      </c>
      <c r="DS105" s="19" t="str">
        <f t="shared" ca="1" si="861"/>
        <v>-</v>
      </c>
      <c r="DT105" s="19" t="str">
        <f t="shared" ca="1" si="861"/>
        <v>-</v>
      </c>
      <c r="DU105" s="19">
        <f t="shared" ca="1" si="861"/>
        <v>0</v>
      </c>
      <c r="DV105" s="19" t="str">
        <f t="shared" ca="1" si="861"/>
        <v>-</v>
      </c>
      <c r="DW105" s="19" t="str">
        <f t="shared" ca="1" si="861"/>
        <v>-</v>
      </c>
      <c r="DX105" s="477">
        <v>1.3180000000000001</v>
      </c>
      <c r="DY105" s="477">
        <v>0.3</v>
      </c>
      <c r="DZ105" s="477">
        <v>0.28499999999999998</v>
      </c>
      <c r="EA105" s="477">
        <v>0.11600000000000001</v>
      </c>
      <c r="EB105" s="477">
        <v>0.22800000000000001</v>
      </c>
      <c r="EC105" s="477">
        <v>0.38</v>
      </c>
      <c r="ED105" s="19">
        <f t="shared" ca="1" si="861"/>
        <v>0</v>
      </c>
      <c r="EE105" s="444">
        <f t="shared" ref="EE105:EF105" si="862">IF(AND($N105=EE$11,$Y105&lt;&gt;0,$AI105=EE$12),INDEX(i.LTWFeedLevels,$Y105,MOD(EE$7-1,7)+1),0)</f>
        <v>0</v>
      </c>
      <c r="EF105" s="444">
        <f t="shared" si="862"/>
        <v>0</v>
      </c>
      <c r="EG105" s="124">
        <f t="shared" ref="EG105:EV105" si="863">IF(AND($K105=EG$9,$N105=EG$11,$AB105=EG$8,$AI105=EG$12,$Y105&lt;&gt;0),INDEX(i.FS_Strategy,$Y105,$AB105),0)</f>
        <v>0</v>
      </c>
      <c r="EH105" s="124">
        <f t="shared" si="863"/>
        <v>0</v>
      </c>
      <c r="EI105" s="124">
        <f t="shared" si="863"/>
        <v>0</v>
      </c>
      <c r="EJ105" s="124">
        <f t="shared" si="863"/>
        <v>0</v>
      </c>
      <c r="EK105" s="124">
        <f t="shared" si="863"/>
        <v>0</v>
      </c>
      <c r="EL105" s="124">
        <f t="shared" si="863"/>
        <v>0</v>
      </c>
      <c r="EM105" s="124">
        <f t="shared" si="863"/>
        <v>0</v>
      </c>
      <c r="EN105" s="124">
        <f t="shared" si="863"/>
        <v>0</v>
      </c>
      <c r="EO105" s="124">
        <f t="shared" si="863"/>
        <v>0</v>
      </c>
      <c r="EP105" s="124">
        <f t="shared" si="863"/>
        <v>0</v>
      </c>
      <c r="EQ105" s="124">
        <f t="shared" si="863"/>
        <v>0</v>
      </c>
      <c r="ER105" s="124">
        <f t="shared" si="863"/>
        <v>0</v>
      </c>
      <c r="ES105" s="124">
        <f t="shared" si="863"/>
        <v>0</v>
      </c>
      <c r="ET105" s="124">
        <f t="shared" si="863"/>
        <v>0</v>
      </c>
      <c r="EU105" s="124">
        <f t="shared" si="863"/>
        <v>0</v>
      </c>
      <c r="EV105" s="124">
        <f t="shared" si="863"/>
        <v>0</v>
      </c>
      <c r="EW105" s="124">
        <f t="shared" ref="EW105:EX105" si="864">IF(AND($K105=EW$9,$N105=EW$11,$AB105=EW$8,$AI105=EW$12,$Y105&lt;&gt;0),INDEX(i.FS_Strategy,$Y105,$AB105),0)</f>
        <v>0</v>
      </c>
      <c r="EX105" s="124">
        <f t="shared" si="864"/>
        <v>0</v>
      </c>
      <c r="EY105" s="554">
        <f t="shared" ref="EY105:FN105" si="865">IF(AND($K105=EY$9,$N105=EY$11,$AB105=EY$8,$AI105=EY$12,$Z105&lt;&gt;0),INDEX(i.FS_Strategy,$Z105,$AB105),0)</f>
        <v>0</v>
      </c>
      <c r="EZ105" s="554">
        <f t="shared" si="865"/>
        <v>0</v>
      </c>
      <c r="FA105" s="554">
        <f t="shared" si="865"/>
        <v>0</v>
      </c>
      <c r="FB105" s="125">
        <f t="shared" si="865"/>
        <v>0</v>
      </c>
      <c r="FC105" s="125">
        <f t="shared" si="865"/>
        <v>0</v>
      </c>
      <c r="FD105" s="125">
        <f t="shared" si="865"/>
        <v>0</v>
      </c>
      <c r="FE105" s="125">
        <f t="shared" si="865"/>
        <v>0</v>
      </c>
      <c r="FF105" s="125">
        <f t="shared" si="865"/>
        <v>0</v>
      </c>
      <c r="FG105" s="125">
        <f t="shared" si="865"/>
        <v>0</v>
      </c>
      <c r="FH105" s="125">
        <f t="shared" si="865"/>
        <v>0</v>
      </c>
      <c r="FI105" s="125">
        <f t="shared" si="865"/>
        <v>0</v>
      </c>
      <c r="FJ105" s="125">
        <f t="shared" si="865"/>
        <v>0</v>
      </c>
      <c r="FK105" s="125">
        <f t="shared" si="865"/>
        <v>0</v>
      </c>
      <c r="FL105" s="125">
        <f t="shared" si="865"/>
        <v>0</v>
      </c>
      <c r="FM105" s="125">
        <f t="shared" si="865"/>
        <v>0</v>
      </c>
      <c r="FN105" s="125">
        <f t="shared" si="865"/>
        <v>0</v>
      </c>
      <c r="FO105" s="124">
        <f t="shared" ref="FO105:GD105" si="866">IF(AND($K105=FO$9,$N105=FO$11,$AB105=FO$8,$AI105=FO$12),INDEX(i.FS_Strategy,$AC105+1,$AB105),0)</f>
        <v>0</v>
      </c>
      <c r="FP105" s="124">
        <f t="shared" si="866"/>
        <v>0</v>
      </c>
      <c r="FQ105" s="124">
        <f t="shared" si="866"/>
        <v>0</v>
      </c>
      <c r="FR105" s="124">
        <f t="shared" si="866"/>
        <v>0</v>
      </c>
      <c r="FS105" s="124">
        <f t="shared" si="866"/>
        <v>0</v>
      </c>
      <c r="FT105" s="124">
        <f t="shared" si="866"/>
        <v>0</v>
      </c>
      <c r="FU105" s="124">
        <f t="shared" si="866"/>
        <v>0</v>
      </c>
      <c r="FV105" s="124">
        <f t="shared" si="866"/>
        <v>0</v>
      </c>
      <c r="FW105" s="124">
        <f t="shared" si="866"/>
        <v>0</v>
      </c>
      <c r="FX105" s="124">
        <f t="shared" si="866"/>
        <v>0</v>
      </c>
      <c r="FY105" s="124">
        <f t="shared" si="866"/>
        <v>0</v>
      </c>
      <c r="FZ105" s="124">
        <f t="shared" si="866"/>
        <v>0</v>
      </c>
      <c r="GA105" s="124">
        <f t="shared" si="866"/>
        <v>0</v>
      </c>
      <c r="GB105" s="124">
        <f t="shared" si="866"/>
        <v>0</v>
      </c>
      <c r="GC105" s="124">
        <f t="shared" si="866"/>
        <v>0</v>
      </c>
      <c r="GD105" s="124">
        <f t="shared" si="866"/>
        <v>0</v>
      </c>
      <c r="GE105" s="124">
        <f t="shared" ref="GE105:GF105" si="867">IF(AND($K105=GE$9,$N105=GE$11,$AB105=GE$8,$AI105=GE$12),INDEX(i.FS_Strategy,$AC105+1,$AB105),0)</f>
        <v>0</v>
      </c>
      <c r="GF105" s="124">
        <f t="shared" si="867"/>
        <v>0</v>
      </c>
      <c r="GG105" s="554">
        <f t="shared" ref="GG105:GI105" si="868">IF(AND($K105=GG$9,$N105=GG$11,$AB105=GG$8),INDEX(i.FS_Strategy,$AD105+1,$AB105),0)</f>
        <v>0</v>
      </c>
      <c r="GH105" s="554">
        <f t="shared" si="868"/>
        <v>0</v>
      </c>
      <c r="GI105" s="554">
        <f t="shared" si="868"/>
        <v>0</v>
      </c>
      <c r="GJ105" s="125">
        <f t="shared" ref="GJ105:GV105" si="869">IF(AND($K105=GJ$9,$N105=GJ$11,$AB105=GJ$8),INDEX(i.FS_Strategy,$AE105+1,$AB105),0)</f>
        <v>0</v>
      </c>
      <c r="GK105" s="125">
        <f t="shared" si="869"/>
        <v>0</v>
      </c>
      <c r="GL105" s="125">
        <f t="shared" si="869"/>
        <v>0</v>
      </c>
      <c r="GM105" s="125">
        <f t="shared" si="869"/>
        <v>0</v>
      </c>
      <c r="GN105" s="125">
        <f t="shared" si="869"/>
        <v>0</v>
      </c>
      <c r="GO105" s="125">
        <f t="shared" si="869"/>
        <v>0</v>
      </c>
      <c r="GP105" s="125">
        <f t="shared" si="869"/>
        <v>0</v>
      </c>
      <c r="GQ105" s="125">
        <f t="shared" si="869"/>
        <v>0</v>
      </c>
      <c r="GR105" s="125">
        <f t="shared" si="869"/>
        <v>0</v>
      </c>
      <c r="GS105" s="125">
        <f t="shared" si="869"/>
        <v>0</v>
      </c>
      <c r="GT105" s="125">
        <f t="shared" si="869"/>
        <v>0</v>
      </c>
      <c r="GU105" s="125">
        <f t="shared" si="869"/>
        <v>0</v>
      </c>
      <c r="GV105" s="125">
        <f t="shared" si="869"/>
        <v>0</v>
      </c>
      <c r="GW105" s="124">
        <f t="shared" ref="GW105:HL105" si="870">IF(AND($K105=GW$9,$N105=GW$11,$AB105=GW$8,$AI105=GW$12),INDEX(i.FS_Strategy,$AC105+1,$AB105),0)</f>
        <v>0</v>
      </c>
      <c r="GX105" s="124">
        <f t="shared" si="870"/>
        <v>0</v>
      </c>
      <c r="GY105" s="124">
        <f t="shared" si="870"/>
        <v>0</v>
      </c>
      <c r="GZ105" s="124">
        <f t="shared" si="870"/>
        <v>0</v>
      </c>
      <c r="HA105" s="124">
        <f t="shared" si="870"/>
        <v>0</v>
      </c>
      <c r="HB105" s="124">
        <f t="shared" si="870"/>
        <v>0</v>
      </c>
      <c r="HC105" s="124">
        <f t="shared" si="870"/>
        <v>0</v>
      </c>
      <c r="HD105" s="124">
        <f t="shared" si="870"/>
        <v>0</v>
      </c>
      <c r="HE105" s="124">
        <f t="shared" si="870"/>
        <v>0</v>
      </c>
      <c r="HF105" s="124">
        <f t="shared" si="870"/>
        <v>0</v>
      </c>
      <c r="HG105" s="124">
        <f t="shared" si="870"/>
        <v>0</v>
      </c>
      <c r="HH105" s="124">
        <f t="shared" si="870"/>
        <v>0</v>
      </c>
      <c r="HI105" s="124">
        <f t="shared" si="870"/>
        <v>0</v>
      </c>
      <c r="HJ105" s="124">
        <f t="shared" si="870"/>
        <v>0</v>
      </c>
      <c r="HK105" s="124">
        <f t="shared" si="870"/>
        <v>0</v>
      </c>
      <c r="HL105" s="124">
        <f t="shared" si="870"/>
        <v>0</v>
      </c>
      <c r="HM105" s="124">
        <f t="shared" ref="HM105:HN105" si="871">IF(AND($K105=HM$9,$N105=HM$11,$AB105=HM$8,$AI105=HM$12),INDEX(i.FS_Strategy,$AC105+1,$AB105),0)</f>
        <v>0</v>
      </c>
      <c r="HN105" s="124">
        <f t="shared" si="871"/>
        <v>0</v>
      </c>
      <c r="HO105" s="554">
        <f t="shared" ref="HO105:HQ105" si="872">IF(AND($K105=HO$9,$N105=HO$11,$AB105=HO$8),INDEX(i.FS_Strategy,$AD105+1,$AB105),0)</f>
        <v>0</v>
      </c>
      <c r="HP105" s="554">
        <f t="shared" si="872"/>
        <v>0</v>
      </c>
      <c r="HQ105" s="554">
        <f t="shared" si="872"/>
        <v>0</v>
      </c>
      <c r="HR105" s="125">
        <f t="shared" ref="HR105:ID105" si="873">IF(AND($K105=HR$9,$N105=HR$11,$AB105=HR$8),INDEX(i.FS_Strategy,$AE105+1,$AB105),0)</f>
        <v>0</v>
      </c>
      <c r="HS105" s="125">
        <f t="shared" si="873"/>
        <v>0</v>
      </c>
      <c r="HT105" s="125">
        <f t="shared" si="873"/>
        <v>0</v>
      </c>
      <c r="HU105" s="125">
        <f t="shared" si="873"/>
        <v>0</v>
      </c>
      <c r="HV105" s="125">
        <f t="shared" si="873"/>
        <v>0</v>
      </c>
      <c r="HW105" s="125">
        <f t="shared" si="873"/>
        <v>0</v>
      </c>
      <c r="HX105" s="125">
        <f t="shared" si="873"/>
        <v>0</v>
      </c>
      <c r="HY105" s="125">
        <f t="shared" si="873"/>
        <v>0</v>
      </c>
      <c r="HZ105" s="125">
        <f t="shared" si="873"/>
        <v>0</v>
      </c>
      <c r="IA105" s="125">
        <f t="shared" si="873"/>
        <v>0</v>
      </c>
      <c r="IB105" s="125">
        <f t="shared" si="873"/>
        <v>0</v>
      </c>
      <c r="IC105" s="125">
        <f t="shared" si="873"/>
        <v>0</v>
      </c>
      <c r="ID105" s="125">
        <f t="shared" si="873"/>
        <v>0</v>
      </c>
      <c r="IE105" s="5">
        <f t="shared" ref="IE105" si="874">INDEX(i.TOL,$N105,IE$7)</f>
        <v>67</v>
      </c>
      <c r="IF105" s="9"/>
      <c r="IG105" s="5">
        <f t="shared" ref="IG105:IJ105" si="875">INDEX(i.FlkStrctr,$M105,IG$7)</f>
        <v>1</v>
      </c>
      <c r="IH105" s="5" t="b">
        <f t="shared" si="875"/>
        <v>0</v>
      </c>
      <c r="II105" s="19">
        <f t="shared" ref="II105" ca="1" si="876">OFFSET(II$5,$B105,0)</f>
        <v>0</v>
      </c>
      <c r="IJ105" s="5">
        <f t="shared" si="875"/>
        <v>55</v>
      </c>
      <c r="IK105" s="5" cm="1">
        <f t="array" ref="IK105">INDEX(i.pi_yatf,$X105+1,IK$7)</f>
        <v>1</v>
      </c>
      <c r="IL105" s="19">
        <f t="shared" ref="IL105:JI105" ca="1" si="877">OFFSET(IL$5,$B105,0)</f>
        <v>0</v>
      </c>
      <c r="IM105" s="19">
        <f t="shared" ca="1" si="877"/>
        <v>0</v>
      </c>
      <c r="IN105" s="19">
        <f t="shared" ca="1" si="877"/>
        <v>0</v>
      </c>
      <c r="IO105" s="19">
        <f t="shared" ca="1" si="877"/>
        <v>0</v>
      </c>
      <c r="IP105" s="19">
        <f t="shared" ca="1" si="877"/>
        <v>0</v>
      </c>
      <c r="IQ105" s="19">
        <f t="shared" ca="1" si="877"/>
        <v>0</v>
      </c>
      <c r="IR105" s="19">
        <f t="shared" ca="1" si="877"/>
        <v>0</v>
      </c>
      <c r="IS105" s="19">
        <f t="shared" ca="1" si="877"/>
        <v>0</v>
      </c>
      <c r="IT105" s="19">
        <f t="shared" ca="1" si="877"/>
        <v>0</v>
      </c>
      <c r="IU105" s="19">
        <f t="shared" ca="1" si="877"/>
        <v>0</v>
      </c>
      <c r="IV105" s="19">
        <f t="shared" ca="1" si="877"/>
        <v>0</v>
      </c>
      <c r="IW105" s="19">
        <f t="shared" ca="1" si="877"/>
        <v>0</v>
      </c>
      <c r="IX105" s="19">
        <f t="shared" ca="1" si="877"/>
        <v>0</v>
      </c>
      <c r="IY105" s="19">
        <f t="shared" ca="1" si="877"/>
        <v>0</v>
      </c>
      <c r="IZ105" s="19">
        <f t="shared" ca="1" si="877"/>
        <v>0</v>
      </c>
      <c r="JA105" s="19">
        <f t="shared" ca="1" si="877"/>
        <v>0</v>
      </c>
      <c r="JB105" s="19">
        <f t="shared" ca="1" si="877"/>
        <v>0</v>
      </c>
      <c r="JC105" s="19">
        <f t="shared" ca="1" si="877"/>
        <v>0</v>
      </c>
      <c r="JD105" s="19">
        <f t="shared" ca="1" si="877"/>
        <v>0</v>
      </c>
      <c r="JE105" s="19">
        <f t="shared" ca="1" si="877"/>
        <v>0</v>
      </c>
      <c r="JF105" s="19">
        <f t="shared" ca="1" si="877"/>
        <v>0</v>
      </c>
      <c r="JG105" s="19">
        <f t="shared" ca="1" si="877"/>
        <v>1</v>
      </c>
      <c r="JH105" s="19">
        <f t="shared" ca="1" si="877"/>
        <v>0</v>
      </c>
      <c r="JI105" s="19">
        <f t="shared" ca="1" si="877"/>
        <v>1</v>
      </c>
      <c r="JJ105" s="9"/>
      <c r="JK105" s="5" t="b">
        <f t="shared" ref="JK105" ca="1" si="878">IF($L105&lt;&gt;0,INDEX(i.cropgraze_inc,$L105,JK$7),OFFSET(JK$5,$B105,0))</f>
        <v>0</v>
      </c>
      <c r="JL105" s="5" t="b">
        <f t="shared" ref="JL105:JN105" si="879">($N105=JL$11)</f>
        <v>0</v>
      </c>
      <c r="JM105" s="5" t="b">
        <f t="shared" si="879"/>
        <v>0</v>
      </c>
      <c r="JN105" s="5" t="b">
        <f t="shared" si="879"/>
        <v>1</v>
      </c>
      <c r="JO105" s="144">
        <f t="shared" ref="JO105:JP105" si="880">$O105</f>
        <v>1</v>
      </c>
      <c r="JP105" s="144">
        <f t="shared" si="880"/>
        <v>1</v>
      </c>
      <c r="JQ105" s="5" t="b">
        <f t="shared" ref="JQ105:JT105" si="881">INDEX(i_dryman,($AF105-1)*4+INDEX(i.StdELMan,($K105-1)*12+($M105-1)*3+$N105,JQ$8),JQ$7)</f>
        <v>0</v>
      </c>
      <c r="JR105" s="5" t="b">
        <f t="shared" si="881"/>
        <v>1</v>
      </c>
      <c r="JS105" s="5" t="b">
        <f t="shared" si="881"/>
        <v>1</v>
      </c>
      <c r="JT105" s="5" t="b">
        <f t="shared" si="881"/>
        <v>0</v>
      </c>
      <c r="JU105" s="5">
        <f t="shared" ref="JU105:JV105" si="882">INDEX(i_dryman,($AF105-1)*4+INDEX(i.StdELMan,($K105-1)*12+($M105-1)*3+$N105,JU$8),JU$7+$M105-1)</f>
        <v>1</v>
      </c>
      <c r="JV105" s="5">
        <f t="shared" si="882"/>
        <v>0</v>
      </c>
      <c r="JW105" s="5" t="b">
        <f>AND(INDEX(i_dryman,($AF105-1)*4+INDEX(i.StdELMan,($K105-1)*12+($M105-1)*3+$N105,JW$8),JW$7),($JP105&gt;0))</f>
        <v>0</v>
      </c>
      <c r="JX105" s="5" t="str" cm="1">
        <f t="array" aca="1" ref="JX105" ca="1">IF(OR(JY105:KF105&lt;&gt;"-"),TRUE,"-")</f>
        <v>-</v>
      </c>
      <c r="JY105" s="19" t="str">
        <f t="shared" ref="JY105:KF105" ca="1" si="883">OFFSET(JY$5,$B105,0)</f>
        <v>-</v>
      </c>
      <c r="JZ105" s="19" t="str">
        <f t="shared" ca="1" si="883"/>
        <v>-</v>
      </c>
      <c r="KA105" s="19" t="str">
        <f t="shared" ca="1" si="883"/>
        <v>-</v>
      </c>
      <c r="KB105" s="19" t="str">
        <f t="shared" ca="1" si="883"/>
        <v>-</v>
      </c>
      <c r="KC105" s="19" t="str">
        <f t="shared" ca="1" si="883"/>
        <v>-</v>
      </c>
      <c r="KD105" s="19" t="str">
        <f t="shared" ca="1" si="883"/>
        <v>-</v>
      </c>
      <c r="KE105" s="19" t="str">
        <f t="shared" ca="1" si="883"/>
        <v>-</v>
      </c>
      <c r="KF105" s="19" t="str">
        <f t="shared" ca="1" si="883"/>
        <v>-</v>
      </c>
      <c r="KG105" s="5" t="b">
        <f t="array" aca="1" ref="KG105" ca="1">IF(OR(KH105:KN105&lt;&gt;"-"),TRUE,"-")</f>
        <v>1</v>
      </c>
      <c r="KH105" s="19">
        <f t="shared" ref="KH105:KO105" ca="1" si="884">OFFSET(KH$5,$B105,0)</f>
        <v>0</v>
      </c>
      <c r="KI105" s="19" t="str">
        <f t="shared" ca="1" si="884"/>
        <v>-</v>
      </c>
      <c r="KJ105" s="19">
        <f t="shared" ca="1" si="884"/>
        <v>999999</v>
      </c>
      <c r="KK105" s="19">
        <f t="shared" ca="1" si="884"/>
        <v>999999</v>
      </c>
      <c r="KL105" s="19">
        <f t="shared" ca="1" si="884"/>
        <v>999999</v>
      </c>
      <c r="KM105" s="19">
        <f t="shared" ca="1" si="884"/>
        <v>999999</v>
      </c>
      <c r="KN105" s="19">
        <f t="shared" ca="1" si="884"/>
        <v>999999</v>
      </c>
      <c r="KO105" s="19" t="str">
        <f t="shared" ca="1" si="884"/>
        <v>-</v>
      </c>
      <c r="KP105" s="19" t="str">
        <f ca="1">OFFSET(KP$5,$B105,0)</f>
        <v>-</v>
      </c>
      <c r="KQ105" s="19" t="str">
        <f ca="1">OFFSET(KQ$5,$B105,0)</f>
        <v>-</v>
      </c>
      <c r="KR105" s="19" t="b">
        <f t="shared" ref="KR105:KS105" ca="1" si="885">OFFSET(KR$5,$B105,0)</f>
        <v>1</v>
      </c>
      <c r="KS105" s="19">
        <f t="shared" ca="1" si="885"/>
        <v>0</v>
      </c>
      <c r="KT105" s="5" t="str">
        <f t="shared" ref="KT105:KW105" si="886">INDEX(i.FlkStrctr,$M105,KT$7)</f>
        <v>-</v>
      </c>
      <c r="KU105" s="5" t="str">
        <f t="shared" si="886"/>
        <v>-</v>
      </c>
      <c r="KV105" s="5" t="str">
        <f t="shared" si="886"/>
        <v>-</v>
      </c>
      <c r="KW105" s="5" t="str">
        <f t="shared" si="886"/>
        <v>-</v>
      </c>
      <c r="KX105" s="19" t="str">
        <f t="shared" ref="KX105:LM105" ca="1" si="887">OFFSET(KX$5,$B105,0)</f>
        <v>-</v>
      </c>
      <c r="KY105" s="19" t="str">
        <f t="shared" ca="1" si="887"/>
        <v>-</v>
      </c>
      <c r="KZ105" s="19" t="str">
        <f t="shared" ca="1" si="887"/>
        <v>-</v>
      </c>
      <c r="LA105" s="19" t="str">
        <f t="shared" ca="1" si="887"/>
        <v>-</v>
      </c>
      <c r="LB105" s="19" t="str">
        <f t="shared" ca="1" si="887"/>
        <v>-</v>
      </c>
      <c r="LC105" s="19" t="str">
        <f t="shared" ca="1" si="887"/>
        <v>-</v>
      </c>
      <c r="LD105" s="19" t="str">
        <f t="shared" ca="1" si="887"/>
        <v>-</v>
      </c>
      <c r="LE105" s="5" t="str">
        <f t="shared" ref="LE105:LJ105" si="888">INDEX(i.FlkStrctr,$M105,LE$7)</f>
        <v>-</v>
      </c>
      <c r="LF105" s="5">
        <f t="shared" si="888"/>
        <v>500</v>
      </c>
      <c r="LG105" s="5">
        <f t="shared" si="888"/>
        <v>500</v>
      </c>
      <c r="LH105" s="5" t="str">
        <f t="shared" si="888"/>
        <v>-</v>
      </c>
      <c r="LI105" s="5" t="str">
        <f>INDEX(i.FlkStrctr,$M105,LI$7)</f>
        <v>-</v>
      </c>
      <c r="LJ105" s="5" t="str">
        <f t="shared" si="888"/>
        <v>-</v>
      </c>
      <c r="LK105" s="5">
        <f t="shared" ref="LK105" si="889">INDEX(i.conservation,$W105+1,$N105)</f>
        <v>1</v>
      </c>
      <c r="LL105" s="9"/>
      <c r="LM105" s="19">
        <f t="shared" ca="1" si="887"/>
        <v>70</v>
      </c>
      <c r="LN105" s="19">
        <f t="shared" ref="LN105:LP105" ca="1" si="890">OFFSET(LN$5,$B105,0)</f>
        <v>50</v>
      </c>
      <c r="LO105" s="19">
        <f t="shared" ca="1" si="890"/>
        <v>80</v>
      </c>
      <c r="LP105" s="19">
        <f t="shared" ca="1" si="890"/>
        <v>50</v>
      </c>
      <c r="LQ105" s="5" t="b" cm="1">
        <f t="array" ref="LQ105">INDEX(i.meatgrid,$Q105,LQ$7)</f>
        <v>0</v>
      </c>
      <c r="LR105" s="5" t="b" cm="1">
        <f t="array" ref="LR105">INDEX(i.meatgrid,$Q105,LR$7)</f>
        <v>0</v>
      </c>
      <c r="LS105" s="5" t="str" cm="1">
        <f t="array" ref="LS105">INDEX(i.meatgrid,$Q105,LS$7)</f>
        <v>-</v>
      </c>
      <c r="LT105" s="5" t="str" cm="1">
        <f t="array" ref="LT105">INDEX(i.meatgrid,$Q105,LT$7)</f>
        <v>-</v>
      </c>
      <c r="LU105" s="5">
        <f t="shared" ref="LU105" si="891">INDEX(i.WoolPrices,$R105,LU$7)</f>
        <v>1</v>
      </c>
      <c r="LV105" s="5">
        <f t="shared" ref="LV105" si="892">INDEX(i.MeatPrices,$S105,LV$7)</f>
        <v>1</v>
      </c>
      <c r="LW105" s="5" cm="1">
        <f t="array" ref="LW105">INDEX(i.meatgrid,$Q105,LW$7)</f>
        <v>0</v>
      </c>
      <c r="LX105" s="5" cm="1">
        <f t="array" ref="LX105">INDEX(i.meatgrid,$Q105,LX$7)</f>
        <v>0</v>
      </c>
      <c r="LY105" s="5" cm="1">
        <f t="array" ref="LY105">INDEX(i.meatgrid,$Q105,LY$7)</f>
        <v>0</v>
      </c>
      <c r="LZ105" s="5" cm="1">
        <f t="array" ref="LZ105">INDEX(i.meatgrid,$Q105,LZ$7)</f>
        <v>0</v>
      </c>
      <c r="MA105" s="5" cm="1">
        <f t="array" ref="MA105">INDEX(i.meatgrid,$Q105,MA$7)</f>
        <v>1</v>
      </c>
      <c r="MB105" s="5" cm="1">
        <f t="array" ref="MB105">INDEX(i.meatgrid,$Q105,MB$7)</f>
        <v>1</v>
      </c>
      <c r="MC105" s="5" cm="1">
        <f t="array" ref="MC105">INDEX(i.meatgrid,$Q105,MC$7)</f>
        <v>1</v>
      </c>
      <c r="MD105" s="5" cm="1">
        <f t="array" ref="MD105">INDEX(i.meatgrid,$Q105,MD$7)</f>
        <v>1</v>
      </c>
      <c r="ME105" s="5">
        <f t="shared" ref="ME105" si="893">INDEX(i.GrainPrices,$T105,ME$7)</f>
        <v>1</v>
      </c>
      <c r="MF105" s="9"/>
      <c r="MG105" s="19" t="b">
        <f t="shared" ref="MG105:MV105" ca="1" si="894">OFFSET(MG$5,$B105,0)</f>
        <v>0</v>
      </c>
      <c r="MH105" s="19" t="b">
        <f t="shared" ca="1" si="894"/>
        <v>0</v>
      </c>
      <c r="MI105" s="19">
        <f t="shared" ca="1" si="894"/>
        <v>1</v>
      </c>
      <c r="MJ105" s="19">
        <f t="shared" ca="1" si="894"/>
        <v>0.75</v>
      </c>
      <c r="MK105" s="19">
        <f t="shared" ca="1" si="894"/>
        <v>0.75</v>
      </c>
      <c r="ML105" s="19">
        <f t="shared" ca="1" si="894"/>
        <v>0.8</v>
      </c>
      <c r="MM105" s="19">
        <f t="shared" ca="1" si="894"/>
        <v>0.82499999999999996</v>
      </c>
      <c r="MN105" s="19">
        <f t="shared" ca="1" si="894"/>
        <v>0.875</v>
      </c>
      <c r="MO105" s="19">
        <f t="shared" ca="1" si="894"/>
        <v>0.9</v>
      </c>
      <c r="MP105" s="19">
        <f t="shared" ca="1" si="894"/>
        <v>1</v>
      </c>
      <c r="MQ105" s="19">
        <f t="shared" ca="1" si="894"/>
        <v>0.875</v>
      </c>
      <c r="MR105" s="19" t="b">
        <f t="shared" ca="1" si="894"/>
        <v>1</v>
      </c>
      <c r="MS105" s="19">
        <f t="shared" ca="1" si="894"/>
        <v>74.989999999999995</v>
      </c>
      <c r="MT105" s="19" t="str">
        <f t="shared" ca="1" si="894"/>
        <v>-</v>
      </c>
      <c r="MU105" s="19" t="str">
        <f t="shared" ca="1" si="894"/>
        <v>-</v>
      </c>
      <c r="MV105" s="19" t="str">
        <f t="shared" ca="1" si="894"/>
        <v>-</v>
      </c>
      <c r="MW105" s="19" t="str">
        <f t="shared" ref="MW105:OL105" ca="1" si="895">OFFSET(MW$5,$B105,0)</f>
        <v>-</v>
      </c>
      <c r="MX105" s="19" t="str">
        <f t="shared" ca="1" si="895"/>
        <v>-</v>
      </c>
      <c r="MY105" s="19" t="str">
        <f t="shared" ca="1" si="895"/>
        <v>-</v>
      </c>
      <c r="MZ105" s="19" t="str">
        <f t="shared" ca="1" si="895"/>
        <v>-</v>
      </c>
      <c r="NA105" s="19">
        <f t="shared" ca="1" si="895"/>
        <v>36.99</v>
      </c>
      <c r="NB105" s="19">
        <f t="shared" ca="1" si="895"/>
        <v>36.99</v>
      </c>
      <c r="NC105" s="19" t="str">
        <f t="shared" ca="1" si="895"/>
        <v>-</v>
      </c>
      <c r="ND105" s="19" t="str">
        <f t="shared" ca="1" si="895"/>
        <v>-</v>
      </c>
      <c r="NE105" s="19" t="str">
        <f t="shared" ca="1" si="895"/>
        <v>-</v>
      </c>
      <c r="NF105" s="19" t="str">
        <f t="shared" ca="1" si="895"/>
        <v>-</v>
      </c>
      <c r="NG105" s="19" t="str">
        <f t="shared" ca="1" si="895"/>
        <v>-</v>
      </c>
      <c r="NH105" s="19">
        <f t="shared" ca="1" si="895"/>
        <v>49.99</v>
      </c>
      <c r="NI105" s="19">
        <f t="shared" ca="1" si="895"/>
        <v>49.99</v>
      </c>
      <c r="NJ105" s="19">
        <f t="shared" ca="1" si="895"/>
        <v>49.99</v>
      </c>
      <c r="NK105" s="19">
        <f t="shared" ca="1" si="895"/>
        <v>49.99</v>
      </c>
      <c r="NL105" s="19">
        <f t="shared" ca="1" si="895"/>
        <v>49.99</v>
      </c>
      <c r="NM105" s="19">
        <f t="shared" ca="1" si="895"/>
        <v>49.99</v>
      </c>
      <c r="NN105" s="19">
        <f t="shared" ca="1" si="895"/>
        <v>49.99</v>
      </c>
      <c r="NO105" s="19">
        <f t="shared" ca="1" si="895"/>
        <v>49.99</v>
      </c>
      <c r="NP105" s="19">
        <f t="shared" ca="1" si="895"/>
        <v>412.99</v>
      </c>
      <c r="NQ105" s="19">
        <f t="shared" ca="1" si="895"/>
        <v>412.99</v>
      </c>
      <c r="NR105" s="19" t="str">
        <f t="shared" ca="1" si="895"/>
        <v>-</v>
      </c>
      <c r="NS105" s="19" t="str">
        <f t="shared" ca="1" si="895"/>
        <v>-</v>
      </c>
      <c r="NT105" s="19" t="str">
        <f t="shared" ca="1" si="895"/>
        <v>-</v>
      </c>
      <c r="NU105" s="19" t="str">
        <f t="shared" ca="1" si="895"/>
        <v>-</v>
      </c>
      <c r="NV105" s="19" t="str">
        <f t="shared" ca="1" si="895"/>
        <v>-</v>
      </c>
      <c r="NW105" s="19">
        <f t="shared" ca="1" si="895"/>
        <v>6.8900000000000006</v>
      </c>
      <c r="NX105" s="19">
        <f t="shared" ca="1" si="895"/>
        <v>6.8900000000000006</v>
      </c>
      <c r="NY105" s="19">
        <f t="shared" ca="1" si="895"/>
        <v>6.8900000000000006</v>
      </c>
      <c r="NZ105" s="19">
        <f t="shared" ca="1" si="895"/>
        <v>6.8900000000000006</v>
      </c>
      <c r="OA105" s="19">
        <f t="shared" ca="1" si="895"/>
        <v>6.8900000000000006</v>
      </c>
      <c r="OB105" s="19">
        <f t="shared" ca="1" si="895"/>
        <v>6.8900000000000006</v>
      </c>
      <c r="OC105" s="19">
        <f t="shared" ca="1" si="895"/>
        <v>6.8900000000000006</v>
      </c>
      <c r="OD105" s="19">
        <f t="shared" ca="1" si="895"/>
        <v>6.8900000000000006</v>
      </c>
      <c r="OE105" s="19">
        <f t="shared" ca="1" si="895"/>
        <v>346.99</v>
      </c>
      <c r="OF105" s="19">
        <f t="shared" ca="1" si="895"/>
        <v>346.99</v>
      </c>
      <c r="OG105" s="19" t="str">
        <f t="shared" ca="1" si="895"/>
        <v>-</v>
      </c>
      <c r="OH105" s="19" t="str">
        <f t="shared" ca="1" si="895"/>
        <v>-</v>
      </c>
      <c r="OI105" s="19" t="str">
        <f t="shared" ca="1" si="895"/>
        <v>-</v>
      </c>
      <c r="OJ105" s="19" t="str">
        <f t="shared" ca="1" si="895"/>
        <v>-</v>
      </c>
      <c r="OK105" s="19" t="str">
        <f t="shared" ca="1" si="895"/>
        <v>-</v>
      </c>
      <c r="OL105" s="19">
        <f t="shared" ca="1" si="895"/>
        <v>0</v>
      </c>
      <c r="OM105" s="24">
        <v>0</v>
      </c>
    </row>
    <row r="106" spans="1:403" outlineLevel="1">
      <c r="A106" s="21">
        <f t="shared" si="156"/>
        <v>101</v>
      </c>
      <c r="B106" s="21"/>
      <c r="D106" s="14"/>
      <c r="E106" t="b">
        <v>0</v>
      </c>
      <c r="H106" s="21"/>
      <c r="I106" s="21"/>
      <c r="J106" s="21"/>
      <c r="K106" s="21"/>
      <c r="L106" s="21"/>
      <c r="M106" s="21"/>
      <c r="N106" s="21"/>
      <c r="O106" s="21"/>
      <c r="P106" s="21"/>
      <c r="Q106" s="21"/>
      <c r="R106" s="21"/>
      <c r="S106" s="21"/>
      <c r="T106" s="21"/>
      <c r="U106" s="218"/>
      <c r="V106" s="218"/>
      <c r="W106" s="21"/>
      <c r="X106" s="218"/>
      <c r="Y106" s="218"/>
      <c r="Z106" s="218"/>
      <c r="AA106" s="218"/>
      <c r="AB106" s="218"/>
      <c r="AC106" s="218"/>
      <c r="AD106" s="218"/>
      <c r="AE106" s="218"/>
      <c r="AJ106" s="218"/>
      <c r="AK106" s="218"/>
      <c r="AL106" s="234" t="str">
        <f ca="1">"blank "&amp;TEXT(RAND(),"0.000")</f>
        <v>blank 0.077</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4"/>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c r="A107" s="21">
        <f>ROW(A107)-5</f>
        <v>102</v>
      </c>
      <c r="B107" s="21"/>
      <c r="D107" s="515"/>
      <c r="E107" t="b">
        <v>0</v>
      </c>
      <c r="G107" s="32" t="s">
        <v>1019</v>
      </c>
      <c r="M107">
        <v>1</v>
      </c>
      <c r="N107">
        <v>1</v>
      </c>
      <c r="O107">
        <v>2</v>
      </c>
      <c r="P107">
        <v>1</v>
      </c>
      <c r="Q107">
        <v>1</v>
      </c>
      <c r="R107">
        <v>1</v>
      </c>
      <c r="S107">
        <v>1</v>
      </c>
      <c r="T107">
        <v>1</v>
      </c>
      <c r="U107" s="218"/>
      <c r="V107" s="218"/>
      <c r="W107">
        <v>0</v>
      </c>
      <c r="X107" s="218"/>
      <c r="Y107" s="218">
        <v>0</v>
      </c>
      <c r="Z107" s="218">
        <v>0</v>
      </c>
      <c r="AA107" s="218">
        <v>0</v>
      </c>
      <c r="AB107" s="218">
        <v>0</v>
      </c>
      <c r="AC107" s="218">
        <v>0</v>
      </c>
      <c r="AD107" s="218">
        <v>0</v>
      </c>
      <c r="AE107" s="218">
        <v>0</v>
      </c>
      <c r="AL107" s="233" t="s">
        <v>848</v>
      </c>
      <c r="AM107" s="9" t="str">
        <f ca="1">IF(COUNTIF(AL$5:AL107,AL107)=1,"-","Dup")</f>
        <v>Dup</v>
      </c>
      <c r="AN107" s="9"/>
      <c r="AO107" s="515"/>
      <c r="AP107" s="515"/>
      <c r="AQ107" s="515"/>
      <c r="AR107" s="515"/>
      <c r="AS107" s="515"/>
      <c r="AT107" s="515"/>
      <c r="AU107" s="563"/>
      <c r="AV107" s="563"/>
      <c r="AW107" s="9"/>
      <c r="AX107" s="515"/>
      <c r="AY107" s="515"/>
      <c r="AZ107" s="515"/>
      <c r="BA107" s="515"/>
      <c r="BB107" s="515"/>
      <c r="BC107" s="515"/>
      <c r="BD107" s="515"/>
      <c r="BE107" s="9"/>
      <c r="BF107" s="515"/>
      <c r="BG107" s="515"/>
      <c r="BH107" s="515"/>
      <c r="BI107" s="515"/>
      <c r="BJ107" s="515"/>
      <c r="BK107" s="515"/>
      <c r="BL107" s="515"/>
      <c r="BM107" s="515"/>
      <c r="BN107" s="515"/>
      <c r="BO107" s="515"/>
      <c r="BP107" s="515"/>
      <c r="BQ107" s="9"/>
      <c r="BR107" s="515"/>
      <c r="BS107" s="515"/>
      <c r="BT107" s="515"/>
      <c r="BU107" s="515"/>
      <c r="BV107" s="515"/>
      <c r="BW107" s="515"/>
      <c r="BX107" s="515"/>
      <c r="BY107" s="515"/>
      <c r="BZ107" s="515"/>
      <c r="CA107" s="515"/>
      <c r="CB107" s="9"/>
      <c r="CC107" s="515"/>
      <c r="CD107" s="515"/>
      <c r="CE107" s="515"/>
      <c r="CF107" s="515"/>
      <c r="CG107" s="515"/>
      <c r="CH107" s="515"/>
      <c r="CI107" s="515"/>
      <c r="CJ107" s="515"/>
      <c r="CK107" s="515"/>
      <c r="CL107" s="515"/>
      <c r="CM107" s="515"/>
      <c r="CN107" s="9"/>
      <c r="CO107" s="515"/>
      <c r="CP107" s="515"/>
      <c r="CQ107" s="515"/>
      <c r="CR107" s="515"/>
      <c r="CS107" s="515"/>
      <c r="CT107" s="515"/>
      <c r="CU107" s="515"/>
      <c r="CV107" s="515"/>
      <c r="CW107" s="515"/>
      <c r="CX107" s="515"/>
      <c r="CY107" s="515"/>
      <c r="CZ107" s="515"/>
      <c r="DA107" s="515"/>
      <c r="DB107" s="515"/>
      <c r="DC107" s="515"/>
      <c r="DD107" s="515"/>
      <c r="DE107" s="515"/>
      <c r="DF107" s="515"/>
      <c r="DG107" s="515"/>
      <c r="DH107" s="515"/>
      <c r="DI107" s="515"/>
      <c r="DJ107" s="515"/>
      <c r="DK107" s="515"/>
      <c r="DL107" s="515"/>
      <c r="DM107" s="515"/>
      <c r="DN107" s="515"/>
      <c r="DO107" s="515"/>
      <c r="DP107" s="515"/>
      <c r="DQ107" s="515"/>
      <c r="DR107" s="515"/>
      <c r="DS107" s="515"/>
      <c r="DT107" s="515"/>
      <c r="DU107" s="515"/>
      <c r="DV107" s="515"/>
      <c r="DW107" s="515"/>
      <c r="DX107" s="515"/>
      <c r="DY107" s="515"/>
      <c r="DZ107" s="515"/>
      <c r="EA107" s="515"/>
      <c r="EB107" s="515"/>
      <c r="EC107" s="515"/>
      <c r="ED107" s="516"/>
      <c r="EE107" s="515"/>
      <c r="EF107" s="515"/>
      <c r="EG107" s="515"/>
      <c r="EH107" s="515"/>
      <c r="EI107" s="515"/>
      <c r="EJ107" s="515"/>
      <c r="EK107" s="515"/>
      <c r="EL107" s="515"/>
      <c r="EM107" s="515"/>
      <c r="EN107" s="515"/>
      <c r="EO107" s="515"/>
      <c r="EP107" s="515"/>
      <c r="EQ107" s="515"/>
      <c r="ER107" s="515"/>
      <c r="ES107" s="515"/>
      <c r="ET107" s="515"/>
      <c r="EU107" s="515"/>
      <c r="EV107" s="515"/>
      <c r="EW107" s="515"/>
      <c r="EX107" s="515"/>
      <c r="EY107" s="515"/>
      <c r="EZ107" s="515"/>
      <c r="FA107" s="515"/>
      <c r="FB107" s="515"/>
      <c r="FC107" s="515"/>
      <c r="FD107" s="515"/>
      <c r="FE107" s="515"/>
      <c r="FF107" s="515"/>
      <c r="FG107" s="515"/>
      <c r="FH107" s="515"/>
      <c r="FI107" s="515"/>
      <c r="FJ107" s="515"/>
      <c r="FK107" s="515"/>
      <c r="FL107" s="515"/>
      <c r="FM107" s="515"/>
      <c r="FN107" s="515"/>
      <c r="FO107" s="515"/>
      <c r="FP107" s="515"/>
      <c r="FQ107" s="515"/>
      <c r="FR107" s="515"/>
      <c r="FS107" s="515"/>
      <c r="FT107" s="515"/>
      <c r="FU107" s="515"/>
      <c r="FV107" s="515"/>
      <c r="FW107" s="515"/>
      <c r="FX107" s="515"/>
      <c r="FY107" s="515"/>
      <c r="FZ107" s="515"/>
      <c r="GA107" s="515"/>
      <c r="GB107" s="515"/>
      <c r="GC107" s="515"/>
      <c r="GD107" s="515"/>
      <c r="GE107" s="515"/>
      <c r="GF107" s="515"/>
      <c r="GG107" s="515"/>
      <c r="GH107" s="515"/>
      <c r="GI107" s="515"/>
      <c r="GJ107" s="515"/>
      <c r="GK107" s="515"/>
      <c r="GL107" s="515"/>
      <c r="GM107" s="515"/>
      <c r="GN107" s="515"/>
      <c r="GO107" s="515"/>
      <c r="GP107" s="515"/>
      <c r="GQ107" s="515"/>
      <c r="GR107" s="515"/>
      <c r="GS107" s="515"/>
      <c r="GT107" s="515"/>
      <c r="GU107" s="515"/>
      <c r="GV107" s="515"/>
      <c r="GW107" s="515"/>
      <c r="GX107" s="515"/>
      <c r="GY107" s="515"/>
      <c r="GZ107" s="515"/>
      <c r="HA107" s="515"/>
      <c r="HB107" s="515"/>
      <c r="HC107" s="515"/>
      <c r="HD107" s="515"/>
      <c r="HE107" s="515"/>
      <c r="HF107" s="515"/>
      <c r="HG107" s="515"/>
      <c r="HH107" s="515"/>
      <c r="HI107" s="515"/>
      <c r="HJ107" s="515"/>
      <c r="HK107" s="515"/>
      <c r="HL107" s="515"/>
      <c r="HM107" s="515"/>
      <c r="HN107" s="515"/>
      <c r="HO107" s="515"/>
      <c r="HP107" s="515"/>
      <c r="HQ107" s="515"/>
      <c r="HR107" s="515"/>
      <c r="HS107" s="515"/>
      <c r="HT107" s="515"/>
      <c r="HU107" s="515"/>
      <c r="HV107" s="515"/>
      <c r="HW107" s="515"/>
      <c r="HX107" s="515"/>
      <c r="HY107" s="515"/>
      <c r="HZ107" s="515"/>
      <c r="IA107" s="515"/>
      <c r="IB107" s="515"/>
      <c r="IC107" s="515"/>
      <c r="ID107" s="515"/>
      <c r="IE107" s="515"/>
      <c r="IF107" s="9"/>
      <c r="IG107" s="515"/>
      <c r="IH107" s="515"/>
      <c r="II107" s="515"/>
      <c r="IJ107" s="515"/>
      <c r="IK107" s="515"/>
      <c r="IL107" s="515"/>
      <c r="IM107" s="515"/>
      <c r="IN107" s="515"/>
      <c r="IO107" s="515"/>
      <c r="IP107" s="515"/>
      <c r="IQ107" s="515"/>
      <c r="IR107" s="515"/>
      <c r="IS107" s="515"/>
      <c r="IT107" s="515"/>
      <c r="IU107" s="515"/>
      <c r="IV107" s="515"/>
      <c r="IW107" s="515"/>
      <c r="IX107" s="515"/>
      <c r="IY107" s="515"/>
      <c r="IZ107" s="515"/>
      <c r="JA107" s="515"/>
      <c r="JB107" s="515"/>
      <c r="JC107" s="515"/>
      <c r="JD107" s="515"/>
      <c r="JE107" s="515"/>
      <c r="JF107" s="515"/>
      <c r="JG107" s="515"/>
      <c r="JH107" s="515"/>
      <c r="JI107" s="515"/>
      <c r="JJ107" s="9"/>
      <c r="JK107" s="515"/>
      <c r="JL107" s="515"/>
      <c r="JM107" s="515"/>
      <c r="JN107" s="515"/>
      <c r="JO107" s="515"/>
      <c r="JP107" s="515"/>
      <c r="JQ107" s="515"/>
      <c r="JR107" s="515"/>
      <c r="JS107" s="515"/>
      <c r="JT107" s="515"/>
      <c r="JU107" s="515"/>
      <c r="JV107" s="515"/>
      <c r="JW107" s="515"/>
      <c r="JX107" s="515"/>
      <c r="JY107" s="515"/>
      <c r="JZ107" s="515"/>
      <c r="KA107" s="515"/>
      <c r="KB107" s="515"/>
      <c r="KC107" s="515"/>
      <c r="KD107" s="515"/>
      <c r="KE107" s="515"/>
      <c r="KF107" s="515"/>
      <c r="KG107" s="515"/>
      <c r="KH107" s="515"/>
      <c r="KI107" s="515"/>
      <c r="KJ107" s="515"/>
      <c r="KK107" s="515"/>
      <c r="KL107" s="515"/>
      <c r="KM107" s="515"/>
      <c r="KN107" s="515"/>
      <c r="KO107" s="515"/>
      <c r="KP107" s="515"/>
      <c r="KQ107" s="515"/>
      <c r="KR107" s="515"/>
      <c r="KS107" s="515"/>
      <c r="KT107" s="515"/>
      <c r="KU107" s="515"/>
      <c r="KV107" s="515"/>
      <c r="KW107" s="515"/>
      <c r="KX107" s="515"/>
      <c r="KY107" s="515"/>
      <c r="KZ107" s="515"/>
      <c r="LA107" s="515"/>
      <c r="LB107" s="515"/>
      <c r="LC107" s="515"/>
      <c r="LD107" s="515"/>
      <c r="LE107" s="515"/>
      <c r="LF107" s="515"/>
      <c r="LG107" s="515"/>
      <c r="LH107" s="515"/>
      <c r="LI107" s="515"/>
      <c r="LJ107" s="515"/>
      <c r="LK107" s="515"/>
      <c r="LL107" s="9"/>
      <c r="LM107" s="515"/>
      <c r="LN107" s="515"/>
      <c r="LO107" s="515"/>
      <c r="LP107" s="515"/>
      <c r="LQ107" s="515"/>
      <c r="LR107" s="515"/>
      <c r="LS107" s="515"/>
      <c r="LT107" s="515"/>
      <c r="LU107" s="515"/>
      <c r="LV107" s="515"/>
      <c r="LW107" s="515"/>
      <c r="LX107" s="515"/>
      <c r="LY107" s="515"/>
      <c r="LZ107" s="515"/>
      <c r="MA107" s="515"/>
      <c r="MB107" s="515"/>
      <c r="MC107" s="515"/>
      <c r="MD107" s="515"/>
      <c r="ME107" s="515"/>
      <c r="MF107" s="9"/>
      <c r="MG107" s="515"/>
      <c r="MH107" s="515"/>
      <c r="MI107" s="515"/>
      <c r="MJ107" s="515"/>
      <c r="MK107" s="515"/>
      <c r="ML107" s="515"/>
      <c r="MM107" s="515"/>
      <c r="MN107" s="515"/>
      <c r="MO107" s="515"/>
      <c r="MP107" s="515"/>
      <c r="MQ107" s="515"/>
      <c r="MR107" s="515"/>
      <c r="MS107" s="515"/>
      <c r="MT107" s="515"/>
      <c r="MU107" s="515"/>
      <c r="MV107" s="515"/>
      <c r="MW107" s="515"/>
      <c r="MX107" s="515"/>
      <c r="MY107" s="515"/>
      <c r="MZ107" s="515"/>
      <c r="NA107" s="515"/>
      <c r="NB107" s="515"/>
      <c r="NC107" s="515"/>
      <c r="ND107" s="515"/>
      <c r="NE107" s="515"/>
      <c r="NF107" s="515"/>
      <c r="NG107" s="515"/>
      <c r="NH107" s="515"/>
      <c r="NI107" s="515"/>
      <c r="NJ107" s="515"/>
      <c r="NK107" s="515"/>
      <c r="NL107" s="515"/>
      <c r="NM107" s="515"/>
      <c r="NN107" s="515"/>
      <c r="NO107" s="515"/>
      <c r="NP107" s="515"/>
      <c r="NQ107" s="515"/>
      <c r="NR107" s="515"/>
      <c r="NS107" s="515"/>
      <c r="NT107" s="515"/>
      <c r="NU107" s="515"/>
      <c r="NV107" s="515"/>
      <c r="NW107" s="515"/>
      <c r="NX107" s="515"/>
      <c r="NY107" s="515"/>
      <c r="NZ107" s="515"/>
      <c r="OA107" s="515"/>
      <c r="OB107" s="515"/>
      <c r="OC107" s="515"/>
      <c r="OD107" s="515"/>
      <c r="OE107" s="515"/>
      <c r="OF107" s="515"/>
      <c r="OG107" s="515"/>
      <c r="OH107" s="515"/>
      <c r="OI107" s="515"/>
      <c r="OJ107" s="515"/>
      <c r="OK107" s="515"/>
      <c r="OL107" s="515"/>
      <c r="OM107" s="24">
        <v>0</v>
      </c>
    </row>
    <row r="108" spans="1:403" outlineLevel="1">
      <c r="A108" s="21">
        <f>ROW(A108)-5</f>
        <v>103</v>
      </c>
      <c r="B108" s="21"/>
      <c r="D108" s="14"/>
      <c r="E108" t="b">
        <v>0</v>
      </c>
      <c r="G108" s="32" t="s">
        <v>1020</v>
      </c>
      <c r="M108">
        <v>4</v>
      </c>
      <c r="N108">
        <v>3</v>
      </c>
      <c r="O108">
        <v>2</v>
      </c>
      <c r="P108">
        <v>3</v>
      </c>
      <c r="Q108">
        <v>4</v>
      </c>
      <c r="R108">
        <v>3</v>
      </c>
      <c r="S108">
        <v>4</v>
      </c>
      <c r="T108">
        <v>4</v>
      </c>
      <c r="U108" s="218"/>
      <c r="V108" s="218"/>
      <c r="W108">
        <v>0</v>
      </c>
      <c r="X108" s="218"/>
      <c r="Y108" s="218">
        <v>0</v>
      </c>
      <c r="Z108" s="218">
        <v>0</v>
      </c>
      <c r="AA108" s="218">
        <v>0</v>
      </c>
      <c r="AB108" s="218">
        <v>3</v>
      </c>
      <c r="AC108" s="218">
        <v>5</v>
      </c>
      <c r="AD108" s="218">
        <v>5</v>
      </c>
      <c r="AE108" s="218">
        <v>5</v>
      </c>
      <c r="AL108" s="559" t="s">
        <v>1830</v>
      </c>
      <c r="AM108" s="9" t="str">
        <f ca="1">IF(COUNTIF(AL$5:AL108,AL108)=1,"-","Dup")</f>
        <v>-</v>
      </c>
      <c r="AN108" s="9"/>
      <c r="AO108" s="14"/>
      <c r="AP108" s="14"/>
      <c r="AQ108" s="14"/>
      <c r="AR108" s="14"/>
      <c r="AS108" s="14"/>
      <c r="AT108" s="14"/>
      <c r="AU108" s="563"/>
      <c r="AV108" s="563"/>
      <c r="AW108" s="9"/>
      <c r="AX108" s="14"/>
      <c r="AY108" s="14"/>
      <c r="AZ108" s="14"/>
      <c r="BA108" s="14"/>
      <c r="BB108" s="14"/>
      <c r="BC108" s="14"/>
      <c r="BD108" s="14"/>
      <c r="BE108" s="9"/>
      <c r="BF108" s="14"/>
      <c r="BG108" s="14"/>
      <c r="BH108" s="14"/>
      <c r="BI108" s="14"/>
      <c r="BJ108" s="14"/>
      <c r="BK108" s="14"/>
      <c r="BL108" s="14"/>
      <c r="BM108" s="14"/>
      <c r="BN108" s="14"/>
      <c r="BO108" s="14"/>
      <c r="BP108" s="14"/>
      <c r="BQ108" s="9"/>
      <c r="BR108" s="14"/>
      <c r="BS108" s="14"/>
      <c r="BT108" s="14"/>
      <c r="BU108" s="14"/>
      <c r="BV108" s="14"/>
      <c r="BW108" s="14"/>
      <c r="BX108" s="14"/>
      <c r="BY108" s="14"/>
      <c r="BZ108" s="14"/>
      <c r="CA108" s="14"/>
      <c r="CB108" s="9"/>
      <c r="CC108" s="14"/>
      <c r="CD108" s="14"/>
      <c r="CE108" s="14"/>
      <c r="CF108" s="14"/>
      <c r="CG108" s="14"/>
      <c r="CH108" s="153"/>
      <c r="CI108" s="14"/>
      <c r="CJ108" s="14"/>
      <c r="CK108" s="14"/>
      <c r="CL108" s="14"/>
      <c r="CM108" s="14"/>
      <c r="CN108" s="9"/>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322"/>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9"/>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9"/>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9"/>
      <c r="LM108" s="14"/>
      <c r="LN108" s="14"/>
      <c r="LO108" s="14"/>
      <c r="LP108" s="14"/>
      <c r="LQ108" s="14"/>
      <c r="LR108" s="14"/>
      <c r="LS108" s="14"/>
      <c r="LT108" s="14"/>
      <c r="LU108" s="14"/>
      <c r="LV108" s="14"/>
      <c r="LW108" s="14"/>
      <c r="LX108" s="14"/>
      <c r="LY108" s="14"/>
      <c r="LZ108" s="14"/>
      <c r="MA108" s="14"/>
      <c r="MB108" s="14"/>
      <c r="MC108" s="14"/>
      <c r="MD108" s="14"/>
      <c r="ME108" s="14"/>
      <c r="MF108" s="9"/>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24">
        <v>0</v>
      </c>
    </row>
    <row r="109" spans="1:403" outlineLevel="1">
      <c r="A109" s="21">
        <f t="shared" si="156"/>
        <v>104</v>
      </c>
      <c r="B109" s="21">
        <f>$A$14</f>
        <v>9</v>
      </c>
      <c r="C109">
        <v>111</v>
      </c>
      <c r="D109" s="144" t="str">
        <f t="shared" ref="D109:D114" si="896">INDEX(i.Region_Desc,$K109,1)</f>
        <v>GSM</v>
      </c>
      <c r="E109" t="b">
        <v>0</v>
      </c>
      <c r="F109" t="b">
        <v>0</v>
      </c>
      <c r="G109" t="b">
        <f>E109</f>
        <v>0</v>
      </c>
      <c r="H109" s="29">
        <v>1</v>
      </c>
      <c r="I109" s="29">
        <v>1</v>
      </c>
      <c r="J109" s="29" t="str">
        <f>""</f>
        <v/>
      </c>
      <c r="K109" s="29">
        <f>d.Region</f>
        <v>2</v>
      </c>
      <c r="L109" s="29">
        <v>2</v>
      </c>
      <c r="M109" s="29">
        <v>2</v>
      </c>
      <c r="N109" s="29">
        <v>3</v>
      </c>
      <c r="O109" s="29">
        <v>1</v>
      </c>
      <c r="P109" s="29">
        <v>1</v>
      </c>
      <c r="Q109" s="29">
        <v>1</v>
      </c>
      <c r="R109" s="29">
        <v>1</v>
      </c>
      <c r="S109" s="29">
        <v>1</v>
      </c>
      <c r="T109" s="29">
        <v>1</v>
      </c>
      <c r="U109" s="218"/>
      <c r="V109" s="218"/>
      <c r="W109" s="29">
        <v>0</v>
      </c>
      <c r="X109" s="218"/>
      <c r="Y109" s="218"/>
      <c r="Z109" s="218"/>
      <c r="AA109" s="218"/>
      <c r="AB109" s="218"/>
      <c r="AC109" s="218"/>
      <c r="AD109" s="218"/>
      <c r="AE109" s="218"/>
      <c r="AF109" s="144">
        <f>INDEX(CHOOSE($N109,DataAutumn!i.AdultDrys,DataWinter!i.AdultDrys,DataSpring!i.AdultDrys),1,$M109)</f>
        <v>3</v>
      </c>
      <c r="AG109" s="5">
        <f t="shared" ref="AG109:AH114" si="897">INDEX(i.FlkStrctr,$M109,AG$7)</f>
        <v>2</v>
      </c>
      <c r="AH109" s="5">
        <f t="shared" si="897"/>
        <v>0</v>
      </c>
      <c r="AI109" s="5">
        <f t="shared" ref="AI109:AI114" si="898">INDEX(i.StdELMan,($K109-1)*12+($M109-1)*3+$N109,AI$7)</f>
        <v>1</v>
      </c>
      <c r="AJ109" s="218"/>
      <c r="AK109" s="218"/>
      <c r="AL109" s="365"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00001 SE_ashley_lw GSM Day204 MWM    all grids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ref="AX109:BC114" si="899">INDEX(i.model_structure,$H109,AX$7)</f>
        <v>1</v>
      </c>
      <c r="AY109" s="5" t="str">
        <f t="shared" si="899"/>
        <v>-</v>
      </c>
      <c r="AZ109" s="5" t="str">
        <f t="shared" si="899"/>
        <v>-</v>
      </c>
      <c r="BA109" s="5" t="str">
        <f t="shared" si="899"/>
        <v>-</v>
      </c>
      <c r="BB109" s="5" t="b">
        <f t="shared" si="899"/>
        <v>0</v>
      </c>
      <c r="BC109" s="144">
        <f t="shared" si="899"/>
        <v>0.25</v>
      </c>
      <c r="BD109" s="19" t="b">
        <f t="shared" ref="BD109:BD114" ca="1" si="900">OFFSET(BD$5,$B109,0)</f>
        <v>1</v>
      </c>
      <c r="BE109" s="9"/>
      <c r="BF109" s="5" t="str">
        <f t="shared" ref="BF109:BF114" ca="1" si="901">IF($M109&lt;&gt;4,OFFSET(BF$5,$B109,0),1)</f>
        <v>-</v>
      </c>
      <c r="BG109" s="19" t="str">
        <f t="shared" ref="BG109:BI114" ca="1" si="902">OFFSET(BG$5,$B109,0)</f>
        <v>-</v>
      </c>
      <c r="BH109" s="19" t="str">
        <f t="shared" ca="1" si="902"/>
        <v>-</v>
      </c>
      <c r="BI109" s="19" t="str">
        <f t="shared" ca="1" si="902"/>
        <v>-</v>
      </c>
      <c r="BJ109" s="5" t="str">
        <f t="shared" ref="BJ109:BJ114" ca="1" si="903">IF($M109&lt;&gt;4,OFFSET(BJ$5,$B109,0),1)</f>
        <v>-</v>
      </c>
      <c r="BK109" s="19" t="str">
        <f t="shared" ref="BK109:BK114" ca="1" si="904">OFFSET(BK$5,$B109,0)</f>
        <v>-</v>
      </c>
      <c r="BL109" s="5" t="str">
        <f t="shared" ref="BL109:BL114" ca="1" si="905">IF($M109&lt;&gt;4,OFFSET(BL$5,$B109,0),1)</f>
        <v>-</v>
      </c>
      <c r="BM109" s="19" t="str">
        <f t="shared" ref="BM109:BO114" ca="1" si="906">OFFSET(BM$5,$B109,0)</f>
        <v>-</v>
      </c>
      <c r="BN109" s="19" t="str">
        <f t="shared" ca="1" si="906"/>
        <v>-</v>
      </c>
      <c r="BO109" s="19" t="str">
        <f t="shared" ca="1" si="906"/>
        <v>-</v>
      </c>
      <c r="BP109" s="5" t="str">
        <f t="shared" ref="BP109:BP114" ca="1" si="907">IF($M109&lt;&gt;4,OFFSET(BP$5,$B109,0),1)</f>
        <v>-</v>
      </c>
      <c r="BQ109" s="9"/>
      <c r="BR109" s="5" t="b">
        <f t="shared" ref="BR109:BR114" si="908">$J109&lt;0</f>
        <v>0</v>
      </c>
      <c r="BS109" s="5" t="str">
        <f t="shared" ref="BS109:BS114" ca="1" si="909">IF($J109="",BS$14,ABS($J109))</f>
        <v>-</v>
      </c>
      <c r="BT109" s="5" t="str">
        <f t="shared" ref="BT109:CA114" ca="1" si="910">IF($J109="",BT$14,ABS($J109)=BT$7)</f>
        <v>-</v>
      </c>
      <c r="BU109" s="5" t="str">
        <f t="shared" ca="1" si="910"/>
        <v>-</v>
      </c>
      <c r="BV109" s="5" t="str">
        <f t="shared" ca="1" si="910"/>
        <v>-</v>
      </c>
      <c r="BW109" s="5" t="str">
        <f t="shared" ca="1" si="910"/>
        <v>-</v>
      </c>
      <c r="BX109" s="5" t="str">
        <f t="shared" ca="1" si="910"/>
        <v>-</v>
      </c>
      <c r="BY109" s="5" t="str">
        <f t="shared" ca="1" si="910"/>
        <v>-</v>
      </c>
      <c r="BZ109" s="5" t="str">
        <f t="shared" ca="1" si="910"/>
        <v>-</v>
      </c>
      <c r="CA109" s="5" t="str">
        <f t="shared" ca="1" si="910"/>
        <v>-</v>
      </c>
      <c r="CB109" s="9"/>
      <c r="CC109" s="12" t="b">
        <v>1</v>
      </c>
      <c r="CD109" s="12" t="b">
        <v>1</v>
      </c>
      <c r="CE109" s="12" t="b">
        <v>1</v>
      </c>
      <c r="CF109" s="12">
        <v>203</v>
      </c>
      <c r="CG109" s="144" t="b">
        <f>NOT(CE109)</f>
        <v>0</v>
      </c>
      <c r="CH109" s="12" t="s">
        <v>34</v>
      </c>
      <c r="CI109" s="19" t="str">
        <f t="shared" ref="CI109:CM110" ca="1" si="911">OFFSET(CI$5,$B109,0)</f>
        <v>-</v>
      </c>
      <c r="CJ109" s="19" t="str">
        <f t="shared" ca="1" si="911"/>
        <v>-</v>
      </c>
      <c r="CK109" s="19" t="str">
        <f t="shared" ca="1" si="911"/>
        <v>-</v>
      </c>
      <c r="CL109" s="19">
        <f t="shared" ca="1" si="911"/>
        <v>1</v>
      </c>
      <c r="CM109" s="19">
        <f t="shared" ca="1" si="911"/>
        <v>1</v>
      </c>
      <c r="CN109" s="9"/>
      <c r="CO109" s="444">
        <f t="shared" ref="CO109:CQ114" si="912">INDEX(i.UserPeriod0,$AI109,CO$7)</f>
        <v>652</v>
      </c>
      <c r="CP109" s="444">
        <f t="shared" si="912"/>
        <v>686</v>
      </c>
      <c r="CQ109" s="444">
        <f t="shared" si="912"/>
        <v>721</v>
      </c>
      <c r="CR109" s="152">
        <f t="shared" ref="CR109:CT114" si="913">7*INDEX(i.end_joining,1,CR$7+($AI109-1)*3)</f>
        <v>378</v>
      </c>
      <c r="CS109" s="152">
        <f t="shared" si="913"/>
        <v>413</v>
      </c>
      <c r="CT109" s="152">
        <f t="shared" si="913"/>
        <v>448</v>
      </c>
      <c r="CU109" s="19" t="str">
        <f t="shared" ref="CU109:DJ114" ca="1" si="914">OFFSET(CU$5,$B109,0)</f>
        <v>-</v>
      </c>
      <c r="CV109" s="19" t="str">
        <f t="shared" ca="1" si="914"/>
        <v>-</v>
      </c>
      <c r="CW109" s="19" t="str">
        <f t="shared" ca="1" si="914"/>
        <v>-</v>
      </c>
      <c r="CX109" s="19" t="str">
        <f t="shared" ca="1" si="914"/>
        <v>-</v>
      </c>
      <c r="CY109" s="19" t="str">
        <f t="shared" ca="1" si="914"/>
        <v>-</v>
      </c>
      <c r="CZ109" s="19" t="b">
        <f ca="1">OFFSET(CZ$5,$B109,0)</f>
        <v>1</v>
      </c>
      <c r="DA109" s="19">
        <f t="shared" ca="1" si="914"/>
        <v>0</v>
      </c>
      <c r="DB109" s="19">
        <f t="shared" ca="1" si="914"/>
        <v>0</v>
      </c>
      <c r="DC109" s="19">
        <f t="shared" ca="1" si="914"/>
        <v>0</v>
      </c>
      <c r="DD109" s="19">
        <f t="shared" ca="1" si="914"/>
        <v>0</v>
      </c>
      <c r="DE109" s="19">
        <f t="shared" ca="1" si="914"/>
        <v>0</v>
      </c>
      <c r="DF109" s="19">
        <f t="shared" ca="1" si="914"/>
        <v>0</v>
      </c>
      <c r="DG109" s="19">
        <f t="shared" ca="1" si="914"/>
        <v>0</v>
      </c>
      <c r="DH109" s="19">
        <f t="shared" ca="1" si="914"/>
        <v>0</v>
      </c>
      <c r="DI109" s="19">
        <f t="shared" ca="1" si="914"/>
        <v>0</v>
      </c>
      <c r="DJ109" s="19">
        <f t="shared" ca="1" si="914"/>
        <v>0</v>
      </c>
      <c r="DK109" s="19">
        <f t="shared" ref="DK109:ED114" ca="1" si="915">OFFSET(DK$5,$B109,0)</f>
        <v>0</v>
      </c>
      <c r="DL109" s="19">
        <f t="shared" ca="1" si="915"/>
        <v>0</v>
      </c>
      <c r="DM109" s="19">
        <f t="shared" ca="1" si="915"/>
        <v>1</v>
      </c>
      <c r="DN109" s="19">
        <f t="shared" ca="1" si="915"/>
        <v>1</v>
      </c>
      <c r="DO109" s="19">
        <f t="shared" ca="1" si="915"/>
        <v>0</v>
      </c>
      <c r="DP109" s="19" t="str">
        <f t="shared" ca="1" si="915"/>
        <v>-</v>
      </c>
      <c r="DQ109" s="19" t="str">
        <f t="shared" ca="1" si="915"/>
        <v>-</v>
      </c>
      <c r="DR109" s="19" t="str">
        <f t="shared" ca="1" si="915"/>
        <v>-</v>
      </c>
      <c r="DS109" s="19" t="str">
        <f t="shared" ca="1" si="915"/>
        <v>-</v>
      </c>
      <c r="DT109" s="19" t="str">
        <f t="shared" ca="1" si="915"/>
        <v>-</v>
      </c>
      <c r="DU109" s="19">
        <f t="shared" ca="1" si="915"/>
        <v>0</v>
      </c>
      <c r="DV109" s="19" t="str">
        <f t="shared" ca="1" si="915"/>
        <v>-</v>
      </c>
      <c r="DW109" s="19" t="str">
        <f t="shared" ca="1" si="915"/>
        <v>-</v>
      </c>
      <c r="DX109" s="19" t="str">
        <f t="shared" ca="1" si="915"/>
        <v>-</v>
      </c>
      <c r="DY109" s="19" t="str">
        <f t="shared" ca="1" si="915"/>
        <v>-</v>
      </c>
      <c r="DZ109" s="19" t="str">
        <f t="shared" ca="1" si="915"/>
        <v>-</v>
      </c>
      <c r="EA109" s="19" t="str">
        <f t="shared" ca="1" si="915"/>
        <v>-</v>
      </c>
      <c r="EB109" s="19" t="str">
        <f t="shared" ca="1" si="915"/>
        <v>-</v>
      </c>
      <c r="EC109" s="19" t="str">
        <f t="shared" ca="1" si="915"/>
        <v>-</v>
      </c>
      <c r="ED109" s="19">
        <f t="shared" ca="1" si="915"/>
        <v>0</v>
      </c>
      <c r="EE109" s="444">
        <f t="shared" ref="EE109:EF114" si="916">IF(AND($N109=EE$11,$Y109&lt;&gt;0,$AI109=EE$12),INDEX(i.LTWFeedLevels,$Y109,MOD(EE$7-1,7)+1),0)</f>
        <v>0</v>
      </c>
      <c r="EF109" s="444">
        <f t="shared" si="916"/>
        <v>0</v>
      </c>
      <c r="EG109" s="124">
        <f t="shared" ref="EG109:EV114" si="917">IF(AND($K109=EG$9,$N109=EG$11,$AB109=EG$8,$AI109=EG$12,$Y109&lt;&gt;0),INDEX(i.FS_Strategy,$Y109,$AB109),0)</f>
        <v>0</v>
      </c>
      <c r="EH109" s="124">
        <f t="shared" si="917"/>
        <v>0</v>
      </c>
      <c r="EI109" s="124">
        <f t="shared" si="917"/>
        <v>0</v>
      </c>
      <c r="EJ109" s="124">
        <f t="shared" si="917"/>
        <v>0</v>
      </c>
      <c r="EK109" s="124">
        <f t="shared" si="917"/>
        <v>0</v>
      </c>
      <c r="EL109" s="124">
        <f t="shared" si="917"/>
        <v>0</v>
      </c>
      <c r="EM109" s="124">
        <f t="shared" si="917"/>
        <v>0</v>
      </c>
      <c r="EN109" s="124">
        <f t="shared" si="917"/>
        <v>0</v>
      </c>
      <c r="EO109" s="124">
        <f t="shared" si="917"/>
        <v>0</v>
      </c>
      <c r="EP109" s="124">
        <f t="shared" si="917"/>
        <v>0</v>
      </c>
      <c r="EQ109" s="124">
        <f t="shared" si="917"/>
        <v>0</v>
      </c>
      <c r="ER109" s="124">
        <f t="shared" si="917"/>
        <v>0</v>
      </c>
      <c r="ES109" s="124">
        <f t="shared" si="917"/>
        <v>0</v>
      </c>
      <c r="ET109" s="124">
        <f t="shared" si="917"/>
        <v>0</v>
      </c>
      <c r="EU109" s="124">
        <f t="shared" si="917"/>
        <v>0</v>
      </c>
      <c r="EV109" s="124">
        <f t="shared" si="917"/>
        <v>0</v>
      </c>
      <c r="EW109" s="124">
        <f t="shared" ref="EW109:EX114" si="918">IF(AND($K109=EW$9,$N109=EW$11,$AB109=EW$8,$AI109=EW$12,$Y109&lt;&gt;0),INDEX(i.FS_Strategy,$Y109,$AB109),0)</f>
        <v>0</v>
      </c>
      <c r="EX109" s="124">
        <f t="shared" si="918"/>
        <v>0</v>
      </c>
      <c r="EY109" s="554">
        <f t="shared" ref="EY109:FN114" si="919">IF(AND($K109=EY$9,$N109=EY$11,$AB109=EY$8,$AI109=EY$12,$Z109&lt;&gt;0),INDEX(i.FS_Strategy,$Z109,$AB109),0)</f>
        <v>0</v>
      </c>
      <c r="EZ109" s="554">
        <f t="shared" si="919"/>
        <v>0</v>
      </c>
      <c r="FA109" s="554">
        <f t="shared" si="919"/>
        <v>0</v>
      </c>
      <c r="FB109" s="125">
        <f t="shared" si="919"/>
        <v>0</v>
      </c>
      <c r="FC109" s="125">
        <f t="shared" si="919"/>
        <v>0</v>
      </c>
      <c r="FD109" s="125">
        <f t="shared" si="919"/>
        <v>0</v>
      </c>
      <c r="FE109" s="125">
        <f t="shared" si="919"/>
        <v>0</v>
      </c>
      <c r="FF109" s="125">
        <f t="shared" si="919"/>
        <v>0</v>
      </c>
      <c r="FG109" s="125">
        <f t="shared" si="919"/>
        <v>0</v>
      </c>
      <c r="FH109" s="125">
        <f t="shared" si="919"/>
        <v>0</v>
      </c>
      <c r="FI109" s="125">
        <f t="shared" si="919"/>
        <v>0</v>
      </c>
      <c r="FJ109" s="125">
        <f t="shared" si="919"/>
        <v>0</v>
      </c>
      <c r="FK109" s="125">
        <f t="shared" si="919"/>
        <v>0</v>
      </c>
      <c r="FL109" s="125">
        <f t="shared" si="919"/>
        <v>0</v>
      </c>
      <c r="FM109" s="125">
        <f t="shared" si="919"/>
        <v>0</v>
      </c>
      <c r="FN109" s="125">
        <f t="shared" si="919"/>
        <v>0</v>
      </c>
      <c r="FO109" s="124">
        <f t="shared" ref="FO109:GD114" si="920">IF(AND($K109=FO$9,$N109=FO$11,$AB109=FO$8,$AI109=FO$12),INDEX(i.FS_Strategy,$AC109+1,$AB109),0)</f>
        <v>0</v>
      </c>
      <c r="FP109" s="124">
        <f t="shared" si="920"/>
        <v>0</v>
      </c>
      <c r="FQ109" s="124">
        <f t="shared" si="920"/>
        <v>0</v>
      </c>
      <c r="FR109" s="124">
        <f t="shared" si="920"/>
        <v>0</v>
      </c>
      <c r="FS109" s="124">
        <f t="shared" si="920"/>
        <v>0</v>
      </c>
      <c r="FT109" s="124">
        <f t="shared" si="920"/>
        <v>0</v>
      </c>
      <c r="FU109" s="124">
        <f t="shared" si="920"/>
        <v>0</v>
      </c>
      <c r="FV109" s="124">
        <f t="shared" si="920"/>
        <v>0</v>
      </c>
      <c r="FW109" s="124">
        <f t="shared" si="920"/>
        <v>0</v>
      </c>
      <c r="FX109" s="124">
        <f t="shared" si="920"/>
        <v>0</v>
      </c>
      <c r="FY109" s="124">
        <f t="shared" si="920"/>
        <v>0</v>
      </c>
      <c r="FZ109" s="124">
        <f t="shared" si="920"/>
        <v>0</v>
      </c>
      <c r="GA109" s="124">
        <f t="shared" si="920"/>
        <v>0</v>
      </c>
      <c r="GB109" s="124">
        <f t="shared" si="920"/>
        <v>0</v>
      </c>
      <c r="GC109" s="124">
        <f t="shared" si="920"/>
        <v>0</v>
      </c>
      <c r="GD109" s="124">
        <f t="shared" si="920"/>
        <v>0</v>
      </c>
      <c r="GE109" s="124">
        <f t="shared" ref="GE109:GF114" si="921">IF(AND($K109=GE$9,$N109=GE$11,$AB109=GE$8,$AI109=GE$12),INDEX(i.FS_Strategy,$AC109+1,$AB109),0)</f>
        <v>0</v>
      </c>
      <c r="GF109" s="124">
        <f t="shared" si="921"/>
        <v>0</v>
      </c>
      <c r="GG109" s="554">
        <f t="shared" ref="GG109:GI114" si="922">IF(AND($K109=GG$9,$N109=GG$11,$AB109=GG$8),INDEX(i.FS_Strategy,$AD109+1,$AB109),0)</f>
        <v>0</v>
      </c>
      <c r="GH109" s="554">
        <f t="shared" si="922"/>
        <v>0</v>
      </c>
      <c r="GI109" s="554">
        <f t="shared" si="922"/>
        <v>0</v>
      </c>
      <c r="GJ109" s="125">
        <f t="shared" ref="GJ109:GV114" si="923">IF(AND($K109=GJ$9,$N109=GJ$11,$AB109=GJ$8),INDEX(i.FS_Strategy,$AE109+1,$AB109),0)</f>
        <v>0</v>
      </c>
      <c r="GK109" s="125">
        <f t="shared" si="923"/>
        <v>0</v>
      </c>
      <c r="GL109" s="125">
        <f t="shared" si="923"/>
        <v>0</v>
      </c>
      <c r="GM109" s="125">
        <f t="shared" si="923"/>
        <v>0</v>
      </c>
      <c r="GN109" s="125">
        <f t="shared" si="923"/>
        <v>0</v>
      </c>
      <c r="GO109" s="125">
        <f t="shared" si="923"/>
        <v>0</v>
      </c>
      <c r="GP109" s="125">
        <f t="shared" si="923"/>
        <v>0</v>
      </c>
      <c r="GQ109" s="125">
        <f t="shared" si="923"/>
        <v>0</v>
      </c>
      <c r="GR109" s="125">
        <f t="shared" si="923"/>
        <v>0</v>
      </c>
      <c r="GS109" s="125">
        <f t="shared" si="923"/>
        <v>0</v>
      </c>
      <c r="GT109" s="125">
        <f t="shared" si="923"/>
        <v>0</v>
      </c>
      <c r="GU109" s="125">
        <f t="shared" si="923"/>
        <v>0</v>
      </c>
      <c r="GV109" s="125">
        <f t="shared" si="923"/>
        <v>0</v>
      </c>
      <c r="GW109" s="124">
        <f t="shared" ref="GW109:HL114" si="924">IF(AND($K109=GW$9,$N109=GW$11,$AB109=GW$8,$AI109=GW$12),INDEX(i.FS_Strategy,$AC109+1,$AB109),0)</f>
        <v>0</v>
      </c>
      <c r="GX109" s="124">
        <f t="shared" si="924"/>
        <v>0</v>
      </c>
      <c r="GY109" s="124">
        <f t="shared" si="924"/>
        <v>0</v>
      </c>
      <c r="GZ109" s="124">
        <f t="shared" si="924"/>
        <v>0</v>
      </c>
      <c r="HA109" s="124">
        <f t="shared" si="924"/>
        <v>0</v>
      </c>
      <c r="HB109" s="124">
        <f t="shared" si="924"/>
        <v>0</v>
      </c>
      <c r="HC109" s="124">
        <f t="shared" si="924"/>
        <v>0</v>
      </c>
      <c r="HD109" s="124">
        <f t="shared" si="924"/>
        <v>0</v>
      </c>
      <c r="HE109" s="124">
        <f t="shared" si="924"/>
        <v>0</v>
      </c>
      <c r="HF109" s="124">
        <f t="shared" si="924"/>
        <v>0</v>
      </c>
      <c r="HG109" s="124">
        <f t="shared" si="924"/>
        <v>0</v>
      </c>
      <c r="HH109" s="124">
        <f t="shared" si="924"/>
        <v>0</v>
      </c>
      <c r="HI109" s="124">
        <f t="shared" si="924"/>
        <v>0</v>
      </c>
      <c r="HJ109" s="124">
        <f t="shared" si="924"/>
        <v>0</v>
      </c>
      <c r="HK109" s="124">
        <f t="shared" si="924"/>
        <v>0</v>
      </c>
      <c r="HL109" s="124">
        <f t="shared" si="924"/>
        <v>0</v>
      </c>
      <c r="HM109" s="124">
        <f t="shared" ref="HM109:HN114" si="925">IF(AND($K109=HM$9,$N109=HM$11,$AB109=HM$8,$AI109=HM$12),INDEX(i.FS_Strategy,$AC109+1,$AB109),0)</f>
        <v>0</v>
      </c>
      <c r="HN109" s="124">
        <f t="shared" si="925"/>
        <v>0</v>
      </c>
      <c r="HO109" s="554">
        <f t="shared" ref="HO109:HQ114" si="926">IF(AND($K109=HO$9,$N109=HO$11,$AB109=HO$8),INDEX(i.FS_Strategy,$AD109+1,$AB109),0)</f>
        <v>0</v>
      </c>
      <c r="HP109" s="554">
        <f t="shared" si="926"/>
        <v>0</v>
      </c>
      <c r="HQ109" s="554">
        <f t="shared" si="926"/>
        <v>0</v>
      </c>
      <c r="HR109" s="125">
        <f t="shared" ref="HR109:ID114" si="927">IF(AND($K109=HR$9,$N109=HR$11,$AB109=HR$8),INDEX(i.FS_Strategy,$AE109+1,$AB109),0)</f>
        <v>0</v>
      </c>
      <c r="HS109" s="125">
        <f t="shared" si="927"/>
        <v>0</v>
      </c>
      <c r="HT109" s="125">
        <f t="shared" si="927"/>
        <v>0</v>
      </c>
      <c r="HU109" s="125">
        <f t="shared" si="927"/>
        <v>0</v>
      </c>
      <c r="HV109" s="125">
        <f t="shared" si="927"/>
        <v>0</v>
      </c>
      <c r="HW109" s="125">
        <f t="shared" si="927"/>
        <v>0</v>
      </c>
      <c r="HX109" s="125">
        <f t="shared" si="927"/>
        <v>0</v>
      </c>
      <c r="HY109" s="125">
        <f t="shared" si="927"/>
        <v>0</v>
      </c>
      <c r="HZ109" s="125">
        <f t="shared" si="927"/>
        <v>0</v>
      </c>
      <c r="IA109" s="125">
        <f t="shared" si="927"/>
        <v>0</v>
      </c>
      <c r="IB109" s="125">
        <f t="shared" si="927"/>
        <v>0</v>
      </c>
      <c r="IC109" s="125">
        <f t="shared" si="927"/>
        <v>0</v>
      </c>
      <c r="ID109" s="125">
        <f t="shared" si="927"/>
        <v>0</v>
      </c>
      <c r="IE109" s="5">
        <f t="shared" ref="IE109:IE114" si="928">INDEX(i.TOL,$N109,IE$7)</f>
        <v>67</v>
      </c>
      <c r="IF109" s="9"/>
      <c r="IG109" s="5">
        <f t="shared" ref="IG109:IJ114" si="929">INDEX(i.FlkStrctr,$M109,IG$7)</f>
        <v>1</v>
      </c>
      <c r="IH109" s="5" t="b">
        <f t="shared" si="929"/>
        <v>0</v>
      </c>
      <c r="II109" s="19">
        <f t="shared" ref="II109:II114" ca="1" si="930">OFFSET(II$5,$B109,0)</f>
        <v>0</v>
      </c>
      <c r="IJ109" s="5">
        <f t="shared" si="929"/>
        <v>55</v>
      </c>
      <c r="IK109" s="5" cm="1">
        <f t="array" ref="IK109">INDEX(i.pi_yatf,$X109+1,IK$7)</f>
        <v>1</v>
      </c>
      <c r="IL109" s="19">
        <f t="shared" ref="IL109:JI114" ca="1" si="931">OFFSET(IL$5,$B109,0)</f>
        <v>0</v>
      </c>
      <c r="IM109" s="19">
        <f t="shared" ca="1" si="931"/>
        <v>0</v>
      </c>
      <c r="IN109" s="19">
        <f t="shared" ca="1" si="931"/>
        <v>0</v>
      </c>
      <c r="IO109" s="19">
        <f t="shared" ca="1" si="931"/>
        <v>0</v>
      </c>
      <c r="IP109" s="19">
        <f t="shared" ca="1" si="931"/>
        <v>0</v>
      </c>
      <c r="IQ109" s="19">
        <f t="shared" ca="1" si="931"/>
        <v>0</v>
      </c>
      <c r="IR109" s="19">
        <f t="shared" ca="1" si="931"/>
        <v>0</v>
      </c>
      <c r="IS109" s="19">
        <f t="shared" ca="1" si="931"/>
        <v>0</v>
      </c>
      <c r="IT109" s="19">
        <f t="shared" ca="1" si="931"/>
        <v>0</v>
      </c>
      <c r="IU109" s="19">
        <f t="shared" ca="1" si="931"/>
        <v>0</v>
      </c>
      <c r="IV109" s="19">
        <f t="shared" ca="1" si="931"/>
        <v>0</v>
      </c>
      <c r="IW109" s="19">
        <f t="shared" ca="1" si="931"/>
        <v>0</v>
      </c>
      <c r="IX109" s="19">
        <f t="shared" ca="1" si="931"/>
        <v>0</v>
      </c>
      <c r="IY109" s="19">
        <f t="shared" ca="1" si="931"/>
        <v>0</v>
      </c>
      <c r="IZ109" s="19">
        <f t="shared" ca="1" si="931"/>
        <v>0</v>
      </c>
      <c r="JA109" s="19">
        <f t="shared" ca="1" si="931"/>
        <v>0</v>
      </c>
      <c r="JB109" s="19">
        <f t="shared" ca="1" si="931"/>
        <v>0</v>
      </c>
      <c r="JC109" s="19">
        <f t="shared" ca="1" si="931"/>
        <v>0</v>
      </c>
      <c r="JD109" s="19">
        <f t="shared" ca="1" si="931"/>
        <v>0</v>
      </c>
      <c r="JE109" s="19">
        <f t="shared" ca="1" si="931"/>
        <v>0</v>
      </c>
      <c r="JF109" s="19">
        <f t="shared" ca="1" si="931"/>
        <v>0</v>
      </c>
      <c r="JG109" s="19">
        <f t="shared" ca="1" si="931"/>
        <v>1</v>
      </c>
      <c r="JH109" s="19">
        <f t="shared" ca="1" si="931"/>
        <v>0</v>
      </c>
      <c r="JI109" s="19">
        <f t="shared" ca="1" si="931"/>
        <v>1</v>
      </c>
      <c r="JJ109" s="9"/>
      <c r="JK109" s="5" t="b">
        <f t="shared" ref="JK109:JK114" ca="1" si="932">IF($L109&lt;&gt;0,INDEX(i.cropgraze_inc,$L109,JK$7),OFFSET(JK$5,$B109,0))</f>
        <v>0</v>
      </c>
      <c r="JL109" s="5" t="b">
        <f t="shared" ref="JL109:JN114" si="933">($N109=JL$11)</f>
        <v>0</v>
      </c>
      <c r="JM109" s="5" t="b">
        <f t="shared" si="933"/>
        <v>0</v>
      </c>
      <c r="JN109" s="5" t="b">
        <f t="shared" si="933"/>
        <v>1</v>
      </c>
      <c r="JO109" s="144">
        <f t="shared" ref="JO109:JP114" si="934">$O109</f>
        <v>1</v>
      </c>
      <c r="JP109" s="144">
        <f t="shared" si="934"/>
        <v>1</v>
      </c>
      <c r="JQ109" s="5" t="b">
        <f t="shared" ref="JQ109:JT114" si="935">INDEX(i_dryman,($AF109-1)*4+INDEX(i.StdELMan,($K109-1)*12+($M109-1)*3+$N109,JQ$8),JQ$7)</f>
        <v>0</v>
      </c>
      <c r="JR109" s="5" t="b">
        <f t="shared" si="935"/>
        <v>1</v>
      </c>
      <c r="JS109" s="5" t="b">
        <f t="shared" si="935"/>
        <v>1</v>
      </c>
      <c r="JT109" s="5" t="b">
        <f t="shared" si="935"/>
        <v>0</v>
      </c>
      <c r="JU109" s="5">
        <f t="shared" ref="JU109:JV114" si="936">INDEX(i_dryman,($AF109-1)*4+INDEX(i.StdELMan,($K109-1)*12+($M109-1)*3+$N109,JU$8),JU$7+$M109-1)</f>
        <v>1</v>
      </c>
      <c r="JV109" s="5">
        <f t="shared" si="936"/>
        <v>0</v>
      </c>
      <c r="JW109" s="5" t="b">
        <f t="shared" ref="JW109:JW114" si="937">AND(INDEX(i_dryman,($AF109-1)*4+INDEX(i.StdELMan,($K109-1)*12+($M109-1)*3+$N109,JW$8),JW$7),($JP109&gt;0))</f>
        <v>0</v>
      </c>
      <c r="JX109" s="5" t="str" cm="1">
        <f t="array" aca="1" ref="JX109" ca="1">IF(OR(JY109:KF109&lt;&gt;"-"),TRUE,"-")</f>
        <v>-</v>
      </c>
      <c r="JY109" s="19" t="str">
        <f t="shared" ref="JY109:KF114" ca="1" si="938">OFFSET(JY$5,$B109,0)</f>
        <v>-</v>
      </c>
      <c r="JZ109" s="19" t="str">
        <f t="shared" ca="1" si="938"/>
        <v>-</v>
      </c>
      <c r="KA109" s="19" t="str">
        <f t="shared" ca="1" si="938"/>
        <v>-</v>
      </c>
      <c r="KB109" s="19" t="str">
        <f t="shared" ca="1" si="938"/>
        <v>-</v>
      </c>
      <c r="KC109" s="19" t="str">
        <f t="shared" ca="1" si="938"/>
        <v>-</v>
      </c>
      <c r="KD109" s="19" t="str">
        <f t="shared" ca="1" si="938"/>
        <v>-</v>
      </c>
      <c r="KE109" s="19" t="str">
        <f t="shared" ca="1" si="938"/>
        <v>-</v>
      </c>
      <c r="KF109" s="19" t="str">
        <f t="shared" ca="1" si="938"/>
        <v>-</v>
      </c>
      <c r="KG109" s="5" t="b">
        <f t="array" aca="1" ref="KG109" ca="1">IF(OR(KH109:KN109&lt;&gt;"-"),TRUE,"-")</f>
        <v>1</v>
      </c>
      <c r="KH109" s="19">
        <f t="shared" ref="KH109:KQ114" ca="1" si="939">OFFSET(KH$5,$B109,0)</f>
        <v>0</v>
      </c>
      <c r="KI109" s="19" t="str">
        <f t="shared" ca="1" si="939"/>
        <v>-</v>
      </c>
      <c r="KJ109" s="19">
        <f t="shared" ca="1" si="939"/>
        <v>999999</v>
      </c>
      <c r="KK109" s="19">
        <f t="shared" ca="1" si="939"/>
        <v>999999</v>
      </c>
      <c r="KL109" s="19">
        <f t="shared" ca="1" si="939"/>
        <v>999999</v>
      </c>
      <c r="KM109" s="19">
        <f t="shared" ca="1" si="939"/>
        <v>999999</v>
      </c>
      <c r="KN109" s="19">
        <f t="shared" ca="1" si="939"/>
        <v>999999</v>
      </c>
      <c r="KO109" s="19" t="str">
        <f t="shared" ca="1" si="939"/>
        <v>-</v>
      </c>
      <c r="KP109" s="19" t="str">
        <f ca="1">OFFSET(KP$5,$B109,0)</f>
        <v>-</v>
      </c>
      <c r="KQ109" s="19" t="str">
        <f ca="1">OFFSET(KQ$5,$B109,0)</f>
        <v>-</v>
      </c>
      <c r="KR109" s="19" t="b">
        <f t="shared" ref="KR109:KS114" ca="1" si="940">OFFSET(KR$5,$B109,0)</f>
        <v>1</v>
      </c>
      <c r="KS109" s="19">
        <f t="shared" ca="1" si="940"/>
        <v>0</v>
      </c>
      <c r="KT109" s="5" t="str">
        <f t="shared" ref="KT109:KW114" si="941">INDEX(i.FlkStrctr,$M109,KT$7)</f>
        <v>-</v>
      </c>
      <c r="KU109" s="5" t="str">
        <f t="shared" si="941"/>
        <v>-</v>
      </c>
      <c r="KV109" s="5" t="str">
        <f t="shared" si="941"/>
        <v>-</v>
      </c>
      <c r="KW109" s="5" t="str">
        <f t="shared" si="941"/>
        <v>-</v>
      </c>
      <c r="KX109" s="19" t="str">
        <f t="shared" ref="KX109:LM114" ca="1" si="942">OFFSET(KX$5,$B109,0)</f>
        <v>-</v>
      </c>
      <c r="KY109" s="19" t="str">
        <f t="shared" ca="1" si="942"/>
        <v>-</v>
      </c>
      <c r="KZ109" s="19" t="str">
        <f t="shared" ca="1" si="942"/>
        <v>-</v>
      </c>
      <c r="LA109" s="19" t="str">
        <f t="shared" ca="1" si="942"/>
        <v>-</v>
      </c>
      <c r="LB109" s="19" t="str">
        <f t="shared" ca="1" si="942"/>
        <v>-</v>
      </c>
      <c r="LC109" s="19" t="str">
        <f t="shared" ca="1" si="942"/>
        <v>-</v>
      </c>
      <c r="LD109" s="19" t="str">
        <f t="shared" ca="1" si="942"/>
        <v>-</v>
      </c>
      <c r="LE109" s="5" t="str">
        <f t="shared" ref="LE109:LJ114" si="943">INDEX(i.FlkStrctr,$M109,LE$7)</f>
        <v>-</v>
      </c>
      <c r="LF109" s="5">
        <f t="shared" si="943"/>
        <v>500</v>
      </c>
      <c r="LG109" s="5">
        <f t="shared" si="943"/>
        <v>500</v>
      </c>
      <c r="LH109" s="5" t="str">
        <f t="shared" si="943"/>
        <v>-</v>
      </c>
      <c r="LI109" s="5" t="str">
        <f>INDEX(i.FlkStrctr,$M109,LI$7)</f>
        <v>-</v>
      </c>
      <c r="LJ109" s="5" t="str">
        <f t="shared" si="943"/>
        <v>-</v>
      </c>
      <c r="LK109" s="5">
        <f t="shared" ref="LK109:LK114" si="944">INDEX(i.conservation,$W109+1,$N109)</f>
        <v>1</v>
      </c>
      <c r="LL109" s="9"/>
      <c r="LM109" s="19">
        <f t="shared" ca="1" si="942"/>
        <v>70</v>
      </c>
      <c r="LN109" s="19">
        <f t="shared" ref="LN109:LP114" ca="1" si="945">OFFSET(LN$5,$B109,0)</f>
        <v>50</v>
      </c>
      <c r="LO109" s="19">
        <f t="shared" ca="1" si="945"/>
        <v>80</v>
      </c>
      <c r="LP109" s="19">
        <f t="shared" ca="1" si="945"/>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ref="LU109:LU114" si="946">INDEX(i.WoolPrices,$R109,LU$7)</f>
        <v>1</v>
      </c>
      <c r="LV109" s="5">
        <f t="shared" ref="LV109:LV114" si="947">INDEX(i.MeatPrices,$S109,LV$7)</f>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1</v>
      </c>
      <c r="MB109" s="5" cm="1">
        <f t="array" ref="MB109">INDEX(i.meatgrid,$Q109,MB$7)</f>
        <v>1</v>
      </c>
      <c r="MC109" s="5" cm="1">
        <f t="array" ref="MC109">INDEX(i.meatgrid,$Q109,MC$7)</f>
        <v>1</v>
      </c>
      <c r="MD109" s="5" cm="1">
        <f t="array" ref="MD109">INDEX(i.meatgrid,$Q109,MD$7)</f>
        <v>1</v>
      </c>
      <c r="ME109" s="5">
        <f t="shared" ref="ME109:ME114" si="948">INDEX(i.GrainPrices,$T109,ME$7)</f>
        <v>1</v>
      </c>
      <c r="MF109" s="9"/>
      <c r="MG109" s="19" t="b">
        <f t="shared" ref="MG109:MV114" ca="1" si="949">OFFSET(MG$5,$B109,0)</f>
        <v>0</v>
      </c>
      <c r="MH109" s="19" t="b">
        <f t="shared" ca="1" si="949"/>
        <v>0</v>
      </c>
      <c r="MI109" s="19">
        <f t="shared" ca="1" si="949"/>
        <v>1</v>
      </c>
      <c r="MJ109" s="19">
        <f t="shared" ca="1" si="949"/>
        <v>0.75</v>
      </c>
      <c r="MK109" s="19">
        <f t="shared" ca="1" si="949"/>
        <v>0.75</v>
      </c>
      <c r="ML109" s="19">
        <f t="shared" ca="1" si="949"/>
        <v>0.8</v>
      </c>
      <c r="MM109" s="19">
        <f t="shared" ca="1" si="949"/>
        <v>0.82499999999999996</v>
      </c>
      <c r="MN109" s="19">
        <f t="shared" ca="1" si="949"/>
        <v>0.875</v>
      </c>
      <c r="MO109" s="19">
        <f t="shared" ca="1" si="949"/>
        <v>0.9</v>
      </c>
      <c r="MP109" s="19">
        <f t="shared" ca="1" si="949"/>
        <v>1</v>
      </c>
      <c r="MQ109" s="19">
        <f t="shared" ca="1" si="949"/>
        <v>0.875</v>
      </c>
      <c r="MR109" s="19" t="b">
        <f t="shared" ca="1" si="949"/>
        <v>1</v>
      </c>
      <c r="MS109" s="19">
        <f t="shared" ca="1" si="949"/>
        <v>74.989999999999995</v>
      </c>
      <c r="MT109" s="19" t="str">
        <f t="shared" ca="1" si="949"/>
        <v>-</v>
      </c>
      <c r="MU109" s="19" t="str">
        <f t="shared" ca="1" si="949"/>
        <v>-</v>
      </c>
      <c r="MV109" s="19" t="str">
        <f t="shared" ca="1" si="949"/>
        <v>-</v>
      </c>
      <c r="MW109" s="19" t="str">
        <f t="shared" ref="MW109:OL114" ca="1" si="950">OFFSET(MW$5,$B109,0)</f>
        <v>-</v>
      </c>
      <c r="MX109" s="19" t="str">
        <f t="shared" ca="1" si="950"/>
        <v>-</v>
      </c>
      <c r="MY109" s="19" t="str">
        <f t="shared" ca="1" si="950"/>
        <v>-</v>
      </c>
      <c r="MZ109" s="19" t="str">
        <f t="shared" ca="1" si="950"/>
        <v>-</v>
      </c>
      <c r="NA109" s="19">
        <f t="shared" ca="1" si="950"/>
        <v>36.99</v>
      </c>
      <c r="NB109" s="19">
        <f t="shared" ca="1" si="950"/>
        <v>36.99</v>
      </c>
      <c r="NC109" s="19" t="str">
        <f t="shared" ca="1" si="950"/>
        <v>-</v>
      </c>
      <c r="ND109" s="19" t="str">
        <f t="shared" ca="1" si="950"/>
        <v>-</v>
      </c>
      <c r="NE109" s="19" t="str">
        <f t="shared" ca="1" si="950"/>
        <v>-</v>
      </c>
      <c r="NF109" s="19" t="str">
        <f t="shared" ca="1" si="950"/>
        <v>-</v>
      </c>
      <c r="NG109" s="19" t="str">
        <f t="shared" ca="1" si="950"/>
        <v>-</v>
      </c>
      <c r="NH109" s="19">
        <f t="shared" ca="1" si="950"/>
        <v>49.99</v>
      </c>
      <c r="NI109" s="19">
        <f t="shared" ca="1" si="950"/>
        <v>49.99</v>
      </c>
      <c r="NJ109" s="19">
        <f t="shared" ca="1" si="950"/>
        <v>49.99</v>
      </c>
      <c r="NK109" s="19">
        <f t="shared" ca="1" si="950"/>
        <v>49.99</v>
      </c>
      <c r="NL109" s="19">
        <f t="shared" ca="1" si="950"/>
        <v>49.99</v>
      </c>
      <c r="NM109" s="19">
        <f t="shared" ca="1" si="950"/>
        <v>49.99</v>
      </c>
      <c r="NN109" s="19">
        <f t="shared" ca="1" si="950"/>
        <v>49.99</v>
      </c>
      <c r="NO109" s="19">
        <f t="shared" ca="1" si="950"/>
        <v>49.99</v>
      </c>
      <c r="NP109" s="19">
        <f t="shared" ca="1" si="950"/>
        <v>412.99</v>
      </c>
      <c r="NQ109" s="19">
        <f t="shared" ca="1" si="950"/>
        <v>412.99</v>
      </c>
      <c r="NR109" s="19" t="str">
        <f t="shared" ca="1" si="950"/>
        <v>-</v>
      </c>
      <c r="NS109" s="19" t="str">
        <f t="shared" ca="1" si="950"/>
        <v>-</v>
      </c>
      <c r="NT109" s="19" t="str">
        <f t="shared" ca="1" si="950"/>
        <v>-</v>
      </c>
      <c r="NU109" s="19" t="str">
        <f t="shared" ca="1" si="950"/>
        <v>-</v>
      </c>
      <c r="NV109" s="19" t="str">
        <f t="shared" ca="1" si="950"/>
        <v>-</v>
      </c>
      <c r="NW109" s="19">
        <f t="shared" ca="1" si="950"/>
        <v>6.8900000000000006</v>
      </c>
      <c r="NX109" s="19">
        <f t="shared" ca="1" si="950"/>
        <v>6.8900000000000006</v>
      </c>
      <c r="NY109" s="19">
        <f t="shared" ca="1" si="950"/>
        <v>6.8900000000000006</v>
      </c>
      <c r="NZ109" s="19">
        <f t="shared" ca="1" si="950"/>
        <v>6.8900000000000006</v>
      </c>
      <c r="OA109" s="19">
        <f t="shared" ca="1" si="950"/>
        <v>6.8900000000000006</v>
      </c>
      <c r="OB109" s="19">
        <f t="shared" ca="1" si="950"/>
        <v>6.8900000000000006</v>
      </c>
      <c r="OC109" s="19">
        <f t="shared" ca="1" si="950"/>
        <v>6.8900000000000006</v>
      </c>
      <c r="OD109" s="19">
        <f t="shared" ca="1" si="950"/>
        <v>6.8900000000000006</v>
      </c>
      <c r="OE109" s="19">
        <f t="shared" ca="1" si="950"/>
        <v>346.99</v>
      </c>
      <c r="OF109" s="19">
        <f t="shared" ca="1" si="950"/>
        <v>346.99</v>
      </c>
      <c r="OG109" s="19" t="str">
        <f t="shared" ca="1" si="950"/>
        <v>-</v>
      </c>
      <c r="OH109" s="19" t="str">
        <f t="shared" ca="1" si="950"/>
        <v>-</v>
      </c>
      <c r="OI109" s="19" t="str">
        <f t="shared" ca="1" si="950"/>
        <v>-</v>
      </c>
      <c r="OJ109" s="19" t="str">
        <f t="shared" ca="1" si="950"/>
        <v>-</v>
      </c>
      <c r="OK109" s="19" t="str">
        <f t="shared" ca="1" si="950"/>
        <v>-</v>
      </c>
      <c r="OL109" s="19">
        <f t="shared" ca="1" si="950"/>
        <v>0</v>
      </c>
      <c r="OM109" s="24">
        <v>0</v>
      </c>
    </row>
    <row r="110" spans="1:403" outlineLevel="1">
      <c r="A110" s="21">
        <f t="shared" si="156"/>
        <v>105</v>
      </c>
      <c r="B110" s="21">
        <f>$A$24</f>
        <v>19</v>
      </c>
      <c r="C110">
        <v>111</v>
      </c>
      <c r="D110" s="144" t="str">
        <f t="shared" ca="1" si="896"/>
        <v>GSM</v>
      </c>
      <c r="E110" t="b">
        <v>0</v>
      </c>
      <c r="F110" t="b">
        <v>0</v>
      </c>
      <c r="G110" t="b">
        <f t="shared" ref="G110:G114" si="951">E110</f>
        <v>0</v>
      </c>
      <c r="H110" s="237">
        <f t="shared" ref="H110:L114" ca="1" si="952">OFFSET(H110,-1,0)</f>
        <v>1</v>
      </c>
      <c r="I110" s="237">
        <f t="shared" ca="1" si="952"/>
        <v>1</v>
      </c>
      <c r="J110" s="237" t="str">
        <f t="shared" ca="1" si="952"/>
        <v/>
      </c>
      <c r="K110" s="237">
        <f t="shared" ca="1" si="952"/>
        <v>2</v>
      </c>
      <c r="L110" s="237">
        <f t="shared" ca="1" si="952"/>
        <v>2</v>
      </c>
      <c r="M110" s="182">
        <f t="array" aca="1" ref="M110" ca="1">MAX(M$22,MOD(M109+1*AND(N110:$V110=N$22:$V$22),M$23+1))</f>
        <v>2</v>
      </c>
      <c r="N110" s="182">
        <f t="array" aca="1" ref="N110" ca="1">MAX(N$22,MOD(N109+1*AND(O110:$V110=O$22:$V$22),N$23+1))</f>
        <v>3</v>
      </c>
      <c r="O110" s="237">
        <f ca="1">OFFSET(O110,-1,0)</f>
        <v>1</v>
      </c>
      <c r="P110" s="182">
        <f t="array" ref="P110">MAX(P$22,MOD(P109+1*AND(R110:$V110=R$22:$V$22),P$23+1))</f>
        <v>2</v>
      </c>
      <c r="Q110" s="29">
        <v>3</v>
      </c>
      <c r="R110" s="29">
        <v>1</v>
      </c>
      <c r="S110" s="29">
        <v>1</v>
      </c>
      <c r="T110" s="29">
        <v>1</v>
      </c>
      <c r="U110" s="218"/>
      <c r="V110" s="218"/>
      <c r="W110" s="182">
        <f t="array" ref="W110">MAX(W$22,MOD(W109+1*AND(R110:$V110=R$22:$V$22),W$23+1))</f>
        <v>0</v>
      </c>
      <c r="X110" s="218"/>
      <c r="Y110" s="218"/>
      <c r="Z110" s="218"/>
      <c r="AA110" s="218"/>
      <c r="AB110" s="218"/>
      <c r="AC110" s="218"/>
      <c r="AD110" s="218"/>
      <c r="AE110" s="218"/>
      <c r="AF110" s="144">
        <f ca="1">INDEX(CHOOSE($N110,DataAutumn!i.AdultDrys,DataWinter!i.AdultDrys,DataSpring!i.AdultDrys),1,$M110)</f>
        <v>3</v>
      </c>
      <c r="AG110" s="5">
        <f t="shared" ca="1" si="897"/>
        <v>2</v>
      </c>
      <c r="AH110" s="5">
        <f t="shared" ca="1" si="897"/>
        <v>0</v>
      </c>
      <c r="AI110" s="5">
        <f t="shared" ca="1" si="898"/>
        <v>1</v>
      </c>
      <c r="AJ110" s="218"/>
      <c r="AK110" s="218"/>
      <c r="AL110" s="366" t="str">
        <f ca="1">TEXT(LEFT(OFFSET(AL110,-1,0),5)+1,"00000")&amp;MID(OFFSET(AL110,-1,0),6,FIND(" ",OFFSET(AL110,-1,0),7)-5)
&amp; $D110           &amp; " Day"&amp;INDEX(i.DOY,$N110,1)              &amp; IF($IG110=0," FWM","")&amp;IF($IG110=1," MWM","")&amp;IF($IG110=5," Mat","")&amp;IF($IH110=TRUE,"&amp;BBT","    ")
&amp;INDEX(DataMaster!$B$98:$B$103,$Q110,0)    &amp; " WP"&amp;TEXT($LU110*100,"000p")           &amp; " MP"&amp;TEXT($LV110*100,"000p")           &amp; " GP"&amp;TEXT($ME110*100,"000p")
&amp; " (F"&amp;3+COUNTIF($CV110:$CY110,TRUE)&amp;3&amp;"N"&amp;$DM110&amp;$DN110&amp;")"</f>
        <v>00002 SE_ashley_lw GSM Day204 MWM    No export WP100p MP100p GP100p (F33N11)</v>
      </c>
      <c r="AM110" s="9" t="str">
        <f ca="1">IF(COUNTIF(AL$5:AL110,AL110)=1,"-","Dup")</f>
        <v>-</v>
      </c>
      <c r="AN110" s="9"/>
      <c r="AO110" s="12" t="b">
        <v>1</v>
      </c>
      <c r="AP110" s="12" t="b">
        <v>1</v>
      </c>
      <c r="AQ110" s="12" t="b">
        <v>1</v>
      </c>
      <c r="AR110" s="12" t="b">
        <v>1</v>
      </c>
      <c r="AS110" s="12" t="b">
        <v>1</v>
      </c>
      <c r="AT110" s="12" t="b">
        <v>1</v>
      </c>
      <c r="AU110" s="12" t="b">
        <v>1</v>
      </c>
      <c r="AV110" s="12" t="b">
        <v>1</v>
      </c>
      <c r="AW110" s="9"/>
      <c r="AX110" s="5" t="b">
        <f t="shared" ca="1" si="899"/>
        <v>1</v>
      </c>
      <c r="AY110" s="5" t="str">
        <f t="shared" ca="1" si="899"/>
        <v>-</v>
      </c>
      <c r="AZ110" s="5" t="str">
        <f t="shared" ca="1" si="899"/>
        <v>-</v>
      </c>
      <c r="BA110" s="5" t="str">
        <f t="shared" ca="1" si="899"/>
        <v>-</v>
      </c>
      <c r="BB110" s="5" t="b">
        <f t="shared" ca="1" si="899"/>
        <v>0</v>
      </c>
      <c r="BC110" s="144">
        <f t="shared" ca="1" si="899"/>
        <v>0.25</v>
      </c>
      <c r="BD110" s="19" t="b">
        <f t="shared" ca="1" si="900"/>
        <v>1</v>
      </c>
      <c r="BE110" s="9"/>
      <c r="BF110" s="5" t="str">
        <f t="shared" ca="1" si="901"/>
        <v>-</v>
      </c>
      <c r="BG110" s="19" t="str">
        <f t="shared" ca="1" si="902"/>
        <v>-</v>
      </c>
      <c r="BH110" s="19" t="str">
        <f t="shared" ca="1" si="902"/>
        <v>-</v>
      </c>
      <c r="BI110" s="19" t="str">
        <f t="shared" ca="1" si="902"/>
        <v>-</v>
      </c>
      <c r="BJ110" s="5" t="str">
        <f t="shared" ca="1" si="903"/>
        <v>-</v>
      </c>
      <c r="BK110" s="19" t="str">
        <f t="shared" ca="1" si="904"/>
        <v>-</v>
      </c>
      <c r="BL110" s="5" t="str">
        <f t="shared" ca="1" si="905"/>
        <v>-</v>
      </c>
      <c r="BM110" s="19" t="str">
        <f t="shared" ca="1" si="906"/>
        <v>-</v>
      </c>
      <c r="BN110" s="19" t="str">
        <f t="shared" ca="1" si="906"/>
        <v>-</v>
      </c>
      <c r="BO110" s="19" t="str">
        <f t="shared" ca="1" si="906"/>
        <v>-</v>
      </c>
      <c r="BP110" s="5" t="str">
        <f t="shared" ca="1" si="907"/>
        <v>-</v>
      </c>
      <c r="BQ110" s="9"/>
      <c r="BR110" s="5" t="b">
        <f t="shared" ca="1" si="908"/>
        <v>0</v>
      </c>
      <c r="BS110" s="5" t="str">
        <f t="shared" ca="1" si="909"/>
        <v>-</v>
      </c>
      <c r="BT110" s="5" t="str">
        <f t="shared" ca="1" si="910"/>
        <v>-</v>
      </c>
      <c r="BU110" s="5" t="str">
        <f t="shared" ca="1" si="910"/>
        <v>-</v>
      </c>
      <c r="BV110" s="5" t="str">
        <f t="shared" ca="1" si="910"/>
        <v>-</v>
      </c>
      <c r="BW110" s="5" t="str">
        <f t="shared" ca="1" si="910"/>
        <v>-</v>
      </c>
      <c r="BX110" s="5" t="str">
        <f t="shared" ca="1" si="910"/>
        <v>-</v>
      </c>
      <c r="BY110" s="5" t="str">
        <f t="shared" ca="1" si="910"/>
        <v>-</v>
      </c>
      <c r="BZ110" s="5" t="str">
        <f t="shared" ca="1" si="910"/>
        <v>-</v>
      </c>
      <c r="CA110" s="5" t="str">
        <f t="shared" ca="1" si="910"/>
        <v>-</v>
      </c>
      <c r="CB110" s="9"/>
      <c r="CC110" s="237" t="b">
        <f ca="1">OFFSET(CC110,-1,0)</f>
        <v>1</v>
      </c>
      <c r="CD110" s="237" t="b">
        <f ca="1">OFFSET(CD110,-1,0)</f>
        <v>1</v>
      </c>
      <c r="CE110" s="237" t="b">
        <f ca="1">OFFSET(CE110,-1,0)</f>
        <v>1</v>
      </c>
      <c r="CF110" s="12">
        <v>203</v>
      </c>
      <c r="CG110" s="144" t="b">
        <f ca="1">NOT(CE110)</f>
        <v>0</v>
      </c>
      <c r="CH110" s="12" t="s">
        <v>34</v>
      </c>
      <c r="CI110" s="19" t="str">
        <f t="shared" ca="1" si="911"/>
        <v>-</v>
      </c>
      <c r="CJ110" s="19" t="str">
        <f t="shared" ca="1" si="911"/>
        <v>-</v>
      </c>
      <c r="CK110" s="19" t="str">
        <f t="shared" ca="1" si="911"/>
        <v>-</v>
      </c>
      <c r="CL110" s="19">
        <f t="shared" ca="1" si="911"/>
        <v>1</v>
      </c>
      <c r="CM110" s="19">
        <f t="shared" ca="1" si="911"/>
        <v>1</v>
      </c>
      <c r="CN110" s="9"/>
      <c r="CO110" s="444">
        <f t="shared" ca="1" si="912"/>
        <v>652</v>
      </c>
      <c r="CP110" s="444">
        <f t="shared" ca="1" si="912"/>
        <v>686</v>
      </c>
      <c r="CQ110" s="444">
        <f t="shared" ca="1" si="912"/>
        <v>721</v>
      </c>
      <c r="CR110" s="152">
        <f t="shared" ca="1" si="913"/>
        <v>378</v>
      </c>
      <c r="CS110" s="152">
        <f t="shared" ca="1" si="913"/>
        <v>413</v>
      </c>
      <c r="CT110" s="152">
        <f t="shared" ca="1" si="913"/>
        <v>448</v>
      </c>
      <c r="CU110" s="19" t="str">
        <f t="shared" ca="1" si="914"/>
        <v>-</v>
      </c>
      <c r="CV110" s="19" t="str">
        <f t="shared" ca="1" si="914"/>
        <v>-</v>
      </c>
      <c r="CW110" s="19" t="str">
        <f t="shared" ca="1" si="914"/>
        <v>-</v>
      </c>
      <c r="CX110" s="19" t="str">
        <f t="shared" ca="1" si="914"/>
        <v>-</v>
      </c>
      <c r="CY110" s="19" t="str">
        <f t="shared" ca="1" si="914"/>
        <v>-</v>
      </c>
      <c r="CZ110" s="19" t="b">
        <f ca="1">OFFSET(CZ$5,$B110,0)</f>
        <v>1</v>
      </c>
      <c r="DA110" s="19">
        <f t="shared" ca="1" si="914"/>
        <v>0</v>
      </c>
      <c r="DB110" s="19">
        <f t="shared" ca="1" si="914"/>
        <v>0</v>
      </c>
      <c r="DC110" s="19">
        <f t="shared" ca="1" si="914"/>
        <v>0</v>
      </c>
      <c r="DD110" s="19">
        <f t="shared" ca="1" si="914"/>
        <v>0</v>
      </c>
      <c r="DE110" s="19">
        <f t="shared" ca="1" si="914"/>
        <v>0</v>
      </c>
      <c r="DF110" s="19">
        <f t="shared" ca="1" si="914"/>
        <v>0</v>
      </c>
      <c r="DG110" s="19">
        <f t="shared" ca="1" si="914"/>
        <v>0</v>
      </c>
      <c r="DH110" s="19">
        <f t="shared" ca="1" si="914"/>
        <v>0</v>
      </c>
      <c r="DI110" s="19">
        <f t="shared" ca="1" si="914"/>
        <v>0</v>
      </c>
      <c r="DJ110" s="19">
        <f t="shared" ca="1" si="914"/>
        <v>0</v>
      </c>
      <c r="DK110" s="19">
        <f t="shared" ca="1" si="915"/>
        <v>0</v>
      </c>
      <c r="DL110" s="19">
        <f t="shared" ca="1" si="915"/>
        <v>0</v>
      </c>
      <c r="DM110" s="19">
        <f t="shared" ca="1" si="915"/>
        <v>1</v>
      </c>
      <c r="DN110" s="19">
        <f t="shared" ca="1" si="915"/>
        <v>1</v>
      </c>
      <c r="DO110" s="19">
        <f t="shared" ca="1" si="915"/>
        <v>0</v>
      </c>
      <c r="DP110" s="19" t="str">
        <f t="shared" ca="1" si="915"/>
        <v>-</v>
      </c>
      <c r="DQ110" s="19" t="str">
        <f t="shared" ca="1" si="915"/>
        <v>-</v>
      </c>
      <c r="DR110" s="19" t="str">
        <f t="shared" ca="1" si="915"/>
        <v>-</v>
      </c>
      <c r="DS110" s="19" t="str">
        <f t="shared" ca="1" si="915"/>
        <v>-</v>
      </c>
      <c r="DT110" s="19" t="str">
        <f t="shared" ca="1" si="915"/>
        <v>-</v>
      </c>
      <c r="DU110" s="19">
        <f t="shared" ca="1" si="915"/>
        <v>0</v>
      </c>
      <c r="DV110" s="19" t="str">
        <f t="shared" ca="1" si="915"/>
        <v>-</v>
      </c>
      <c r="DW110" s="19" t="str">
        <f t="shared" ca="1" si="915"/>
        <v>-</v>
      </c>
      <c r="DX110" s="19" t="str">
        <f t="shared" ca="1" si="915"/>
        <v>-</v>
      </c>
      <c r="DY110" s="19" t="str">
        <f t="shared" ca="1" si="915"/>
        <v>-</v>
      </c>
      <c r="DZ110" s="19" t="str">
        <f t="shared" ca="1" si="915"/>
        <v>-</v>
      </c>
      <c r="EA110" s="19" t="str">
        <f t="shared" ca="1" si="915"/>
        <v>-</v>
      </c>
      <c r="EB110" s="19" t="str">
        <f t="shared" ca="1" si="915"/>
        <v>-</v>
      </c>
      <c r="EC110" s="19" t="str">
        <f t="shared" ca="1" si="915"/>
        <v>-</v>
      </c>
      <c r="ED110" s="19">
        <f t="shared" ca="1" si="915"/>
        <v>0</v>
      </c>
      <c r="EE110" s="444">
        <f t="shared" ca="1" si="916"/>
        <v>0</v>
      </c>
      <c r="EF110" s="444">
        <f t="shared" ca="1" si="916"/>
        <v>0</v>
      </c>
      <c r="EG110" s="124">
        <f t="shared" ca="1" si="917"/>
        <v>0</v>
      </c>
      <c r="EH110" s="124">
        <f t="shared" ca="1" si="917"/>
        <v>0</v>
      </c>
      <c r="EI110" s="124">
        <f t="shared" ca="1" si="917"/>
        <v>0</v>
      </c>
      <c r="EJ110" s="124">
        <f t="shared" ca="1" si="917"/>
        <v>0</v>
      </c>
      <c r="EK110" s="124">
        <f t="shared" ca="1" si="917"/>
        <v>0</v>
      </c>
      <c r="EL110" s="124">
        <f t="shared" ca="1" si="917"/>
        <v>0</v>
      </c>
      <c r="EM110" s="124">
        <f t="shared" ca="1" si="917"/>
        <v>0</v>
      </c>
      <c r="EN110" s="124">
        <f t="shared" ca="1" si="917"/>
        <v>0</v>
      </c>
      <c r="EO110" s="124">
        <f t="shared" ca="1" si="917"/>
        <v>0</v>
      </c>
      <c r="EP110" s="124">
        <f t="shared" ca="1" si="917"/>
        <v>0</v>
      </c>
      <c r="EQ110" s="124">
        <f t="shared" ca="1" si="917"/>
        <v>0</v>
      </c>
      <c r="ER110" s="124">
        <f t="shared" ca="1" si="917"/>
        <v>0</v>
      </c>
      <c r="ES110" s="124">
        <f t="shared" ca="1" si="917"/>
        <v>0</v>
      </c>
      <c r="ET110" s="124">
        <f t="shared" ca="1" si="917"/>
        <v>0</v>
      </c>
      <c r="EU110" s="124">
        <f t="shared" ca="1" si="917"/>
        <v>0</v>
      </c>
      <c r="EV110" s="124">
        <f t="shared" ca="1" si="917"/>
        <v>0</v>
      </c>
      <c r="EW110" s="124">
        <f t="shared" ca="1" si="918"/>
        <v>0</v>
      </c>
      <c r="EX110" s="124">
        <f t="shared" ca="1" si="918"/>
        <v>0</v>
      </c>
      <c r="EY110" s="554">
        <f t="shared" ca="1" si="919"/>
        <v>0</v>
      </c>
      <c r="EZ110" s="554">
        <f t="shared" ca="1" si="919"/>
        <v>0</v>
      </c>
      <c r="FA110" s="554">
        <f t="shared" ca="1" si="919"/>
        <v>0</v>
      </c>
      <c r="FB110" s="125">
        <f t="shared" ca="1" si="919"/>
        <v>0</v>
      </c>
      <c r="FC110" s="125">
        <f t="shared" ca="1" si="919"/>
        <v>0</v>
      </c>
      <c r="FD110" s="125">
        <f t="shared" ca="1" si="919"/>
        <v>0</v>
      </c>
      <c r="FE110" s="125">
        <f t="shared" ca="1" si="919"/>
        <v>0</v>
      </c>
      <c r="FF110" s="125">
        <f t="shared" ca="1" si="919"/>
        <v>0</v>
      </c>
      <c r="FG110" s="125">
        <f t="shared" ca="1" si="919"/>
        <v>0</v>
      </c>
      <c r="FH110" s="125">
        <f t="shared" ca="1" si="919"/>
        <v>0</v>
      </c>
      <c r="FI110" s="125">
        <f t="shared" ca="1" si="919"/>
        <v>0</v>
      </c>
      <c r="FJ110" s="125">
        <f t="shared" ca="1" si="919"/>
        <v>0</v>
      </c>
      <c r="FK110" s="125">
        <f t="shared" ca="1" si="919"/>
        <v>0</v>
      </c>
      <c r="FL110" s="125">
        <f t="shared" ca="1" si="919"/>
        <v>0</v>
      </c>
      <c r="FM110" s="125">
        <f t="shared" ca="1" si="919"/>
        <v>0</v>
      </c>
      <c r="FN110" s="125">
        <f t="shared" ca="1" si="919"/>
        <v>0</v>
      </c>
      <c r="FO110" s="124">
        <f t="shared" ca="1" si="920"/>
        <v>0</v>
      </c>
      <c r="FP110" s="124">
        <f t="shared" ca="1" si="920"/>
        <v>0</v>
      </c>
      <c r="FQ110" s="124">
        <f t="shared" ca="1" si="920"/>
        <v>0</v>
      </c>
      <c r="FR110" s="124">
        <f t="shared" ca="1" si="920"/>
        <v>0</v>
      </c>
      <c r="FS110" s="124">
        <f t="shared" ca="1" si="920"/>
        <v>0</v>
      </c>
      <c r="FT110" s="124">
        <f t="shared" ca="1" si="920"/>
        <v>0</v>
      </c>
      <c r="FU110" s="124">
        <f t="shared" ca="1" si="920"/>
        <v>0</v>
      </c>
      <c r="FV110" s="124">
        <f t="shared" ca="1" si="920"/>
        <v>0</v>
      </c>
      <c r="FW110" s="124">
        <f t="shared" ca="1" si="920"/>
        <v>0</v>
      </c>
      <c r="FX110" s="124">
        <f t="shared" ca="1" si="920"/>
        <v>0</v>
      </c>
      <c r="FY110" s="124">
        <f t="shared" ca="1" si="920"/>
        <v>0</v>
      </c>
      <c r="FZ110" s="124">
        <f t="shared" ca="1" si="920"/>
        <v>0</v>
      </c>
      <c r="GA110" s="124">
        <f t="shared" ca="1" si="920"/>
        <v>0</v>
      </c>
      <c r="GB110" s="124">
        <f t="shared" ca="1" si="920"/>
        <v>0</v>
      </c>
      <c r="GC110" s="124">
        <f t="shared" ca="1" si="920"/>
        <v>0</v>
      </c>
      <c r="GD110" s="124">
        <f t="shared" ca="1" si="920"/>
        <v>0</v>
      </c>
      <c r="GE110" s="124">
        <f t="shared" ca="1" si="921"/>
        <v>0</v>
      </c>
      <c r="GF110" s="124">
        <f t="shared" ca="1" si="921"/>
        <v>0</v>
      </c>
      <c r="GG110" s="554">
        <f t="shared" ca="1" si="922"/>
        <v>0</v>
      </c>
      <c r="GH110" s="554">
        <f t="shared" ca="1" si="922"/>
        <v>0</v>
      </c>
      <c r="GI110" s="554">
        <f t="shared" ca="1" si="922"/>
        <v>0</v>
      </c>
      <c r="GJ110" s="125">
        <f t="shared" ca="1" si="923"/>
        <v>0</v>
      </c>
      <c r="GK110" s="125">
        <f t="shared" ca="1" si="923"/>
        <v>0</v>
      </c>
      <c r="GL110" s="125">
        <f t="shared" ca="1" si="923"/>
        <v>0</v>
      </c>
      <c r="GM110" s="125">
        <f t="shared" ca="1" si="923"/>
        <v>0</v>
      </c>
      <c r="GN110" s="125">
        <f t="shared" ca="1" si="923"/>
        <v>0</v>
      </c>
      <c r="GO110" s="125">
        <f t="shared" ca="1" si="923"/>
        <v>0</v>
      </c>
      <c r="GP110" s="125">
        <f t="shared" ca="1" si="923"/>
        <v>0</v>
      </c>
      <c r="GQ110" s="125">
        <f t="shared" ca="1" si="923"/>
        <v>0</v>
      </c>
      <c r="GR110" s="125">
        <f t="shared" ca="1" si="923"/>
        <v>0</v>
      </c>
      <c r="GS110" s="125">
        <f t="shared" ca="1" si="923"/>
        <v>0</v>
      </c>
      <c r="GT110" s="125">
        <f t="shared" ca="1" si="923"/>
        <v>0</v>
      </c>
      <c r="GU110" s="125">
        <f t="shared" ca="1" si="923"/>
        <v>0</v>
      </c>
      <c r="GV110" s="125">
        <f t="shared" ca="1" si="923"/>
        <v>0</v>
      </c>
      <c r="GW110" s="124">
        <f t="shared" ca="1" si="924"/>
        <v>0</v>
      </c>
      <c r="GX110" s="124">
        <f t="shared" ca="1" si="924"/>
        <v>0</v>
      </c>
      <c r="GY110" s="124">
        <f t="shared" ca="1" si="924"/>
        <v>0</v>
      </c>
      <c r="GZ110" s="124">
        <f t="shared" ca="1" si="924"/>
        <v>0</v>
      </c>
      <c r="HA110" s="124">
        <f t="shared" ca="1" si="924"/>
        <v>0</v>
      </c>
      <c r="HB110" s="124">
        <f t="shared" ca="1" si="924"/>
        <v>0</v>
      </c>
      <c r="HC110" s="124">
        <f t="shared" ca="1" si="924"/>
        <v>0</v>
      </c>
      <c r="HD110" s="124">
        <f t="shared" ca="1" si="924"/>
        <v>0</v>
      </c>
      <c r="HE110" s="124">
        <f t="shared" ca="1" si="924"/>
        <v>0</v>
      </c>
      <c r="HF110" s="124">
        <f t="shared" ca="1" si="924"/>
        <v>0</v>
      </c>
      <c r="HG110" s="124">
        <f t="shared" ca="1" si="924"/>
        <v>0</v>
      </c>
      <c r="HH110" s="124">
        <f t="shared" ca="1" si="924"/>
        <v>0</v>
      </c>
      <c r="HI110" s="124">
        <f t="shared" ca="1" si="924"/>
        <v>0</v>
      </c>
      <c r="HJ110" s="124">
        <f t="shared" ca="1" si="924"/>
        <v>0</v>
      </c>
      <c r="HK110" s="124">
        <f t="shared" ca="1" si="924"/>
        <v>0</v>
      </c>
      <c r="HL110" s="124">
        <f t="shared" ca="1" si="924"/>
        <v>0</v>
      </c>
      <c r="HM110" s="124">
        <f t="shared" ca="1" si="925"/>
        <v>0</v>
      </c>
      <c r="HN110" s="124">
        <f t="shared" ca="1" si="925"/>
        <v>0</v>
      </c>
      <c r="HO110" s="554">
        <f t="shared" ca="1" si="926"/>
        <v>0</v>
      </c>
      <c r="HP110" s="554">
        <f t="shared" ca="1" si="926"/>
        <v>0</v>
      </c>
      <c r="HQ110" s="554">
        <f t="shared" ca="1" si="926"/>
        <v>0</v>
      </c>
      <c r="HR110" s="125">
        <f t="shared" ca="1" si="927"/>
        <v>0</v>
      </c>
      <c r="HS110" s="125">
        <f t="shared" ca="1" si="927"/>
        <v>0</v>
      </c>
      <c r="HT110" s="125">
        <f t="shared" ca="1" si="927"/>
        <v>0</v>
      </c>
      <c r="HU110" s="125">
        <f t="shared" ca="1" si="927"/>
        <v>0</v>
      </c>
      <c r="HV110" s="125">
        <f t="shared" ca="1" si="927"/>
        <v>0</v>
      </c>
      <c r="HW110" s="125">
        <f t="shared" ca="1" si="927"/>
        <v>0</v>
      </c>
      <c r="HX110" s="125">
        <f t="shared" ca="1" si="927"/>
        <v>0</v>
      </c>
      <c r="HY110" s="125">
        <f t="shared" ca="1" si="927"/>
        <v>0</v>
      </c>
      <c r="HZ110" s="125">
        <f t="shared" ca="1" si="927"/>
        <v>0</v>
      </c>
      <c r="IA110" s="125">
        <f t="shared" ca="1" si="927"/>
        <v>0</v>
      </c>
      <c r="IB110" s="125">
        <f t="shared" ca="1" si="927"/>
        <v>0</v>
      </c>
      <c r="IC110" s="125">
        <f t="shared" ca="1" si="927"/>
        <v>0</v>
      </c>
      <c r="ID110" s="125">
        <f t="shared" ca="1" si="927"/>
        <v>0</v>
      </c>
      <c r="IE110" s="5">
        <f t="shared" ca="1" si="928"/>
        <v>67</v>
      </c>
      <c r="IF110" s="9"/>
      <c r="IG110" s="5">
        <f t="shared" ca="1" si="929"/>
        <v>1</v>
      </c>
      <c r="IH110" s="5" t="b">
        <f t="shared" ca="1" si="929"/>
        <v>0</v>
      </c>
      <c r="II110" s="19">
        <f t="shared" ca="1" si="930"/>
        <v>0</v>
      </c>
      <c r="IJ110" s="5">
        <f t="shared" ca="1" si="929"/>
        <v>55</v>
      </c>
      <c r="IK110" s="5" cm="1">
        <f t="array" ref="IK110">INDEX(i.pi_yatf,$X110+1,IK$7)</f>
        <v>1</v>
      </c>
      <c r="IL110" s="19">
        <f t="shared" ca="1" si="931"/>
        <v>0</v>
      </c>
      <c r="IM110" s="19">
        <f t="shared" ca="1" si="931"/>
        <v>0</v>
      </c>
      <c r="IN110" s="19">
        <f t="shared" ca="1" si="931"/>
        <v>0</v>
      </c>
      <c r="IO110" s="19">
        <f t="shared" ca="1" si="931"/>
        <v>0</v>
      </c>
      <c r="IP110" s="19">
        <f t="shared" ca="1" si="931"/>
        <v>0</v>
      </c>
      <c r="IQ110" s="19">
        <f t="shared" ca="1" si="931"/>
        <v>0</v>
      </c>
      <c r="IR110" s="19">
        <f t="shared" ca="1" si="931"/>
        <v>0</v>
      </c>
      <c r="IS110" s="19">
        <f t="shared" ca="1" si="931"/>
        <v>0</v>
      </c>
      <c r="IT110" s="19">
        <f t="shared" ca="1" si="931"/>
        <v>0</v>
      </c>
      <c r="IU110" s="19">
        <f t="shared" ca="1" si="931"/>
        <v>0</v>
      </c>
      <c r="IV110" s="19">
        <f t="shared" ca="1" si="931"/>
        <v>0</v>
      </c>
      <c r="IW110" s="19">
        <f t="shared" ca="1" si="931"/>
        <v>0</v>
      </c>
      <c r="IX110" s="19">
        <f t="shared" ca="1" si="931"/>
        <v>0</v>
      </c>
      <c r="IY110" s="19">
        <f t="shared" ca="1" si="931"/>
        <v>0</v>
      </c>
      <c r="IZ110" s="19">
        <f t="shared" ca="1" si="931"/>
        <v>0</v>
      </c>
      <c r="JA110" s="19">
        <f t="shared" ca="1" si="931"/>
        <v>0</v>
      </c>
      <c r="JB110" s="19">
        <f t="shared" ca="1" si="931"/>
        <v>0</v>
      </c>
      <c r="JC110" s="19">
        <f t="shared" ca="1" si="931"/>
        <v>0</v>
      </c>
      <c r="JD110" s="19">
        <f t="shared" ca="1" si="931"/>
        <v>0</v>
      </c>
      <c r="JE110" s="19">
        <f t="shared" ca="1" si="931"/>
        <v>0</v>
      </c>
      <c r="JF110" s="19">
        <f t="shared" ca="1" si="931"/>
        <v>0</v>
      </c>
      <c r="JG110" s="19">
        <f t="shared" ca="1" si="931"/>
        <v>1</v>
      </c>
      <c r="JH110" s="19">
        <f t="shared" ca="1" si="931"/>
        <v>0</v>
      </c>
      <c r="JI110" s="19">
        <f t="shared" ca="1" si="931"/>
        <v>1</v>
      </c>
      <c r="JJ110" s="9"/>
      <c r="JK110" s="5" t="b">
        <f t="shared" ca="1" si="932"/>
        <v>0</v>
      </c>
      <c r="JL110" s="5" t="b">
        <f t="shared" ca="1" si="933"/>
        <v>0</v>
      </c>
      <c r="JM110" s="5" t="b">
        <f t="shared" ca="1" si="933"/>
        <v>0</v>
      </c>
      <c r="JN110" s="5" t="b">
        <f t="shared" ca="1" si="933"/>
        <v>1</v>
      </c>
      <c r="JO110" s="144">
        <f t="shared" ca="1" si="934"/>
        <v>1</v>
      </c>
      <c r="JP110" s="144">
        <f t="shared" ca="1" si="934"/>
        <v>1</v>
      </c>
      <c r="JQ110" s="5" t="b">
        <f t="shared" ca="1" si="935"/>
        <v>0</v>
      </c>
      <c r="JR110" s="5" t="b">
        <f t="shared" ca="1" si="935"/>
        <v>1</v>
      </c>
      <c r="JS110" s="5" t="b">
        <f t="shared" ca="1" si="935"/>
        <v>1</v>
      </c>
      <c r="JT110" s="5" t="b">
        <f t="shared" ca="1" si="935"/>
        <v>0</v>
      </c>
      <c r="JU110" s="5">
        <f t="shared" ca="1" si="936"/>
        <v>1</v>
      </c>
      <c r="JV110" s="5">
        <f t="shared" ca="1" si="936"/>
        <v>0</v>
      </c>
      <c r="JW110" s="5" t="b">
        <f t="shared" ca="1" si="937"/>
        <v>0</v>
      </c>
      <c r="JX110" s="5" t="str" cm="1">
        <f t="array" aca="1" ref="JX110" ca="1">IF(OR(JY110:KF110&lt;&gt;"-"),TRUE,"-")</f>
        <v>-</v>
      </c>
      <c r="JY110" s="19" t="str">
        <f t="shared" ca="1" si="938"/>
        <v>-</v>
      </c>
      <c r="JZ110" s="19" t="str">
        <f t="shared" ca="1" si="938"/>
        <v>-</v>
      </c>
      <c r="KA110" s="19" t="str">
        <f t="shared" ca="1" si="938"/>
        <v>-</v>
      </c>
      <c r="KB110" s="19" t="str">
        <f t="shared" ca="1" si="938"/>
        <v>-</v>
      </c>
      <c r="KC110" s="19" t="str">
        <f t="shared" ca="1" si="938"/>
        <v>-</v>
      </c>
      <c r="KD110" s="19" t="str">
        <f t="shared" ca="1" si="938"/>
        <v>-</v>
      </c>
      <c r="KE110" s="19" t="str">
        <f t="shared" ca="1" si="938"/>
        <v>-</v>
      </c>
      <c r="KF110" s="19" t="str">
        <f t="shared" ca="1" si="938"/>
        <v>-</v>
      </c>
      <c r="KG110" s="5" t="b">
        <f t="array" aca="1" ref="KG110" ca="1">IF(OR(KH110:KN110&lt;&gt;"-"),TRUE,"-")</f>
        <v>1</v>
      </c>
      <c r="KH110" s="19">
        <f t="shared" ca="1" si="939"/>
        <v>0</v>
      </c>
      <c r="KI110" s="19" t="str">
        <f t="shared" ca="1" si="939"/>
        <v>-</v>
      </c>
      <c r="KJ110" s="19">
        <f t="shared" ca="1" si="939"/>
        <v>999999</v>
      </c>
      <c r="KK110" s="19">
        <f t="shared" ca="1" si="939"/>
        <v>999999</v>
      </c>
      <c r="KL110" s="19">
        <f t="shared" ca="1" si="939"/>
        <v>999999</v>
      </c>
      <c r="KM110" s="19">
        <f t="shared" ca="1" si="939"/>
        <v>999999</v>
      </c>
      <c r="KN110" s="19">
        <f t="shared" ca="1" si="939"/>
        <v>999999</v>
      </c>
      <c r="KO110" s="19" t="str">
        <f t="shared" ca="1" si="939"/>
        <v>-</v>
      </c>
      <c r="KP110" s="19" t="str">
        <f ca="1">OFFSET(KP$5,$B110,0)</f>
        <v>-</v>
      </c>
      <c r="KQ110" s="19" t="str">
        <f ca="1">OFFSET(KQ$5,$B110,0)</f>
        <v>-</v>
      </c>
      <c r="KR110" s="19" t="b">
        <f t="shared" ca="1" si="940"/>
        <v>1</v>
      </c>
      <c r="KS110" s="19">
        <f t="shared" ca="1" si="940"/>
        <v>0</v>
      </c>
      <c r="KT110" s="5" t="str">
        <f t="shared" ca="1" si="941"/>
        <v>-</v>
      </c>
      <c r="KU110" s="5" t="str">
        <f t="shared" ca="1" si="941"/>
        <v>-</v>
      </c>
      <c r="KV110" s="5" t="str">
        <f t="shared" ca="1" si="941"/>
        <v>-</v>
      </c>
      <c r="KW110" s="5" t="str">
        <f t="shared" ca="1" si="941"/>
        <v>-</v>
      </c>
      <c r="KX110" s="19" t="str">
        <f t="shared" ca="1" si="942"/>
        <v>-</v>
      </c>
      <c r="KY110" s="19" t="str">
        <f t="shared" ca="1" si="942"/>
        <v>-</v>
      </c>
      <c r="KZ110" s="19" t="str">
        <f t="shared" ca="1" si="942"/>
        <v>-</v>
      </c>
      <c r="LA110" s="19" t="str">
        <f t="shared" ca="1" si="942"/>
        <v>-</v>
      </c>
      <c r="LB110" s="19" t="str">
        <f t="shared" ca="1" si="942"/>
        <v>-</v>
      </c>
      <c r="LC110" s="19" t="str">
        <f t="shared" ca="1" si="942"/>
        <v>-</v>
      </c>
      <c r="LD110" s="19" t="str">
        <f t="shared" ca="1" si="942"/>
        <v>-</v>
      </c>
      <c r="LE110" s="5" t="str">
        <f t="shared" ca="1" si="943"/>
        <v>-</v>
      </c>
      <c r="LF110" s="5">
        <f t="shared" ca="1" si="943"/>
        <v>500</v>
      </c>
      <c r="LG110" s="5">
        <f t="shared" ca="1" si="943"/>
        <v>500</v>
      </c>
      <c r="LH110" s="5" t="str">
        <f t="shared" ca="1" si="943"/>
        <v>-</v>
      </c>
      <c r="LI110" s="5" t="str">
        <f t="shared" ca="1" si="943"/>
        <v>-</v>
      </c>
      <c r="LJ110" s="5" t="str">
        <f t="shared" ca="1" si="943"/>
        <v>-</v>
      </c>
      <c r="LK110" s="5">
        <f t="shared" ca="1" si="944"/>
        <v>1</v>
      </c>
      <c r="LL110" s="9"/>
      <c r="LM110" s="19">
        <f t="shared" ca="1" si="942"/>
        <v>70</v>
      </c>
      <c r="LN110" s="19">
        <f t="shared" ca="1" si="945"/>
        <v>50</v>
      </c>
      <c r="LO110" s="19">
        <f t="shared" ca="1" si="945"/>
        <v>80</v>
      </c>
      <c r="LP110" s="19">
        <f t="shared" ca="1" si="945"/>
        <v>50</v>
      </c>
      <c r="LQ110" s="5" t="b" cm="1">
        <f t="array" ref="LQ110">INDEX(i.meatgrid,$Q110,LQ$7)</f>
        <v>1</v>
      </c>
      <c r="LR110" s="5" t="b" cm="1">
        <f t="array" ref="LR110">INDEX(i.meatgrid,$Q110,LR$7)</f>
        <v>0</v>
      </c>
      <c r="LS110" s="5" t="str" cm="1">
        <f t="array" ref="LS110">INDEX(i.meatgrid,$Q110,LS$7)</f>
        <v>-</v>
      </c>
      <c r="LT110" s="5" t="str" cm="1">
        <f t="array" ref="LT110">INDEX(i.meatgrid,$Q110,LT$7)</f>
        <v>-</v>
      </c>
      <c r="LU110" s="5">
        <f t="shared" si="946"/>
        <v>1</v>
      </c>
      <c r="LV110" s="5">
        <f t="shared" si="947"/>
        <v>1</v>
      </c>
      <c r="LW110" s="5" cm="1">
        <f t="array" ref="LW110">INDEX(i.meatgrid,$Q110,LW$7)</f>
        <v>1</v>
      </c>
      <c r="LX110" s="5" cm="1">
        <f t="array" ref="LX110">INDEX(i.meatgrid,$Q110,LX$7)</f>
        <v>1</v>
      </c>
      <c r="LY110" s="5" cm="1">
        <f t="array" ref="LY110">INDEX(i.meatgrid,$Q110,LY$7)</f>
        <v>1</v>
      </c>
      <c r="LZ110" s="5" cm="1">
        <f t="array" ref="LZ110">INDEX(i.meatgrid,$Q110,LZ$7)</f>
        <v>0</v>
      </c>
      <c r="MA110" s="5" cm="1">
        <f t="array" ref="MA110">INDEX(i.meatgrid,$Q110,MA$7)</f>
        <v>0</v>
      </c>
      <c r="MB110" s="5" cm="1">
        <f t="array" ref="MB110">INDEX(i.meatgrid,$Q110,MB$7)</f>
        <v>1</v>
      </c>
      <c r="MC110" s="5" cm="1">
        <f t="array" ref="MC110">INDEX(i.meatgrid,$Q110,MC$7)</f>
        <v>1</v>
      </c>
      <c r="MD110" s="5" cm="1">
        <f t="array" ref="MD110">INDEX(i.meatgrid,$Q110,MD$7)</f>
        <v>1</v>
      </c>
      <c r="ME110" s="5">
        <f t="shared" si="948"/>
        <v>1</v>
      </c>
      <c r="MF110" s="9"/>
      <c r="MG110" s="19" t="b">
        <f t="shared" ca="1" si="949"/>
        <v>0</v>
      </c>
      <c r="MH110" s="19" t="b">
        <f t="shared" ca="1" si="949"/>
        <v>0</v>
      </c>
      <c r="MI110" s="19">
        <f t="shared" ca="1" si="949"/>
        <v>1</v>
      </c>
      <c r="MJ110" s="19">
        <f t="shared" ca="1" si="949"/>
        <v>0.75</v>
      </c>
      <c r="MK110" s="19">
        <f t="shared" ca="1" si="949"/>
        <v>0.75</v>
      </c>
      <c r="ML110" s="19">
        <f t="shared" ca="1" si="949"/>
        <v>0.8</v>
      </c>
      <c r="MM110" s="19">
        <f t="shared" ca="1" si="949"/>
        <v>0.82499999999999996</v>
      </c>
      <c r="MN110" s="19">
        <f t="shared" ca="1" si="949"/>
        <v>0.875</v>
      </c>
      <c r="MO110" s="19">
        <f t="shared" ca="1" si="949"/>
        <v>0.9</v>
      </c>
      <c r="MP110" s="19">
        <f t="shared" ca="1" si="949"/>
        <v>1</v>
      </c>
      <c r="MQ110" s="19">
        <f t="shared" ca="1" si="949"/>
        <v>0.875</v>
      </c>
      <c r="MR110" s="19" t="b">
        <f t="shared" ca="1" si="949"/>
        <v>1</v>
      </c>
      <c r="MS110" s="19">
        <f t="shared" ca="1" si="949"/>
        <v>74.989999999999995</v>
      </c>
      <c r="MT110" s="19" t="str">
        <f t="shared" ca="1" si="949"/>
        <v>-</v>
      </c>
      <c r="MU110" s="19" t="str">
        <f t="shared" ca="1" si="949"/>
        <v>-</v>
      </c>
      <c r="MV110" s="19" t="str">
        <f t="shared" ca="1" si="949"/>
        <v>-</v>
      </c>
      <c r="MW110" s="19" t="str">
        <f t="shared" ca="1" si="950"/>
        <v>-</v>
      </c>
      <c r="MX110" s="19" t="str">
        <f t="shared" ca="1" si="950"/>
        <v>-</v>
      </c>
      <c r="MY110" s="19" t="str">
        <f t="shared" ca="1" si="950"/>
        <v>-</v>
      </c>
      <c r="MZ110" s="19" t="str">
        <f t="shared" ca="1" si="950"/>
        <v>-</v>
      </c>
      <c r="NA110" s="19">
        <f t="shared" ca="1" si="950"/>
        <v>36.99</v>
      </c>
      <c r="NB110" s="19">
        <f t="shared" ca="1" si="950"/>
        <v>36.99</v>
      </c>
      <c r="NC110" s="19" t="str">
        <f t="shared" ca="1" si="950"/>
        <v>-</v>
      </c>
      <c r="ND110" s="19" t="str">
        <f t="shared" ca="1" si="950"/>
        <v>-</v>
      </c>
      <c r="NE110" s="19" t="str">
        <f t="shared" ca="1" si="950"/>
        <v>-</v>
      </c>
      <c r="NF110" s="19" t="str">
        <f t="shared" ca="1" si="950"/>
        <v>-</v>
      </c>
      <c r="NG110" s="19" t="str">
        <f t="shared" ca="1" si="950"/>
        <v>-</v>
      </c>
      <c r="NH110" s="19">
        <f t="shared" ca="1" si="950"/>
        <v>49.99</v>
      </c>
      <c r="NI110" s="19">
        <f t="shared" ca="1" si="950"/>
        <v>49.99</v>
      </c>
      <c r="NJ110" s="19">
        <f t="shared" ca="1" si="950"/>
        <v>49.99</v>
      </c>
      <c r="NK110" s="19">
        <f t="shared" ca="1" si="950"/>
        <v>49.99</v>
      </c>
      <c r="NL110" s="19">
        <f t="shared" ca="1" si="950"/>
        <v>49.99</v>
      </c>
      <c r="NM110" s="19">
        <f t="shared" ca="1" si="950"/>
        <v>49.99</v>
      </c>
      <c r="NN110" s="19">
        <f t="shared" ca="1" si="950"/>
        <v>49.99</v>
      </c>
      <c r="NO110" s="19">
        <f t="shared" ca="1" si="950"/>
        <v>49.99</v>
      </c>
      <c r="NP110" s="19">
        <f t="shared" ca="1" si="950"/>
        <v>412.99</v>
      </c>
      <c r="NQ110" s="19">
        <f t="shared" ca="1" si="950"/>
        <v>412.99</v>
      </c>
      <c r="NR110" s="19" t="str">
        <f t="shared" ca="1" si="950"/>
        <v>-</v>
      </c>
      <c r="NS110" s="19" t="str">
        <f t="shared" ca="1" si="950"/>
        <v>-</v>
      </c>
      <c r="NT110" s="19" t="str">
        <f t="shared" ca="1" si="950"/>
        <v>-</v>
      </c>
      <c r="NU110" s="19" t="str">
        <f t="shared" ca="1" si="950"/>
        <v>-</v>
      </c>
      <c r="NV110" s="19" t="str">
        <f t="shared" ca="1" si="950"/>
        <v>-</v>
      </c>
      <c r="NW110" s="19">
        <f t="shared" ca="1" si="950"/>
        <v>6.8900000000000006</v>
      </c>
      <c r="NX110" s="19">
        <f t="shared" ca="1" si="950"/>
        <v>6.8900000000000006</v>
      </c>
      <c r="NY110" s="19">
        <f t="shared" ca="1" si="950"/>
        <v>6.8900000000000006</v>
      </c>
      <c r="NZ110" s="19">
        <f t="shared" ca="1" si="950"/>
        <v>6.8900000000000006</v>
      </c>
      <c r="OA110" s="19">
        <f t="shared" ca="1" si="950"/>
        <v>6.8900000000000006</v>
      </c>
      <c r="OB110" s="19">
        <f t="shared" ca="1" si="950"/>
        <v>6.8900000000000006</v>
      </c>
      <c r="OC110" s="19">
        <f t="shared" ca="1" si="950"/>
        <v>6.8900000000000006</v>
      </c>
      <c r="OD110" s="19">
        <f t="shared" ca="1" si="950"/>
        <v>6.8900000000000006</v>
      </c>
      <c r="OE110" s="19">
        <f t="shared" ca="1" si="950"/>
        <v>346.99</v>
      </c>
      <c r="OF110" s="19">
        <f t="shared" ca="1" si="950"/>
        <v>346.99</v>
      </c>
      <c r="OG110" s="19" t="str">
        <f t="shared" ca="1" si="950"/>
        <v>-</v>
      </c>
      <c r="OH110" s="19" t="str">
        <f t="shared" ca="1" si="950"/>
        <v>-</v>
      </c>
      <c r="OI110" s="19" t="str">
        <f t="shared" ca="1" si="950"/>
        <v>-</v>
      </c>
      <c r="OJ110" s="19" t="str">
        <f t="shared" ca="1" si="950"/>
        <v>-</v>
      </c>
      <c r="OK110" s="19" t="str">
        <f t="shared" ca="1" si="950"/>
        <v>-</v>
      </c>
      <c r="OL110" s="19">
        <f t="shared" ca="1" si="950"/>
        <v>0</v>
      </c>
      <c r="OM110" s="24">
        <v>0</v>
      </c>
    </row>
    <row r="111" spans="1:403" outlineLevel="1">
      <c r="A111" s="21">
        <f t="shared" si="156"/>
        <v>106</v>
      </c>
      <c r="B111" s="21">
        <f>$A$24</f>
        <v>19</v>
      </c>
      <c r="C111">
        <v>111</v>
      </c>
      <c r="D111" s="144" t="str">
        <f t="shared" ca="1" si="896"/>
        <v>GSM</v>
      </c>
      <c r="E111" t="b">
        <v>0</v>
      </c>
      <c r="F111" t="b">
        <v>0</v>
      </c>
      <c r="G111" t="b">
        <f t="shared" si="951"/>
        <v>0</v>
      </c>
      <c r="H111" s="237">
        <f t="shared" ca="1" si="952"/>
        <v>1</v>
      </c>
      <c r="I111" s="237">
        <f t="shared" ca="1" si="952"/>
        <v>1</v>
      </c>
      <c r="J111" s="237" t="str">
        <f t="shared" ca="1" si="952"/>
        <v/>
      </c>
      <c r="K111" s="237">
        <f t="shared" ca="1" si="952"/>
        <v>2</v>
      </c>
      <c r="L111" s="237">
        <f t="shared" ca="1" si="952"/>
        <v>2</v>
      </c>
      <c r="M111" s="182">
        <f t="array" aca="1" ref="M111" ca="1">MAX(M$22,MOD(M110+1*AND(N111:$V111=N$22:$V$22),M$23+1))</f>
        <v>2</v>
      </c>
      <c r="N111" s="182">
        <f t="array" aca="1" ref="N111" ca="1">MAX(N$22,MOD(N110+1*AND(O111:$V111=O$22:$V$22),N$23+1))</f>
        <v>3</v>
      </c>
      <c r="O111" s="237">
        <f ca="1">OFFSET(O111,-1,0)</f>
        <v>1</v>
      </c>
      <c r="P111" s="182">
        <f t="array" ref="P111">MAX(P$22,MOD(P110+1*AND(R111:$V111=R$22:$V$22),P$23+1))</f>
        <v>3</v>
      </c>
      <c r="Q111" s="29">
        <v>2</v>
      </c>
      <c r="R111" s="29">
        <v>1</v>
      </c>
      <c r="S111" s="29">
        <v>1</v>
      </c>
      <c r="T111" s="29">
        <v>1</v>
      </c>
      <c r="U111" s="218"/>
      <c r="V111" s="218"/>
      <c r="W111" s="182">
        <f t="array" ref="W111">MAX(W$22,MOD(W110+1*AND(R111:$V111=R$22:$V$22),W$23+1))</f>
        <v>0</v>
      </c>
      <c r="X111" s="218"/>
      <c r="Y111" s="218"/>
      <c r="Z111" s="218"/>
      <c r="AA111" s="218"/>
      <c r="AB111" s="218"/>
      <c r="AC111" s="218"/>
      <c r="AD111" s="218"/>
      <c r="AE111" s="218"/>
      <c r="AF111" s="144">
        <f ca="1">INDEX(CHOOSE($N111,DataAutumn!i.AdultDrys,DataWinter!i.AdultDrys,DataSpring!i.AdultDrys),1,$M111)</f>
        <v>3</v>
      </c>
      <c r="AG111" s="5">
        <f t="shared" ca="1" si="897"/>
        <v>2</v>
      </c>
      <c r="AH111" s="5">
        <f t="shared" ca="1" si="897"/>
        <v>0</v>
      </c>
      <c r="AI111" s="5">
        <f t="shared" ca="1" si="898"/>
        <v>1</v>
      </c>
      <c r="AJ111" s="218"/>
      <c r="AK111" s="218"/>
      <c r="AL111" s="366" t="str">
        <f ca="1">TEXT(LEFT(OFFSET(AL111,-1,0),5)+1,"00000")&amp;MID(OFFSET(AL111,-1,0),6,FIND(" ",OFFSET(AL111,-1,0),7)-5)
&amp; $D111           &amp; " Day"&amp;INDEX(i.DOY,$N111,1)              &amp; IF($IG111=0," FWM","")&amp;IF($IG111=1," MWM","")&amp;IF($IG111=5," Mat","")&amp;IF($IH111=TRUE,"&amp;BBT","    ")
&amp;INDEX(DataMaster!$B$98:$B$103,$Q111,0)    &amp; " WP"&amp;TEXT($LU111*100,"000p")           &amp; " MP"&amp;TEXT($LV111*100,"000p")           &amp; " GP"&amp;TEXT($ME111*100,"000p")
&amp; " (F"&amp;3+COUNTIF($CV111:$CY111,TRUE)&amp;3&amp;"N"&amp;$DM111&amp;$DN111&amp;")"</f>
        <v>00003 SE_ashley_lw GSM Day204 MWM    Only export WP100p MP100p GP100p (F33N11)</v>
      </c>
      <c r="AM111" s="9" t="str">
        <f ca="1">IF(COUNTIF(AL$5:AL111,AL111)=1,"-","Dup")</f>
        <v>-</v>
      </c>
      <c r="AN111" s="9"/>
      <c r="AO111" s="12" t="b">
        <v>1</v>
      </c>
      <c r="AP111" s="12" t="b">
        <v>1</v>
      </c>
      <c r="AQ111" s="12" t="b">
        <v>1</v>
      </c>
      <c r="AR111" s="12" t="b">
        <v>1</v>
      </c>
      <c r="AS111" s="12" t="b">
        <v>1</v>
      </c>
      <c r="AT111" s="12" t="b">
        <v>1</v>
      </c>
      <c r="AU111" s="12" t="b">
        <v>1</v>
      </c>
      <c r="AV111" s="12" t="b">
        <v>1</v>
      </c>
      <c r="AW111" s="9"/>
      <c r="AX111" s="5" t="b">
        <f t="shared" ca="1" si="899"/>
        <v>1</v>
      </c>
      <c r="AY111" s="5" t="str">
        <f t="shared" ca="1" si="899"/>
        <v>-</v>
      </c>
      <c r="AZ111" s="5" t="str">
        <f t="shared" ca="1" si="899"/>
        <v>-</v>
      </c>
      <c r="BA111" s="5" t="str">
        <f t="shared" ca="1" si="899"/>
        <v>-</v>
      </c>
      <c r="BB111" s="5" t="b">
        <f t="shared" ca="1" si="899"/>
        <v>0</v>
      </c>
      <c r="BC111" s="144">
        <f t="shared" ca="1" si="899"/>
        <v>0.25</v>
      </c>
      <c r="BD111" s="19" t="b">
        <f t="shared" ca="1" si="900"/>
        <v>1</v>
      </c>
      <c r="BE111" s="9"/>
      <c r="BF111" s="5" t="str">
        <f t="shared" ca="1" si="901"/>
        <v>-</v>
      </c>
      <c r="BG111" s="19" t="str">
        <f t="shared" ca="1" si="902"/>
        <v>-</v>
      </c>
      <c r="BH111" s="19" t="str">
        <f t="shared" ca="1" si="902"/>
        <v>-</v>
      </c>
      <c r="BI111" s="19" t="str">
        <f t="shared" ca="1" si="902"/>
        <v>-</v>
      </c>
      <c r="BJ111" s="5" t="str">
        <f t="shared" ca="1" si="903"/>
        <v>-</v>
      </c>
      <c r="BK111" s="19" t="str">
        <f t="shared" ca="1" si="904"/>
        <v>-</v>
      </c>
      <c r="BL111" s="5" t="str">
        <f t="shared" ca="1" si="905"/>
        <v>-</v>
      </c>
      <c r="BM111" s="19" t="str">
        <f t="shared" ca="1" si="906"/>
        <v>-</v>
      </c>
      <c r="BN111" s="19" t="str">
        <f t="shared" ca="1" si="906"/>
        <v>-</v>
      </c>
      <c r="BO111" s="19" t="str">
        <f t="shared" ca="1" si="906"/>
        <v>-</v>
      </c>
      <c r="BP111" s="5" t="str">
        <f t="shared" ca="1" si="907"/>
        <v>-</v>
      </c>
      <c r="BQ111" s="9"/>
      <c r="BR111" s="5" t="b">
        <f t="shared" ca="1" si="908"/>
        <v>0</v>
      </c>
      <c r="BS111" s="5" t="str">
        <f t="shared" ca="1" si="909"/>
        <v>-</v>
      </c>
      <c r="BT111" s="5" t="str">
        <f t="shared" ca="1" si="910"/>
        <v>-</v>
      </c>
      <c r="BU111" s="5" t="str">
        <f t="shared" ca="1" si="910"/>
        <v>-</v>
      </c>
      <c r="BV111" s="5" t="str">
        <f t="shared" ca="1" si="910"/>
        <v>-</v>
      </c>
      <c r="BW111" s="5" t="str">
        <f t="shared" ca="1" si="910"/>
        <v>-</v>
      </c>
      <c r="BX111" s="5" t="str">
        <f t="shared" ca="1" si="910"/>
        <v>-</v>
      </c>
      <c r="BY111" s="5" t="str">
        <f t="shared" ca="1" si="910"/>
        <v>-</v>
      </c>
      <c r="BZ111" s="5" t="str">
        <f t="shared" ca="1" si="910"/>
        <v>-</v>
      </c>
      <c r="CA111" s="5" t="str">
        <f t="shared" ca="1" si="910"/>
        <v>-</v>
      </c>
      <c r="CB111" s="9"/>
      <c r="CC111" s="237" t="b">
        <f t="shared" ref="CC111:CD114" ca="1" si="953">OFFSET(CC111,-1,0)</f>
        <v>1</v>
      </c>
      <c r="CD111" s="237" t="b">
        <f t="shared" ca="1" si="953"/>
        <v>1</v>
      </c>
      <c r="CE111" s="237" t="b">
        <f t="shared" ref="CE111:CE114" ca="1" si="954">OFFSET(CE111,-1,0)</f>
        <v>1</v>
      </c>
      <c r="CF111" s="12">
        <v>203</v>
      </c>
      <c r="CG111" s="144" t="b">
        <f t="shared" ref="CG111" ca="1" si="955">NOT(CE111)</f>
        <v>0</v>
      </c>
      <c r="CH111" s="19" t="str">
        <f t="shared" ref="CH111:CM114" ca="1" si="956">OFFSET(CH$5,$B111,0)</f>
        <v>-</v>
      </c>
      <c r="CI111" s="19" t="str">
        <f t="shared" ca="1" si="956"/>
        <v>-</v>
      </c>
      <c r="CJ111" s="19" t="str">
        <f t="shared" ca="1" si="956"/>
        <v>-</v>
      </c>
      <c r="CK111" s="19" t="str">
        <f t="shared" ca="1" si="956"/>
        <v>-</v>
      </c>
      <c r="CL111" s="19">
        <f t="shared" ca="1" si="956"/>
        <v>1</v>
      </c>
      <c r="CM111" s="19">
        <f t="shared" ca="1" si="956"/>
        <v>1</v>
      </c>
      <c r="CN111" s="9"/>
      <c r="CO111" s="444">
        <f t="shared" ca="1" si="912"/>
        <v>652</v>
      </c>
      <c r="CP111" s="444">
        <f t="shared" ca="1" si="912"/>
        <v>686</v>
      </c>
      <c r="CQ111" s="444">
        <f t="shared" ca="1" si="912"/>
        <v>721</v>
      </c>
      <c r="CR111" s="152">
        <f t="shared" ca="1" si="913"/>
        <v>378</v>
      </c>
      <c r="CS111" s="152">
        <f t="shared" ca="1" si="913"/>
        <v>413</v>
      </c>
      <c r="CT111" s="152">
        <f t="shared" ca="1" si="913"/>
        <v>448</v>
      </c>
      <c r="CU111" s="19" t="str">
        <f t="shared" ca="1" si="914"/>
        <v>-</v>
      </c>
      <c r="CV111" s="19" t="str">
        <f t="shared" ca="1" si="914"/>
        <v>-</v>
      </c>
      <c r="CW111" s="19" t="str">
        <f t="shared" ca="1" si="914"/>
        <v>-</v>
      </c>
      <c r="CX111" s="19" t="str">
        <f t="shared" ca="1" si="914"/>
        <v>-</v>
      </c>
      <c r="CY111" s="19" t="str">
        <f t="shared" ca="1" si="914"/>
        <v>-</v>
      </c>
      <c r="CZ111" s="19" t="b">
        <f ca="1">OFFSET(CZ$5,$B111,0)</f>
        <v>1</v>
      </c>
      <c r="DA111" s="19">
        <f t="shared" ca="1" si="914"/>
        <v>0</v>
      </c>
      <c r="DB111" s="19">
        <f t="shared" ca="1" si="914"/>
        <v>0</v>
      </c>
      <c r="DC111" s="19">
        <f t="shared" ca="1" si="914"/>
        <v>0</v>
      </c>
      <c r="DD111" s="19">
        <f t="shared" ca="1" si="914"/>
        <v>0</v>
      </c>
      <c r="DE111" s="19">
        <f t="shared" ca="1" si="914"/>
        <v>0</v>
      </c>
      <c r="DF111" s="19">
        <f t="shared" ca="1" si="914"/>
        <v>0</v>
      </c>
      <c r="DG111" s="19">
        <f t="shared" ca="1" si="914"/>
        <v>0</v>
      </c>
      <c r="DH111" s="19">
        <f t="shared" ca="1" si="914"/>
        <v>0</v>
      </c>
      <c r="DI111" s="19">
        <f t="shared" ca="1" si="914"/>
        <v>0</v>
      </c>
      <c r="DJ111" s="19">
        <f t="shared" ca="1" si="914"/>
        <v>0</v>
      </c>
      <c r="DK111" s="19">
        <f t="shared" ca="1" si="915"/>
        <v>0</v>
      </c>
      <c r="DL111" s="19">
        <f t="shared" ca="1" si="915"/>
        <v>0</v>
      </c>
      <c r="DM111" s="19">
        <f t="shared" ca="1" si="915"/>
        <v>1</v>
      </c>
      <c r="DN111" s="19">
        <f t="shared" ca="1" si="915"/>
        <v>1</v>
      </c>
      <c r="DO111" s="19">
        <f t="shared" ca="1" si="915"/>
        <v>0</v>
      </c>
      <c r="DP111" s="19" t="str">
        <f t="shared" ca="1" si="915"/>
        <v>-</v>
      </c>
      <c r="DQ111" s="19" t="str">
        <f t="shared" ca="1" si="915"/>
        <v>-</v>
      </c>
      <c r="DR111" s="19" t="str">
        <f t="shared" ca="1" si="915"/>
        <v>-</v>
      </c>
      <c r="DS111" s="19" t="str">
        <f t="shared" ca="1" si="915"/>
        <v>-</v>
      </c>
      <c r="DT111" s="19" t="str">
        <f t="shared" ca="1" si="915"/>
        <v>-</v>
      </c>
      <c r="DU111" s="19">
        <f t="shared" ca="1" si="915"/>
        <v>0</v>
      </c>
      <c r="DV111" s="19" t="str">
        <f t="shared" ca="1" si="915"/>
        <v>-</v>
      </c>
      <c r="DW111" s="19" t="str">
        <f t="shared" ca="1" si="915"/>
        <v>-</v>
      </c>
      <c r="DX111" s="19" t="str">
        <f t="shared" ca="1" si="915"/>
        <v>-</v>
      </c>
      <c r="DY111" s="19" t="str">
        <f t="shared" ca="1" si="915"/>
        <v>-</v>
      </c>
      <c r="DZ111" s="19" t="str">
        <f t="shared" ca="1" si="915"/>
        <v>-</v>
      </c>
      <c r="EA111" s="19" t="str">
        <f t="shared" ca="1" si="915"/>
        <v>-</v>
      </c>
      <c r="EB111" s="19" t="str">
        <f t="shared" ca="1" si="915"/>
        <v>-</v>
      </c>
      <c r="EC111" s="19" t="str">
        <f t="shared" ca="1" si="915"/>
        <v>-</v>
      </c>
      <c r="ED111" s="19">
        <f t="shared" ca="1" si="915"/>
        <v>0</v>
      </c>
      <c r="EE111" s="444">
        <f t="shared" ca="1" si="916"/>
        <v>0</v>
      </c>
      <c r="EF111" s="444">
        <f t="shared" ca="1" si="916"/>
        <v>0</v>
      </c>
      <c r="EG111" s="124">
        <f t="shared" ca="1" si="917"/>
        <v>0</v>
      </c>
      <c r="EH111" s="124">
        <f t="shared" ca="1" si="917"/>
        <v>0</v>
      </c>
      <c r="EI111" s="124">
        <f t="shared" ca="1" si="917"/>
        <v>0</v>
      </c>
      <c r="EJ111" s="124">
        <f t="shared" ca="1" si="917"/>
        <v>0</v>
      </c>
      <c r="EK111" s="124">
        <f t="shared" ca="1" si="917"/>
        <v>0</v>
      </c>
      <c r="EL111" s="124">
        <f t="shared" ca="1" si="917"/>
        <v>0</v>
      </c>
      <c r="EM111" s="124">
        <f t="shared" ca="1" si="917"/>
        <v>0</v>
      </c>
      <c r="EN111" s="124">
        <f t="shared" ca="1" si="917"/>
        <v>0</v>
      </c>
      <c r="EO111" s="124">
        <f t="shared" ca="1" si="917"/>
        <v>0</v>
      </c>
      <c r="EP111" s="124">
        <f t="shared" ca="1" si="917"/>
        <v>0</v>
      </c>
      <c r="EQ111" s="124">
        <f t="shared" ca="1" si="917"/>
        <v>0</v>
      </c>
      <c r="ER111" s="124">
        <f t="shared" ca="1" si="917"/>
        <v>0</v>
      </c>
      <c r="ES111" s="124">
        <f t="shared" ca="1" si="917"/>
        <v>0</v>
      </c>
      <c r="ET111" s="124">
        <f t="shared" ca="1" si="917"/>
        <v>0</v>
      </c>
      <c r="EU111" s="124">
        <f t="shared" ca="1" si="917"/>
        <v>0</v>
      </c>
      <c r="EV111" s="124">
        <f t="shared" ca="1" si="917"/>
        <v>0</v>
      </c>
      <c r="EW111" s="124">
        <f t="shared" ca="1" si="918"/>
        <v>0</v>
      </c>
      <c r="EX111" s="124">
        <f t="shared" ca="1" si="918"/>
        <v>0</v>
      </c>
      <c r="EY111" s="554">
        <f t="shared" ca="1" si="919"/>
        <v>0</v>
      </c>
      <c r="EZ111" s="554">
        <f t="shared" ca="1" si="919"/>
        <v>0</v>
      </c>
      <c r="FA111" s="554">
        <f t="shared" ca="1" si="919"/>
        <v>0</v>
      </c>
      <c r="FB111" s="125">
        <f t="shared" ca="1" si="919"/>
        <v>0</v>
      </c>
      <c r="FC111" s="125">
        <f t="shared" ca="1" si="919"/>
        <v>0</v>
      </c>
      <c r="FD111" s="125">
        <f t="shared" ca="1" si="919"/>
        <v>0</v>
      </c>
      <c r="FE111" s="125">
        <f t="shared" ca="1" si="919"/>
        <v>0</v>
      </c>
      <c r="FF111" s="125">
        <f t="shared" ca="1" si="919"/>
        <v>0</v>
      </c>
      <c r="FG111" s="125">
        <f t="shared" ca="1" si="919"/>
        <v>0</v>
      </c>
      <c r="FH111" s="125">
        <f t="shared" ca="1" si="919"/>
        <v>0</v>
      </c>
      <c r="FI111" s="125">
        <f t="shared" ca="1" si="919"/>
        <v>0</v>
      </c>
      <c r="FJ111" s="125">
        <f t="shared" ca="1" si="919"/>
        <v>0</v>
      </c>
      <c r="FK111" s="125">
        <f t="shared" ca="1" si="919"/>
        <v>0</v>
      </c>
      <c r="FL111" s="125">
        <f t="shared" ca="1" si="919"/>
        <v>0</v>
      </c>
      <c r="FM111" s="125">
        <f t="shared" ca="1" si="919"/>
        <v>0</v>
      </c>
      <c r="FN111" s="125">
        <f t="shared" ca="1" si="919"/>
        <v>0</v>
      </c>
      <c r="FO111" s="124">
        <f t="shared" ca="1" si="920"/>
        <v>0</v>
      </c>
      <c r="FP111" s="124">
        <f t="shared" ca="1" si="920"/>
        <v>0</v>
      </c>
      <c r="FQ111" s="124">
        <f t="shared" ca="1" si="920"/>
        <v>0</v>
      </c>
      <c r="FR111" s="124">
        <f t="shared" ca="1" si="920"/>
        <v>0</v>
      </c>
      <c r="FS111" s="124">
        <f t="shared" ca="1" si="920"/>
        <v>0</v>
      </c>
      <c r="FT111" s="124">
        <f t="shared" ca="1" si="920"/>
        <v>0</v>
      </c>
      <c r="FU111" s="124">
        <f t="shared" ca="1" si="920"/>
        <v>0</v>
      </c>
      <c r="FV111" s="124">
        <f t="shared" ca="1" si="920"/>
        <v>0</v>
      </c>
      <c r="FW111" s="124">
        <f t="shared" ca="1" si="920"/>
        <v>0</v>
      </c>
      <c r="FX111" s="124">
        <f t="shared" ca="1" si="920"/>
        <v>0</v>
      </c>
      <c r="FY111" s="124">
        <f t="shared" ca="1" si="920"/>
        <v>0</v>
      </c>
      <c r="FZ111" s="124">
        <f t="shared" ca="1" si="920"/>
        <v>0</v>
      </c>
      <c r="GA111" s="124">
        <f t="shared" ca="1" si="920"/>
        <v>0</v>
      </c>
      <c r="GB111" s="124">
        <f t="shared" ca="1" si="920"/>
        <v>0</v>
      </c>
      <c r="GC111" s="124">
        <f t="shared" ca="1" si="920"/>
        <v>0</v>
      </c>
      <c r="GD111" s="124">
        <f t="shared" ca="1" si="920"/>
        <v>0</v>
      </c>
      <c r="GE111" s="124">
        <f t="shared" ca="1" si="921"/>
        <v>0</v>
      </c>
      <c r="GF111" s="124">
        <f t="shared" ca="1" si="921"/>
        <v>0</v>
      </c>
      <c r="GG111" s="554">
        <f t="shared" ca="1" si="922"/>
        <v>0</v>
      </c>
      <c r="GH111" s="554">
        <f t="shared" ca="1" si="922"/>
        <v>0</v>
      </c>
      <c r="GI111" s="554">
        <f t="shared" ca="1" si="922"/>
        <v>0</v>
      </c>
      <c r="GJ111" s="125">
        <f t="shared" ca="1" si="923"/>
        <v>0</v>
      </c>
      <c r="GK111" s="125">
        <f t="shared" ca="1" si="923"/>
        <v>0</v>
      </c>
      <c r="GL111" s="125">
        <f t="shared" ca="1" si="923"/>
        <v>0</v>
      </c>
      <c r="GM111" s="125">
        <f t="shared" ca="1" si="923"/>
        <v>0</v>
      </c>
      <c r="GN111" s="125">
        <f t="shared" ca="1" si="923"/>
        <v>0</v>
      </c>
      <c r="GO111" s="125">
        <f t="shared" ca="1" si="923"/>
        <v>0</v>
      </c>
      <c r="GP111" s="125">
        <f t="shared" ca="1" si="923"/>
        <v>0</v>
      </c>
      <c r="GQ111" s="125">
        <f t="shared" ca="1" si="923"/>
        <v>0</v>
      </c>
      <c r="GR111" s="125">
        <f t="shared" ca="1" si="923"/>
        <v>0</v>
      </c>
      <c r="GS111" s="125">
        <f t="shared" ca="1" si="923"/>
        <v>0</v>
      </c>
      <c r="GT111" s="125">
        <f t="shared" ca="1" si="923"/>
        <v>0</v>
      </c>
      <c r="GU111" s="125">
        <f t="shared" ca="1" si="923"/>
        <v>0</v>
      </c>
      <c r="GV111" s="125">
        <f t="shared" ca="1" si="923"/>
        <v>0</v>
      </c>
      <c r="GW111" s="124">
        <f t="shared" ca="1" si="924"/>
        <v>0</v>
      </c>
      <c r="GX111" s="124">
        <f t="shared" ca="1" si="924"/>
        <v>0</v>
      </c>
      <c r="GY111" s="124">
        <f t="shared" ca="1" si="924"/>
        <v>0</v>
      </c>
      <c r="GZ111" s="124">
        <f t="shared" ca="1" si="924"/>
        <v>0</v>
      </c>
      <c r="HA111" s="124">
        <f t="shared" ca="1" si="924"/>
        <v>0</v>
      </c>
      <c r="HB111" s="124">
        <f t="shared" ca="1" si="924"/>
        <v>0</v>
      </c>
      <c r="HC111" s="124">
        <f t="shared" ca="1" si="924"/>
        <v>0</v>
      </c>
      <c r="HD111" s="124">
        <f t="shared" ca="1" si="924"/>
        <v>0</v>
      </c>
      <c r="HE111" s="124">
        <f t="shared" ca="1" si="924"/>
        <v>0</v>
      </c>
      <c r="HF111" s="124">
        <f t="shared" ca="1" si="924"/>
        <v>0</v>
      </c>
      <c r="HG111" s="124">
        <f t="shared" ca="1" si="924"/>
        <v>0</v>
      </c>
      <c r="HH111" s="124">
        <f t="shared" ca="1" si="924"/>
        <v>0</v>
      </c>
      <c r="HI111" s="124">
        <f t="shared" ca="1" si="924"/>
        <v>0</v>
      </c>
      <c r="HJ111" s="124">
        <f t="shared" ca="1" si="924"/>
        <v>0</v>
      </c>
      <c r="HK111" s="124">
        <f t="shared" ca="1" si="924"/>
        <v>0</v>
      </c>
      <c r="HL111" s="124">
        <f t="shared" ca="1" si="924"/>
        <v>0</v>
      </c>
      <c r="HM111" s="124">
        <f t="shared" ca="1" si="925"/>
        <v>0</v>
      </c>
      <c r="HN111" s="124">
        <f t="shared" ca="1" si="925"/>
        <v>0</v>
      </c>
      <c r="HO111" s="554">
        <f t="shared" ca="1" si="926"/>
        <v>0</v>
      </c>
      <c r="HP111" s="554">
        <f t="shared" ca="1" si="926"/>
        <v>0</v>
      </c>
      <c r="HQ111" s="554">
        <f t="shared" ca="1" si="926"/>
        <v>0</v>
      </c>
      <c r="HR111" s="125">
        <f t="shared" ca="1" si="927"/>
        <v>0</v>
      </c>
      <c r="HS111" s="125">
        <f t="shared" ca="1" si="927"/>
        <v>0</v>
      </c>
      <c r="HT111" s="125">
        <f t="shared" ca="1" si="927"/>
        <v>0</v>
      </c>
      <c r="HU111" s="125">
        <f t="shared" ca="1" si="927"/>
        <v>0</v>
      </c>
      <c r="HV111" s="125">
        <f t="shared" ca="1" si="927"/>
        <v>0</v>
      </c>
      <c r="HW111" s="125">
        <f t="shared" ca="1" si="927"/>
        <v>0</v>
      </c>
      <c r="HX111" s="125">
        <f t="shared" ca="1" si="927"/>
        <v>0</v>
      </c>
      <c r="HY111" s="125">
        <f t="shared" ca="1" si="927"/>
        <v>0</v>
      </c>
      <c r="HZ111" s="125">
        <f t="shared" ca="1" si="927"/>
        <v>0</v>
      </c>
      <c r="IA111" s="125">
        <f t="shared" ca="1" si="927"/>
        <v>0</v>
      </c>
      <c r="IB111" s="125">
        <f t="shared" ca="1" si="927"/>
        <v>0</v>
      </c>
      <c r="IC111" s="125">
        <f t="shared" ca="1" si="927"/>
        <v>0</v>
      </c>
      <c r="ID111" s="125">
        <f t="shared" ca="1" si="927"/>
        <v>0</v>
      </c>
      <c r="IE111" s="5">
        <f t="shared" ca="1" si="928"/>
        <v>67</v>
      </c>
      <c r="IF111" s="9"/>
      <c r="IG111" s="5">
        <f t="shared" ca="1" si="929"/>
        <v>1</v>
      </c>
      <c r="IH111" s="5" t="b">
        <f t="shared" ca="1" si="929"/>
        <v>0</v>
      </c>
      <c r="II111" s="19">
        <f t="shared" ca="1" si="930"/>
        <v>0</v>
      </c>
      <c r="IJ111" s="5">
        <f t="shared" ca="1" si="929"/>
        <v>55</v>
      </c>
      <c r="IK111" s="5" cm="1">
        <f t="array" ref="IK111">INDEX(i.pi_yatf,$X111+1,IK$7)</f>
        <v>1</v>
      </c>
      <c r="IL111" s="19">
        <f t="shared" ca="1" si="931"/>
        <v>0</v>
      </c>
      <c r="IM111" s="19">
        <f t="shared" ca="1" si="931"/>
        <v>0</v>
      </c>
      <c r="IN111" s="19">
        <f t="shared" ca="1" si="931"/>
        <v>0</v>
      </c>
      <c r="IO111" s="19">
        <f t="shared" ca="1" si="931"/>
        <v>0</v>
      </c>
      <c r="IP111" s="19">
        <f t="shared" ca="1" si="931"/>
        <v>0</v>
      </c>
      <c r="IQ111" s="19">
        <f t="shared" ca="1" si="931"/>
        <v>0</v>
      </c>
      <c r="IR111" s="19">
        <f t="shared" ca="1" si="931"/>
        <v>0</v>
      </c>
      <c r="IS111" s="19">
        <f t="shared" ca="1" si="931"/>
        <v>0</v>
      </c>
      <c r="IT111" s="19">
        <f t="shared" ca="1" si="931"/>
        <v>0</v>
      </c>
      <c r="IU111" s="19">
        <f t="shared" ca="1" si="931"/>
        <v>0</v>
      </c>
      <c r="IV111" s="19">
        <f t="shared" ca="1" si="931"/>
        <v>0</v>
      </c>
      <c r="IW111" s="19">
        <f t="shared" ca="1" si="931"/>
        <v>0</v>
      </c>
      <c r="IX111" s="19">
        <f t="shared" ca="1" si="931"/>
        <v>0</v>
      </c>
      <c r="IY111" s="19">
        <f t="shared" ca="1" si="931"/>
        <v>0</v>
      </c>
      <c r="IZ111" s="19">
        <f t="shared" ca="1" si="931"/>
        <v>0</v>
      </c>
      <c r="JA111" s="19">
        <f t="shared" ca="1" si="931"/>
        <v>0</v>
      </c>
      <c r="JB111" s="19">
        <f t="shared" ca="1" si="931"/>
        <v>0</v>
      </c>
      <c r="JC111" s="19">
        <f t="shared" ca="1" si="931"/>
        <v>0</v>
      </c>
      <c r="JD111" s="19">
        <f t="shared" ca="1" si="931"/>
        <v>0</v>
      </c>
      <c r="JE111" s="19">
        <f t="shared" ca="1" si="931"/>
        <v>0</v>
      </c>
      <c r="JF111" s="19">
        <f t="shared" ca="1" si="931"/>
        <v>0</v>
      </c>
      <c r="JG111" s="19">
        <f t="shared" ca="1" si="931"/>
        <v>1</v>
      </c>
      <c r="JH111" s="19">
        <f t="shared" ca="1" si="931"/>
        <v>0</v>
      </c>
      <c r="JI111" s="19">
        <f t="shared" ca="1" si="931"/>
        <v>1</v>
      </c>
      <c r="JJ111" s="9"/>
      <c r="JK111" s="5" t="b">
        <f t="shared" ca="1" si="932"/>
        <v>0</v>
      </c>
      <c r="JL111" s="5" t="b">
        <f t="shared" ca="1" si="933"/>
        <v>0</v>
      </c>
      <c r="JM111" s="5" t="b">
        <f t="shared" ca="1" si="933"/>
        <v>0</v>
      </c>
      <c r="JN111" s="5" t="b">
        <f t="shared" ca="1" si="933"/>
        <v>1</v>
      </c>
      <c r="JO111" s="144">
        <f t="shared" ca="1" si="934"/>
        <v>1</v>
      </c>
      <c r="JP111" s="144">
        <f t="shared" ca="1" si="934"/>
        <v>1</v>
      </c>
      <c r="JQ111" s="5" t="b">
        <f t="shared" ca="1" si="935"/>
        <v>0</v>
      </c>
      <c r="JR111" s="5" t="b">
        <f t="shared" ca="1" si="935"/>
        <v>1</v>
      </c>
      <c r="JS111" s="5" t="b">
        <f t="shared" ca="1" si="935"/>
        <v>1</v>
      </c>
      <c r="JT111" s="5" t="b">
        <f t="shared" ca="1" si="935"/>
        <v>0</v>
      </c>
      <c r="JU111" s="5">
        <f t="shared" ca="1" si="936"/>
        <v>1</v>
      </c>
      <c r="JV111" s="5">
        <f t="shared" ca="1" si="936"/>
        <v>0</v>
      </c>
      <c r="JW111" s="5" t="b">
        <f t="shared" ca="1" si="937"/>
        <v>0</v>
      </c>
      <c r="JX111" s="5" t="str" cm="1">
        <f t="array" aca="1" ref="JX111" ca="1">IF(OR(JY111:KF111&lt;&gt;"-"),TRUE,"-")</f>
        <v>-</v>
      </c>
      <c r="JY111" s="19" t="str">
        <f t="shared" ca="1" si="938"/>
        <v>-</v>
      </c>
      <c r="JZ111" s="19" t="str">
        <f t="shared" ca="1" si="938"/>
        <v>-</v>
      </c>
      <c r="KA111" s="19" t="str">
        <f t="shared" ca="1" si="938"/>
        <v>-</v>
      </c>
      <c r="KB111" s="19" t="str">
        <f t="shared" ca="1" si="938"/>
        <v>-</v>
      </c>
      <c r="KC111" s="19" t="str">
        <f t="shared" ca="1" si="938"/>
        <v>-</v>
      </c>
      <c r="KD111" s="19" t="str">
        <f t="shared" ca="1" si="938"/>
        <v>-</v>
      </c>
      <c r="KE111" s="19" t="str">
        <f t="shared" ca="1" si="938"/>
        <v>-</v>
      </c>
      <c r="KF111" s="19" t="str">
        <f t="shared" ca="1" si="938"/>
        <v>-</v>
      </c>
      <c r="KG111" s="5" t="b">
        <f t="array" aca="1" ref="KG111" ca="1">IF(OR(KH111:KN111&lt;&gt;"-"),TRUE,"-")</f>
        <v>1</v>
      </c>
      <c r="KH111" s="19">
        <f t="shared" ca="1" si="939"/>
        <v>0</v>
      </c>
      <c r="KI111" s="19" t="str">
        <f t="shared" ca="1" si="939"/>
        <v>-</v>
      </c>
      <c r="KJ111" s="19">
        <f t="shared" ca="1" si="939"/>
        <v>999999</v>
      </c>
      <c r="KK111" s="19">
        <f t="shared" ca="1" si="939"/>
        <v>999999</v>
      </c>
      <c r="KL111" s="19">
        <f t="shared" ca="1" si="939"/>
        <v>999999</v>
      </c>
      <c r="KM111" s="19">
        <f t="shared" ca="1" si="939"/>
        <v>999999</v>
      </c>
      <c r="KN111" s="19">
        <f t="shared" ca="1" si="939"/>
        <v>999999</v>
      </c>
      <c r="KO111" s="19" t="str">
        <f t="shared" ca="1" si="939"/>
        <v>-</v>
      </c>
      <c r="KP111" s="19" t="str">
        <f t="shared" ca="1" si="939"/>
        <v>-</v>
      </c>
      <c r="KQ111" s="19" t="str">
        <f t="shared" ca="1" si="939"/>
        <v>-</v>
      </c>
      <c r="KR111" s="19" t="b">
        <f t="shared" ca="1" si="940"/>
        <v>1</v>
      </c>
      <c r="KS111" s="19">
        <f t="shared" ca="1" si="940"/>
        <v>0</v>
      </c>
      <c r="KT111" s="5" t="str">
        <f t="shared" ca="1" si="941"/>
        <v>-</v>
      </c>
      <c r="KU111" s="5" t="str">
        <f t="shared" ca="1" si="941"/>
        <v>-</v>
      </c>
      <c r="KV111" s="5" t="str">
        <f t="shared" ca="1" si="941"/>
        <v>-</v>
      </c>
      <c r="KW111" s="5" t="str">
        <f t="shared" ca="1" si="941"/>
        <v>-</v>
      </c>
      <c r="KX111" s="19" t="str">
        <f t="shared" ca="1" si="942"/>
        <v>-</v>
      </c>
      <c r="KY111" s="19" t="str">
        <f t="shared" ca="1" si="942"/>
        <v>-</v>
      </c>
      <c r="KZ111" s="19" t="str">
        <f t="shared" ca="1" si="942"/>
        <v>-</v>
      </c>
      <c r="LA111" s="19" t="str">
        <f t="shared" ca="1" si="942"/>
        <v>-</v>
      </c>
      <c r="LB111" s="19" t="str">
        <f t="shared" ca="1" si="942"/>
        <v>-</v>
      </c>
      <c r="LC111" s="19" t="str">
        <f t="shared" ca="1" si="942"/>
        <v>-</v>
      </c>
      <c r="LD111" s="19" t="str">
        <f t="shared" ca="1" si="942"/>
        <v>-</v>
      </c>
      <c r="LE111" s="5" t="str">
        <f t="shared" ca="1" si="943"/>
        <v>-</v>
      </c>
      <c r="LF111" s="5">
        <f t="shared" ca="1" si="943"/>
        <v>500</v>
      </c>
      <c r="LG111" s="5">
        <f t="shared" ca="1" si="943"/>
        <v>500</v>
      </c>
      <c r="LH111" s="5" t="str">
        <f t="shared" ca="1" si="943"/>
        <v>-</v>
      </c>
      <c r="LI111" s="5" t="str">
        <f t="shared" ca="1" si="943"/>
        <v>-</v>
      </c>
      <c r="LJ111" s="5" t="str">
        <f t="shared" ca="1" si="943"/>
        <v>-</v>
      </c>
      <c r="LK111" s="5">
        <f t="shared" ca="1" si="944"/>
        <v>1</v>
      </c>
      <c r="LL111" s="9"/>
      <c r="LM111" s="19">
        <f t="shared" ca="1" si="942"/>
        <v>70</v>
      </c>
      <c r="LN111" s="19">
        <f t="shared" ca="1" si="945"/>
        <v>50</v>
      </c>
      <c r="LO111" s="19">
        <f t="shared" ca="1" si="945"/>
        <v>80</v>
      </c>
      <c r="LP111" s="19">
        <f t="shared" ca="1" si="945"/>
        <v>50</v>
      </c>
      <c r="LQ111" s="5" t="b" cm="1">
        <f t="array" ref="LQ111">INDEX(i.meatgrid,$Q111,LQ$7)</f>
        <v>0</v>
      </c>
      <c r="LR111" s="5" t="b" cm="1">
        <f t="array" ref="LR111">INDEX(i.meatgrid,$Q111,LR$7)</f>
        <v>0</v>
      </c>
      <c r="LS111" s="5" t="str" cm="1">
        <f t="array" ref="LS111">INDEX(i.meatgrid,$Q111,LS$7)</f>
        <v>-</v>
      </c>
      <c r="LT111" s="5" t="str" cm="1">
        <f t="array" ref="LT111">INDEX(i.meatgrid,$Q111,LT$7)</f>
        <v>-</v>
      </c>
      <c r="LU111" s="5">
        <f t="shared" si="946"/>
        <v>1</v>
      </c>
      <c r="LV111" s="5">
        <f t="shared" si="947"/>
        <v>1</v>
      </c>
      <c r="LW111" s="5" cm="1">
        <f t="array" ref="LW111">INDEX(i.meatgrid,$Q111,LW$7)</f>
        <v>0</v>
      </c>
      <c r="LX111" s="5" cm="1">
        <f t="array" ref="LX111">INDEX(i.meatgrid,$Q111,LX$7)</f>
        <v>0</v>
      </c>
      <c r="LY111" s="5" cm="1">
        <f t="array" ref="LY111">INDEX(i.meatgrid,$Q111,LY$7)</f>
        <v>0</v>
      </c>
      <c r="LZ111" s="5" cm="1">
        <f t="array" ref="LZ111">INDEX(i.meatgrid,$Q111,LZ$7)</f>
        <v>0</v>
      </c>
      <c r="MA111" s="5" cm="1">
        <f t="array" ref="MA111">INDEX(i.meatgrid,$Q111,MA$7)</f>
        <v>1</v>
      </c>
      <c r="MB111" s="5" cm="1">
        <f t="array" ref="MB111">INDEX(i.meatgrid,$Q111,MB$7)</f>
        <v>1</v>
      </c>
      <c r="MC111" s="5" cm="1">
        <f t="array" ref="MC111">INDEX(i.meatgrid,$Q111,MC$7)</f>
        <v>1</v>
      </c>
      <c r="MD111" s="5" cm="1">
        <f t="array" ref="MD111">INDEX(i.meatgrid,$Q111,MD$7)</f>
        <v>1</v>
      </c>
      <c r="ME111" s="5">
        <f t="shared" si="948"/>
        <v>1</v>
      </c>
      <c r="MF111" s="9"/>
      <c r="MG111" s="19" t="b">
        <f t="shared" ca="1" si="949"/>
        <v>0</v>
      </c>
      <c r="MH111" s="19" t="b">
        <f t="shared" ca="1" si="949"/>
        <v>0</v>
      </c>
      <c r="MI111" s="19">
        <f t="shared" ca="1" si="949"/>
        <v>1</v>
      </c>
      <c r="MJ111" s="19">
        <f t="shared" ca="1" si="949"/>
        <v>0.75</v>
      </c>
      <c r="MK111" s="19">
        <f t="shared" ca="1" si="949"/>
        <v>0.75</v>
      </c>
      <c r="ML111" s="19">
        <f t="shared" ca="1" si="949"/>
        <v>0.8</v>
      </c>
      <c r="MM111" s="19">
        <f t="shared" ca="1" si="949"/>
        <v>0.82499999999999996</v>
      </c>
      <c r="MN111" s="19">
        <f t="shared" ca="1" si="949"/>
        <v>0.875</v>
      </c>
      <c r="MO111" s="19">
        <f t="shared" ca="1" si="949"/>
        <v>0.9</v>
      </c>
      <c r="MP111" s="19">
        <f t="shared" ca="1" si="949"/>
        <v>1</v>
      </c>
      <c r="MQ111" s="19">
        <f t="shared" ca="1" si="949"/>
        <v>0.875</v>
      </c>
      <c r="MR111" s="19" t="b">
        <f t="shared" ca="1" si="949"/>
        <v>1</v>
      </c>
      <c r="MS111" s="19">
        <f t="shared" ca="1" si="949"/>
        <v>74.989999999999995</v>
      </c>
      <c r="MT111" s="19" t="str">
        <f t="shared" ca="1" si="949"/>
        <v>-</v>
      </c>
      <c r="MU111" s="19" t="str">
        <f t="shared" ca="1" si="949"/>
        <v>-</v>
      </c>
      <c r="MV111" s="19" t="str">
        <f t="shared" ca="1" si="949"/>
        <v>-</v>
      </c>
      <c r="MW111" s="19" t="str">
        <f t="shared" ca="1" si="950"/>
        <v>-</v>
      </c>
      <c r="MX111" s="19" t="str">
        <f t="shared" ca="1" si="950"/>
        <v>-</v>
      </c>
      <c r="MY111" s="19" t="str">
        <f t="shared" ca="1" si="950"/>
        <v>-</v>
      </c>
      <c r="MZ111" s="19" t="str">
        <f t="shared" ca="1" si="950"/>
        <v>-</v>
      </c>
      <c r="NA111" s="19">
        <f t="shared" ca="1" si="950"/>
        <v>36.99</v>
      </c>
      <c r="NB111" s="19">
        <f t="shared" ca="1" si="950"/>
        <v>36.99</v>
      </c>
      <c r="NC111" s="19" t="str">
        <f t="shared" ca="1" si="950"/>
        <v>-</v>
      </c>
      <c r="ND111" s="19" t="str">
        <f t="shared" ca="1" si="950"/>
        <v>-</v>
      </c>
      <c r="NE111" s="19" t="str">
        <f t="shared" ca="1" si="950"/>
        <v>-</v>
      </c>
      <c r="NF111" s="19" t="str">
        <f t="shared" ca="1" si="950"/>
        <v>-</v>
      </c>
      <c r="NG111" s="19" t="str">
        <f t="shared" ca="1" si="950"/>
        <v>-</v>
      </c>
      <c r="NH111" s="19">
        <f t="shared" ca="1" si="950"/>
        <v>49.99</v>
      </c>
      <c r="NI111" s="19">
        <f t="shared" ca="1" si="950"/>
        <v>49.99</v>
      </c>
      <c r="NJ111" s="19">
        <f t="shared" ca="1" si="950"/>
        <v>49.99</v>
      </c>
      <c r="NK111" s="19">
        <f t="shared" ca="1" si="950"/>
        <v>49.99</v>
      </c>
      <c r="NL111" s="19">
        <f t="shared" ca="1" si="950"/>
        <v>49.99</v>
      </c>
      <c r="NM111" s="19">
        <f t="shared" ca="1" si="950"/>
        <v>49.99</v>
      </c>
      <c r="NN111" s="19">
        <f t="shared" ca="1" si="950"/>
        <v>49.99</v>
      </c>
      <c r="NO111" s="19">
        <f t="shared" ca="1" si="950"/>
        <v>49.99</v>
      </c>
      <c r="NP111" s="19">
        <f t="shared" ca="1" si="950"/>
        <v>412.99</v>
      </c>
      <c r="NQ111" s="19">
        <f t="shared" ca="1" si="950"/>
        <v>412.99</v>
      </c>
      <c r="NR111" s="19" t="str">
        <f t="shared" ca="1" si="950"/>
        <v>-</v>
      </c>
      <c r="NS111" s="19" t="str">
        <f t="shared" ca="1" si="950"/>
        <v>-</v>
      </c>
      <c r="NT111" s="19" t="str">
        <f t="shared" ca="1" si="950"/>
        <v>-</v>
      </c>
      <c r="NU111" s="19" t="str">
        <f t="shared" ca="1" si="950"/>
        <v>-</v>
      </c>
      <c r="NV111" s="19" t="str">
        <f t="shared" ca="1" si="950"/>
        <v>-</v>
      </c>
      <c r="NW111" s="19">
        <f t="shared" ca="1" si="950"/>
        <v>6.8900000000000006</v>
      </c>
      <c r="NX111" s="19">
        <f t="shared" ca="1" si="950"/>
        <v>6.8900000000000006</v>
      </c>
      <c r="NY111" s="19">
        <f t="shared" ca="1" si="950"/>
        <v>6.8900000000000006</v>
      </c>
      <c r="NZ111" s="19">
        <f t="shared" ca="1" si="950"/>
        <v>6.8900000000000006</v>
      </c>
      <c r="OA111" s="19">
        <f t="shared" ca="1" si="950"/>
        <v>6.8900000000000006</v>
      </c>
      <c r="OB111" s="19">
        <f t="shared" ca="1" si="950"/>
        <v>6.8900000000000006</v>
      </c>
      <c r="OC111" s="19">
        <f t="shared" ca="1" si="950"/>
        <v>6.8900000000000006</v>
      </c>
      <c r="OD111" s="19">
        <f t="shared" ca="1" si="950"/>
        <v>6.8900000000000006</v>
      </c>
      <c r="OE111" s="19">
        <f t="shared" ca="1" si="950"/>
        <v>346.99</v>
      </c>
      <c r="OF111" s="19">
        <f t="shared" ca="1" si="950"/>
        <v>346.99</v>
      </c>
      <c r="OG111" s="19" t="str">
        <f t="shared" ca="1" si="950"/>
        <v>-</v>
      </c>
      <c r="OH111" s="19" t="str">
        <f t="shared" ca="1" si="950"/>
        <v>-</v>
      </c>
      <c r="OI111" s="19" t="str">
        <f t="shared" ca="1" si="950"/>
        <v>-</v>
      </c>
      <c r="OJ111" s="19" t="str">
        <f t="shared" ca="1" si="950"/>
        <v>-</v>
      </c>
      <c r="OK111" s="19" t="str">
        <f t="shared" ca="1" si="950"/>
        <v>-</v>
      </c>
      <c r="OL111" s="19">
        <f t="shared" ca="1" si="950"/>
        <v>0</v>
      </c>
      <c r="OM111" s="24">
        <v>0</v>
      </c>
    </row>
    <row r="112" spans="1:403" outlineLevel="1">
      <c r="A112" s="21">
        <f t="shared" si="156"/>
        <v>107</v>
      </c>
      <c r="B112" s="21">
        <f t="shared" ref="B112:B114" si="957">$A$24</f>
        <v>19</v>
      </c>
      <c r="C112">
        <v>111</v>
      </c>
      <c r="D112" s="144" t="str">
        <f t="shared" ca="1" si="896"/>
        <v>GSM</v>
      </c>
      <c r="E112" t="b">
        <v>0</v>
      </c>
      <c r="F112" t="b">
        <v>0</v>
      </c>
      <c r="G112" t="b">
        <f t="shared" si="951"/>
        <v>0</v>
      </c>
      <c r="H112" s="237">
        <f t="shared" ca="1" si="952"/>
        <v>1</v>
      </c>
      <c r="I112" s="237">
        <f t="shared" ca="1" si="952"/>
        <v>1</v>
      </c>
      <c r="J112" s="237" t="str">
        <f t="shared" ca="1" si="952"/>
        <v/>
      </c>
      <c r="K112" s="237">
        <f t="shared" ca="1" si="952"/>
        <v>2</v>
      </c>
      <c r="L112" s="237">
        <f t="shared" ca="1" si="952"/>
        <v>2</v>
      </c>
      <c r="M112" s="182">
        <f t="array" aca="1" ref="M112" ca="1">MAX(M$22,MOD(M111+1*AND(N112:$V112=N$22:$V$22),M$23+1))</f>
        <v>2</v>
      </c>
      <c r="N112" s="182">
        <f t="array" aca="1" ref="N112" ca="1">MAX(N$22,MOD(N111+1*AND(O112:$V112=O$22:$V$22),N$23+1))</f>
        <v>3</v>
      </c>
      <c r="O112" s="237">
        <f t="shared" ref="O112:O114" ca="1" si="958">OFFSET(O112,-1,0)</f>
        <v>1</v>
      </c>
      <c r="P112" s="182">
        <f t="array" ref="P112">MAX(P$22,MOD(P111+1*AND(R112:$V112=R$22:$V$22),P$23+1))</f>
        <v>1</v>
      </c>
      <c r="Q112" s="29">
        <v>4</v>
      </c>
      <c r="R112" s="29">
        <v>1</v>
      </c>
      <c r="S112" s="29">
        <v>1</v>
      </c>
      <c r="T112" s="29">
        <v>1</v>
      </c>
      <c r="U112" s="218"/>
      <c r="V112" s="218"/>
      <c r="W112" s="182">
        <f t="array" ref="W112">MAX(W$22,MOD(W111+1*AND(R112:$V112=R$22:$V$22),W$23+1))</f>
        <v>0</v>
      </c>
      <c r="X112" s="218"/>
      <c r="Y112" s="218"/>
      <c r="Z112" s="218"/>
      <c r="AA112" s="218"/>
      <c r="AB112" s="218"/>
      <c r="AC112" s="218"/>
      <c r="AD112" s="218"/>
      <c r="AE112" s="218"/>
      <c r="AF112" s="144">
        <f ca="1">INDEX(CHOOSE($N112,DataAutumn!i.AdultDrys,DataWinter!i.AdultDrys,DataSpring!i.AdultDrys),1,$M112)</f>
        <v>3</v>
      </c>
      <c r="AG112" s="5">
        <f t="shared" ca="1" si="897"/>
        <v>2</v>
      </c>
      <c r="AH112" s="5">
        <f t="shared" ca="1" si="897"/>
        <v>0</v>
      </c>
      <c r="AI112" s="5">
        <f t="shared" ca="1" si="898"/>
        <v>1</v>
      </c>
      <c r="AJ112" s="218"/>
      <c r="AK112" s="218"/>
      <c r="AL112" s="366" t="str">
        <f ca="1">TEXT(LEFT(OFFSET(AL112,-1,0),5)+1,"00000")&amp;MID(OFFSET(AL112,-1,0),6,FIND(" ",OFFSET(AL112,-1,0),7)-5)
&amp; $D112           &amp; " Day"&amp;INDEX(i.DOY,$N112,1)              &amp; IF($IG112=0," FWM","")&amp;IF($IG112=1," MWM","")&amp;IF($IG112=5," Mat","")&amp;IF($IH112=TRUE,"&amp;BBT","    ")
&amp;INDEX(DataMaster!$B$98:$B$103,$Q112,0)    &amp; " WP"&amp;TEXT($LU112*100,"000p")           &amp; " MP"&amp;TEXT($LV112*100,"000p")           &amp; " GP"&amp;TEXT($ME112*100,"000p")
&amp; " (F"&amp;3+COUNTIF($CV112:$CY112,TRUE)&amp;3&amp;"N"&amp;$DM112&amp;$DN112&amp;")"</f>
        <v>00004 SE_ashley_lw GSM Day204 MWM    Prime WP100p MP100p GP100p (F33N11)</v>
      </c>
      <c r="AM112" s="9" t="str">
        <f ca="1">IF(COUNTIF(AL$5:AL112,AL112)=1,"-","Dup")</f>
        <v>-</v>
      </c>
      <c r="AN112" s="9"/>
      <c r="AO112" s="12" t="b">
        <v>1</v>
      </c>
      <c r="AP112" s="12" t="b">
        <v>1</v>
      </c>
      <c r="AQ112" s="12" t="b">
        <v>1</v>
      </c>
      <c r="AR112" s="12" t="b">
        <v>1</v>
      </c>
      <c r="AS112" s="12" t="b">
        <v>1</v>
      </c>
      <c r="AT112" s="12" t="b">
        <v>1</v>
      </c>
      <c r="AU112" s="12" t="b">
        <v>1</v>
      </c>
      <c r="AV112" s="12" t="b">
        <v>1</v>
      </c>
      <c r="AW112" s="9"/>
      <c r="AX112" s="5" t="b">
        <f t="shared" ca="1" si="899"/>
        <v>1</v>
      </c>
      <c r="AY112" s="5" t="str">
        <f t="shared" ca="1" si="899"/>
        <v>-</v>
      </c>
      <c r="AZ112" s="5" t="str">
        <f t="shared" ca="1" si="899"/>
        <v>-</v>
      </c>
      <c r="BA112" s="5" t="str">
        <f t="shared" ca="1" si="899"/>
        <v>-</v>
      </c>
      <c r="BB112" s="5" t="b">
        <f t="shared" ca="1" si="899"/>
        <v>0</v>
      </c>
      <c r="BC112" s="144">
        <f t="shared" ca="1" si="899"/>
        <v>0.25</v>
      </c>
      <c r="BD112" s="19" t="b">
        <f t="shared" ca="1" si="900"/>
        <v>1</v>
      </c>
      <c r="BE112" s="9"/>
      <c r="BF112" s="5" t="str">
        <f t="shared" ca="1" si="901"/>
        <v>-</v>
      </c>
      <c r="BG112" s="19" t="str">
        <f t="shared" ca="1" si="902"/>
        <v>-</v>
      </c>
      <c r="BH112" s="19" t="str">
        <f t="shared" ca="1" si="902"/>
        <v>-</v>
      </c>
      <c r="BI112" s="19" t="str">
        <f t="shared" ca="1" si="902"/>
        <v>-</v>
      </c>
      <c r="BJ112" s="5" t="str">
        <f t="shared" ca="1" si="903"/>
        <v>-</v>
      </c>
      <c r="BK112" s="19" t="str">
        <f t="shared" ca="1" si="904"/>
        <v>-</v>
      </c>
      <c r="BL112" s="5" t="str">
        <f t="shared" ca="1" si="905"/>
        <v>-</v>
      </c>
      <c r="BM112" s="19" t="str">
        <f t="shared" ca="1" si="906"/>
        <v>-</v>
      </c>
      <c r="BN112" s="19" t="str">
        <f t="shared" ca="1" si="906"/>
        <v>-</v>
      </c>
      <c r="BO112" s="19" t="str">
        <f t="shared" ca="1" si="906"/>
        <v>-</v>
      </c>
      <c r="BP112" s="5" t="str">
        <f t="shared" ca="1" si="907"/>
        <v>-</v>
      </c>
      <c r="BQ112" s="9"/>
      <c r="BR112" s="5" t="b">
        <f t="shared" ca="1" si="908"/>
        <v>0</v>
      </c>
      <c r="BS112" s="5" t="str">
        <f t="shared" ca="1" si="909"/>
        <v>-</v>
      </c>
      <c r="BT112" s="5" t="str">
        <f t="shared" ca="1" si="910"/>
        <v>-</v>
      </c>
      <c r="BU112" s="5" t="str">
        <f t="shared" ca="1" si="910"/>
        <v>-</v>
      </c>
      <c r="BV112" s="5" t="str">
        <f t="shared" ca="1" si="910"/>
        <v>-</v>
      </c>
      <c r="BW112" s="5" t="str">
        <f t="shared" ca="1" si="910"/>
        <v>-</v>
      </c>
      <c r="BX112" s="5" t="str">
        <f t="shared" ca="1" si="910"/>
        <v>-</v>
      </c>
      <c r="BY112" s="5" t="str">
        <f t="shared" ca="1" si="910"/>
        <v>-</v>
      </c>
      <c r="BZ112" s="5" t="str">
        <f t="shared" ca="1" si="910"/>
        <v>-</v>
      </c>
      <c r="CA112" s="5" t="str">
        <f t="shared" ca="1" si="910"/>
        <v>-</v>
      </c>
      <c r="CB112" s="9"/>
      <c r="CC112" s="237" t="b">
        <f t="shared" ca="1" si="953"/>
        <v>1</v>
      </c>
      <c r="CD112" s="237" t="b">
        <f t="shared" ca="1" si="953"/>
        <v>1</v>
      </c>
      <c r="CE112" s="237" t="b">
        <f t="shared" ca="1" si="954"/>
        <v>1</v>
      </c>
      <c r="CF112" s="12">
        <v>203</v>
      </c>
      <c r="CG112" s="144" t="b">
        <f t="shared" ref="CG112:CG114" ca="1" si="959">NOT(CE112)</f>
        <v>0</v>
      </c>
      <c r="CH112" s="19" t="str">
        <f t="shared" ca="1" si="956"/>
        <v>-</v>
      </c>
      <c r="CI112" s="19" t="str">
        <f t="shared" ca="1" si="956"/>
        <v>-</v>
      </c>
      <c r="CJ112" s="19" t="str">
        <f t="shared" ca="1" si="956"/>
        <v>-</v>
      </c>
      <c r="CK112" s="19" t="str">
        <f t="shared" ca="1" si="956"/>
        <v>-</v>
      </c>
      <c r="CL112" s="19">
        <f t="shared" ca="1" si="956"/>
        <v>1</v>
      </c>
      <c r="CM112" s="19">
        <f t="shared" ca="1" si="956"/>
        <v>1</v>
      </c>
      <c r="CN112" s="9"/>
      <c r="CO112" s="444">
        <f t="shared" ca="1" si="912"/>
        <v>652</v>
      </c>
      <c r="CP112" s="444">
        <f t="shared" ca="1" si="912"/>
        <v>686</v>
      </c>
      <c r="CQ112" s="444">
        <f t="shared" ca="1" si="912"/>
        <v>721</v>
      </c>
      <c r="CR112" s="152">
        <f t="shared" ca="1" si="913"/>
        <v>378</v>
      </c>
      <c r="CS112" s="152">
        <f t="shared" ca="1" si="913"/>
        <v>413</v>
      </c>
      <c r="CT112" s="152">
        <f t="shared" ca="1" si="913"/>
        <v>448</v>
      </c>
      <c r="CU112" s="19" t="str">
        <f t="shared" ca="1" si="914"/>
        <v>-</v>
      </c>
      <c r="CV112" s="19" t="str">
        <f t="shared" ca="1" si="914"/>
        <v>-</v>
      </c>
      <c r="CW112" s="19" t="str">
        <f t="shared" ca="1" si="914"/>
        <v>-</v>
      </c>
      <c r="CX112" s="19" t="str">
        <f t="shared" ca="1" si="914"/>
        <v>-</v>
      </c>
      <c r="CY112" s="19" t="str">
        <f t="shared" ca="1" si="914"/>
        <v>-</v>
      </c>
      <c r="CZ112" s="19" t="b">
        <f t="shared" ca="1" si="914"/>
        <v>1</v>
      </c>
      <c r="DA112" s="19">
        <f t="shared" ca="1" si="914"/>
        <v>0</v>
      </c>
      <c r="DB112" s="19">
        <f t="shared" ca="1" si="914"/>
        <v>0</v>
      </c>
      <c r="DC112" s="19">
        <f t="shared" ca="1" si="914"/>
        <v>0</v>
      </c>
      <c r="DD112" s="19">
        <f t="shared" ca="1" si="914"/>
        <v>0</v>
      </c>
      <c r="DE112" s="19">
        <f t="shared" ca="1" si="914"/>
        <v>0</v>
      </c>
      <c r="DF112" s="19">
        <f t="shared" ca="1" si="914"/>
        <v>0</v>
      </c>
      <c r="DG112" s="19">
        <f t="shared" ca="1" si="914"/>
        <v>0</v>
      </c>
      <c r="DH112" s="19">
        <f t="shared" ca="1" si="914"/>
        <v>0</v>
      </c>
      <c r="DI112" s="19">
        <f t="shared" ca="1" si="914"/>
        <v>0</v>
      </c>
      <c r="DJ112" s="19">
        <f t="shared" ca="1" si="914"/>
        <v>0</v>
      </c>
      <c r="DK112" s="19">
        <f t="shared" ca="1" si="915"/>
        <v>0</v>
      </c>
      <c r="DL112" s="19">
        <f t="shared" ca="1" si="915"/>
        <v>0</v>
      </c>
      <c r="DM112" s="19">
        <f t="shared" ca="1" si="915"/>
        <v>1</v>
      </c>
      <c r="DN112" s="19">
        <f t="shared" ca="1" si="915"/>
        <v>1</v>
      </c>
      <c r="DO112" s="19">
        <f t="shared" ca="1" si="915"/>
        <v>0</v>
      </c>
      <c r="DP112" s="19" t="str">
        <f t="shared" ca="1" si="915"/>
        <v>-</v>
      </c>
      <c r="DQ112" s="19" t="str">
        <f t="shared" ca="1" si="915"/>
        <v>-</v>
      </c>
      <c r="DR112" s="19" t="str">
        <f t="shared" ca="1" si="915"/>
        <v>-</v>
      </c>
      <c r="DS112" s="19" t="str">
        <f t="shared" ca="1" si="915"/>
        <v>-</v>
      </c>
      <c r="DT112" s="19" t="str">
        <f t="shared" ca="1" si="915"/>
        <v>-</v>
      </c>
      <c r="DU112" s="19">
        <f t="shared" ca="1" si="915"/>
        <v>0</v>
      </c>
      <c r="DV112" s="19" t="str">
        <f t="shared" ca="1" si="915"/>
        <v>-</v>
      </c>
      <c r="DW112" s="19" t="str">
        <f t="shared" ca="1" si="915"/>
        <v>-</v>
      </c>
      <c r="DX112" s="19" t="str">
        <f t="shared" ca="1" si="915"/>
        <v>-</v>
      </c>
      <c r="DY112" s="19" t="str">
        <f t="shared" ca="1" si="915"/>
        <v>-</v>
      </c>
      <c r="DZ112" s="19" t="str">
        <f t="shared" ca="1" si="915"/>
        <v>-</v>
      </c>
      <c r="EA112" s="19" t="str">
        <f t="shared" ca="1" si="915"/>
        <v>-</v>
      </c>
      <c r="EB112" s="19" t="str">
        <f t="shared" ca="1" si="915"/>
        <v>-</v>
      </c>
      <c r="EC112" s="19" t="str">
        <f t="shared" ca="1" si="915"/>
        <v>-</v>
      </c>
      <c r="ED112" s="19">
        <f t="shared" ca="1" si="915"/>
        <v>0</v>
      </c>
      <c r="EE112" s="444">
        <f t="shared" ca="1" si="916"/>
        <v>0</v>
      </c>
      <c r="EF112" s="444">
        <f t="shared" ca="1" si="916"/>
        <v>0</v>
      </c>
      <c r="EG112" s="124">
        <f t="shared" ca="1" si="917"/>
        <v>0</v>
      </c>
      <c r="EH112" s="124">
        <f t="shared" ca="1" si="917"/>
        <v>0</v>
      </c>
      <c r="EI112" s="124">
        <f t="shared" ca="1" si="917"/>
        <v>0</v>
      </c>
      <c r="EJ112" s="124">
        <f t="shared" ca="1" si="917"/>
        <v>0</v>
      </c>
      <c r="EK112" s="124">
        <f t="shared" ca="1" si="917"/>
        <v>0</v>
      </c>
      <c r="EL112" s="124">
        <f t="shared" ca="1" si="917"/>
        <v>0</v>
      </c>
      <c r="EM112" s="124">
        <f t="shared" ca="1" si="917"/>
        <v>0</v>
      </c>
      <c r="EN112" s="124">
        <f t="shared" ca="1" si="917"/>
        <v>0</v>
      </c>
      <c r="EO112" s="124">
        <f t="shared" ca="1" si="917"/>
        <v>0</v>
      </c>
      <c r="EP112" s="124">
        <f t="shared" ca="1" si="917"/>
        <v>0</v>
      </c>
      <c r="EQ112" s="124">
        <f t="shared" ca="1" si="917"/>
        <v>0</v>
      </c>
      <c r="ER112" s="124">
        <f t="shared" ca="1" si="917"/>
        <v>0</v>
      </c>
      <c r="ES112" s="124">
        <f t="shared" ca="1" si="917"/>
        <v>0</v>
      </c>
      <c r="ET112" s="124">
        <f t="shared" ca="1" si="917"/>
        <v>0</v>
      </c>
      <c r="EU112" s="124">
        <f t="shared" ca="1" si="917"/>
        <v>0</v>
      </c>
      <c r="EV112" s="124">
        <f t="shared" ca="1" si="917"/>
        <v>0</v>
      </c>
      <c r="EW112" s="124">
        <f t="shared" ca="1" si="918"/>
        <v>0</v>
      </c>
      <c r="EX112" s="124">
        <f t="shared" ca="1" si="918"/>
        <v>0</v>
      </c>
      <c r="EY112" s="554">
        <f t="shared" ca="1" si="919"/>
        <v>0</v>
      </c>
      <c r="EZ112" s="554">
        <f t="shared" ca="1" si="919"/>
        <v>0</v>
      </c>
      <c r="FA112" s="554">
        <f t="shared" ca="1" si="919"/>
        <v>0</v>
      </c>
      <c r="FB112" s="125">
        <f t="shared" ca="1" si="919"/>
        <v>0</v>
      </c>
      <c r="FC112" s="125">
        <f t="shared" ca="1" si="919"/>
        <v>0</v>
      </c>
      <c r="FD112" s="125">
        <f t="shared" ca="1" si="919"/>
        <v>0</v>
      </c>
      <c r="FE112" s="125">
        <f t="shared" ca="1" si="919"/>
        <v>0</v>
      </c>
      <c r="FF112" s="125">
        <f t="shared" ca="1" si="919"/>
        <v>0</v>
      </c>
      <c r="FG112" s="125">
        <f t="shared" ca="1" si="919"/>
        <v>0</v>
      </c>
      <c r="FH112" s="125">
        <f t="shared" ca="1" si="919"/>
        <v>0</v>
      </c>
      <c r="FI112" s="125">
        <f t="shared" ca="1" si="919"/>
        <v>0</v>
      </c>
      <c r="FJ112" s="125">
        <f t="shared" ca="1" si="919"/>
        <v>0</v>
      </c>
      <c r="FK112" s="125">
        <f t="shared" ca="1" si="919"/>
        <v>0</v>
      </c>
      <c r="FL112" s="125">
        <f t="shared" ca="1" si="919"/>
        <v>0</v>
      </c>
      <c r="FM112" s="125">
        <f t="shared" ca="1" si="919"/>
        <v>0</v>
      </c>
      <c r="FN112" s="125">
        <f t="shared" ca="1" si="919"/>
        <v>0</v>
      </c>
      <c r="FO112" s="124">
        <f t="shared" ca="1" si="920"/>
        <v>0</v>
      </c>
      <c r="FP112" s="124">
        <f t="shared" ca="1" si="920"/>
        <v>0</v>
      </c>
      <c r="FQ112" s="124">
        <f t="shared" ca="1" si="920"/>
        <v>0</v>
      </c>
      <c r="FR112" s="124">
        <f t="shared" ca="1" si="920"/>
        <v>0</v>
      </c>
      <c r="FS112" s="124">
        <f t="shared" ca="1" si="920"/>
        <v>0</v>
      </c>
      <c r="FT112" s="124">
        <f t="shared" ca="1" si="920"/>
        <v>0</v>
      </c>
      <c r="FU112" s="124">
        <f t="shared" ca="1" si="920"/>
        <v>0</v>
      </c>
      <c r="FV112" s="124">
        <f t="shared" ca="1" si="920"/>
        <v>0</v>
      </c>
      <c r="FW112" s="124">
        <f t="shared" ca="1" si="920"/>
        <v>0</v>
      </c>
      <c r="FX112" s="124">
        <f t="shared" ca="1" si="920"/>
        <v>0</v>
      </c>
      <c r="FY112" s="124">
        <f t="shared" ca="1" si="920"/>
        <v>0</v>
      </c>
      <c r="FZ112" s="124">
        <f t="shared" ca="1" si="920"/>
        <v>0</v>
      </c>
      <c r="GA112" s="124">
        <f t="shared" ca="1" si="920"/>
        <v>0</v>
      </c>
      <c r="GB112" s="124">
        <f t="shared" ca="1" si="920"/>
        <v>0</v>
      </c>
      <c r="GC112" s="124">
        <f t="shared" ca="1" si="920"/>
        <v>0</v>
      </c>
      <c r="GD112" s="124">
        <f t="shared" ca="1" si="920"/>
        <v>0</v>
      </c>
      <c r="GE112" s="124">
        <f t="shared" ca="1" si="921"/>
        <v>0</v>
      </c>
      <c r="GF112" s="124">
        <f t="shared" ca="1" si="921"/>
        <v>0</v>
      </c>
      <c r="GG112" s="554">
        <f t="shared" ca="1" si="922"/>
        <v>0</v>
      </c>
      <c r="GH112" s="554">
        <f t="shared" ca="1" si="922"/>
        <v>0</v>
      </c>
      <c r="GI112" s="554">
        <f t="shared" ca="1" si="922"/>
        <v>0</v>
      </c>
      <c r="GJ112" s="125">
        <f t="shared" ca="1" si="923"/>
        <v>0</v>
      </c>
      <c r="GK112" s="125">
        <f t="shared" ca="1" si="923"/>
        <v>0</v>
      </c>
      <c r="GL112" s="125">
        <f t="shared" ca="1" si="923"/>
        <v>0</v>
      </c>
      <c r="GM112" s="125">
        <f t="shared" ca="1" si="923"/>
        <v>0</v>
      </c>
      <c r="GN112" s="125">
        <f t="shared" ca="1" si="923"/>
        <v>0</v>
      </c>
      <c r="GO112" s="125">
        <f t="shared" ca="1" si="923"/>
        <v>0</v>
      </c>
      <c r="GP112" s="125">
        <f t="shared" ca="1" si="923"/>
        <v>0</v>
      </c>
      <c r="GQ112" s="125">
        <f t="shared" ca="1" si="923"/>
        <v>0</v>
      </c>
      <c r="GR112" s="125">
        <f t="shared" ca="1" si="923"/>
        <v>0</v>
      </c>
      <c r="GS112" s="125">
        <f t="shared" ca="1" si="923"/>
        <v>0</v>
      </c>
      <c r="GT112" s="125">
        <f t="shared" ca="1" si="923"/>
        <v>0</v>
      </c>
      <c r="GU112" s="125">
        <f t="shared" ca="1" si="923"/>
        <v>0</v>
      </c>
      <c r="GV112" s="125">
        <f t="shared" ca="1" si="923"/>
        <v>0</v>
      </c>
      <c r="GW112" s="124">
        <f t="shared" ca="1" si="924"/>
        <v>0</v>
      </c>
      <c r="GX112" s="124">
        <f t="shared" ca="1" si="924"/>
        <v>0</v>
      </c>
      <c r="GY112" s="124">
        <f t="shared" ca="1" si="924"/>
        <v>0</v>
      </c>
      <c r="GZ112" s="124">
        <f t="shared" ca="1" si="924"/>
        <v>0</v>
      </c>
      <c r="HA112" s="124">
        <f t="shared" ca="1" si="924"/>
        <v>0</v>
      </c>
      <c r="HB112" s="124">
        <f t="shared" ca="1" si="924"/>
        <v>0</v>
      </c>
      <c r="HC112" s="124">
        <f t="shared" ca="1" si="924"/>
        <v>0</v>
      </c>
      <c r="HD112" s="124">
        <f t="shared" ca="1" si="924"/>
        <v>0</v>
      </c>
      <c r="HE112" s="124">
        <f t="shared" ca="1" si="924"/>
        <v>0</v>
      </c>
      <c r="HF112" s="124">
        <f t="shared" ca="1" si="924"/>
        <v>0</v>
      </c>
      <c r="HG112" s="124">
        <f t="shared" ca="1" si="924"/>
        <v>0</v>
      </c>
      <c r="HH112" s="124">
        <f t="shared" ca="1" si="924"/>
        <v>0</v>
      </c>
      <c r="HI112" s="124">
        <f t="shared" ca="1" si="924"/>
        <v>0</v>
      </c>
      <c r="HJ112" s="124">
        <f t="shared" ca="1" si="924"/>
        <v>0</v>
      </c>
      <c r="HK112" s="124">
        <f t="shared" ca="1" si="924"/>
        <v>0</v>
      </c>
      <c r="HL112" s="124">
        <f t="shared" ca="1" si="924"/>
        <v>0</v>
      </c>
      <c r="HM112" s="124">
        <f t="shared" ca="1" si="925"/>
        <v>0</v>
      </c>
      <c r="HN112" s="124">
        <f t="shared" ca="1" si="925"/>
        <v>0</v>
      </c>
      <c r="HO112" s="554">
        <f t="shared" ca="1" si="926"/>
        <v>0</v>
      </c>
      <c r="HP112" s="554">
        <f t="shared" ca="1" si="926"/>
        <v>0</v>
      </c>
      <c r="HQ112" s="554">
        <f t="shared" ca="1" si="926"/>
        <v>0</v>
      </c>
      <c r="HR112" s="125">
        <f t="shared" ca="1" si="927"/>
        <v>0</v>
      </c>
      <c r="HS112" s="125">
        <f t="shared" ca="1" si="927"/>
        <v>0</v>
      </c>
      <c r="HT112" s="125">
        <f t="shared" ca="1" si="927"/>
        <v>0</v>
      </c>
      <c r="HU112" s="125">
        <f t="shared" ca="1" si="927"/>
        <v>0</v>
      </c>
      <c r="HV112" s="125">
        <f t="shared" ca="1" si="927"/>
        <v>0</v>
      </c>
      <c r="HW112" s="125">
        <f t="shared" ca="1" si="927"/>
        <v>0</v>
      </c>
      <c r="HX112" s="125">
        <f t="shared" ca="1" si="927"/>
        <v>0</v>
      </c>
      <c r="HY112" s="125">
        <f t="shared" ca="1" si="927"/>
        <v>0</v>
      </c>
      <c r="HZ112" s="125">
        <f t="shared" ca="1" si="927"/>
        <v>0</v>
      </c>
      <c r="IA112" s="125">
        <f t="shared" ca="1" si="927"/>
        <v>0</v>
      </c>
      <c r="IB112" s="125">
        <f t="shared" ca="1" si="927"/>
        <v>0</v>
      </c>
      <c r="IC112" s="125">
        <f t="shared" ca="1" si="927"/>
        <v>0</v>
      </c>
      <c r="ID112" s="125">
        <f t="shared" ca="1" si="927"/>
        <v>0</v>
      </c>
      <c r="IE112" s="5">
        <f t="shared" ca="1" si="928"/>
        <v>67</v>
      </c>
      <c r="IF112" s="9"/>
      <c r="IG112" s="5">
        <f t="shared" ca="1" si="929"/>
        <v>1</v>
      </c>
      <c r="IH112" s="5" t="b">
        <f t="shared" ca="1" si="929"/>
        <v>0</v>
      </c>
      <c r="II112" s="19">
        <f t="shared" ca="1" si="930"/>
        <v>0</v>
      </c>
      <c r="IJ112" s="5">
        <f t="shared" ca="1" si="929"/>
        <v>55</v>
      </c>
      <c r="IK112" s="5" cm="1">
        <f t="array" ref="IK112">INDEX(i.pi_yatf,$X112+1,IK$7)</f>
        <v>1</v>
      </c>
      <c r="IL112" s="19">
        <f t="shared" ca="1" si="931"/>
        <v>0</v>
      </c>
      <c r="IM112" s="19">
        <f t="shared" ca="1" si="931"/>
        <v>0</v>
      </c>
      <c r="IN112" s="19">
        <f t="shared" ca="1" si="931"/>
        <v>0</v>
      </c>
      <c r="IO112" s="19">
        <f t="shared" ca="1" si="931"/>
        <v>0</v>
      </c>
      <c r="IP112" s="19">
        <f t="shared" ca="1" si="931"/>
        <v>0</v>
      </c>
      <c r="IQ112" s="19">
        <f t="shared" ca="1" si="931"/>
        <v>0</v>
      </c>
      <c r="IR112" s="19">
        <f t="shared" ca="1" si="931"/>
        <v>0</v>
      </c>
      <c r="IS112" s="19">
        <f t="shared" ca="1" si="931"/>
        <v>0</v>
      </c>
      <c r="IT112" s="19">
        <f t="shared" ca="1" si="931"/>
        <v>0</v>
      </c>
      <c r="IU112" s="19">
        <f t="shared" ca="1" si="931"/>
        <v>0</v>
      </c>
      <c r="IV112" s="19">
        <f t="shared" ca="1" si="931"/>
        <v>0</v>
      </c>
      <c r="IW112" s="19">
        <f t="shared" ca="1" si="931"/>
        <v>0</v>
      </c>
      <c r="IX112" s="19">
        <f t="shared" ca="1" si="931"/>
        <v>0</v>
      </c>
      <c r="IY112" s="19">
        <f t="shared" ca="1" si="931"/>
        <v>0</v>
      </c>
      <c r="IZ112" s="19">
        <f t="shared" ca="1" si="931"/>
        <v>0</v>
      </c>
      <c r="JA112" s="19">
        <f t="shared" ca="1" si="931"/>
        <v>0</v>
      </c>
      <c r="JB112" s="19">
        <f t="shared" ca="1" si="931"/>
        <v>0</v>
      </c>
      <c r="JC112" s="19">
        <f t="shared" ca="1" si="931"/>
        <v>0</v>
      </c>
      <c r="JD112" s="19">
        <f t="shared" ca="1" si="931"/>
        <v>0</v>
      </c>
      <c r="JE112" s="19">
        <f t="shared" ca="1" si="931"/>
        <v>0</v>
      </c>
      <c r="JF112" s="19">
        <f t="shared" ca="1" si="931"/>
        <v>0</v>
      </c>
      <c r="JG112" s="19">
        <f t="shared" ca="1" si="931"/>
        <v>1</v>
      </c>
      <c r="JH112" s="19">
        <f t="shared" ca="1" si="931"/>
        <v>0</v>
      </c>
      <c r="JI112" s="19">
        <f t="shared" ca="1" si="931"/>
        <v>1</v>
      </c>
      <c r="JJ112" s="9"/>
      <c r="JK112" s="5" t="b">
        <f t="shared" ca="1" si="932"/>
        <v>0</v>
      </c>
      <c r="JL112" s="5" t="b">
        <f t="shared" ca="1" si="933"/>
        <v>0</v>
      </c>
      <c r="JM112" s="5" t="b">
        <f t="shared" ca="1" si="933"/>
        <v>0</v>
      </c>
      <c r="JN112" s="5" t="b">
        <f t="shared" ca="1" si="933"/>
        <v>1</v>
      </c>
      <c r="JO112" s="144">
        <f t="shared" ca="1" si="934"/>
        <v>1</v>
      </c>
      <c r="JP112" s="144">
        <f t="shared" ca="1" si="934"/>
        <v>1</v>
      </c>
      <c r="JQ112" s="5" t="b">
        <f t="shared" ca="1" si="935"/>
        <v>0</v>
      </c>
      <c r="JR112" s="5" t="b">
        <f t="shared" ca="1" si="935"/>
        <v>1</v>
      </c>
      <c r="JS112" s="5" t="b">
        <f t="shared" ca="1" si="935"/>
        <v>1</v>
      </c>
      <c r="JT112" s="5" t="b">
        <f t="shared" ca="1" si="935"/>
        <v>0</v>
      </c>
      <c r="JU112" s="5">
        <f t="shared" ca="1" si="936"/>
        <v>1</v>
      </c>
      <c r="JV112" s="5">
        <f t="shared" ca="1" si="936"/>
        <v>0</v>
      </c>
      <c r="JW112" s="5" t="b">
        <f t="shared" ca="1" si="937"/>
        <v>0</v>
      </c>
      <c r="JX112" s="5" t="str" cm="1">
        <f t="array" aca="1" ref="JX112" ca="1">IF(OR(JY112:KF112&lt;&gt;"-"),TRUE,"-")</f>
        <v>-</v>
      </c>
      <c r="JY112" s="19" t="str">
        <f t="shared" ca="1" si="938"/>
        <v>-</v>
      </c>
      <c r="JZ112" s="19" t="str">
        <f t="shared" ca="1" si="938"/>
        <v>-</v>
      </c>
      <c r="KA112" s="19" t="str">
        <f t="shared" ca="1" si="938"/>
        <v>-</v>
      </c>
      <c r="KB112" s="19" t="str">
        <f t="shared" ca="1" si="938"/>
        <v>-</v>
      </c>
      <c r="KC112" s="19" t="str">
        <f t="shared" ca="1" si="938"/>
        <v>-</v>
      </c>
      <c r="KD112" s="19" t="str">
        <f t="shared" ca="1" si="938"/>
        <v>-</v>
      </c>
      <c r="KE112" s="19" t="str">
        <f t="shared" ca="1" si="938"/>
        <v>-</v>
      </c>
      <c r="KF112" s="19" t="str">
        <f t="shared" ca="1" si="938"/>
        <v>-</v>
      </c>
      <c r="KG112" s="5" t="b">
        <f t="array" aca="1" ref="KG112" ca="1">IF(OR(KH112:KN112&lt;&gt;"-"),TRUE,"-")</f>
        <v>1</v>
      </c>
      <c r="KH112" s="19">
        <f t="shared" ca="1" si="939"/>
        <v>0</v>
      </c>
      <c r="KI112" s="19" t="str">
        <f t="shared" ca="1" si="939"/>
        <v>-</v>
      </c>
      <c r="KJ112" s="19">
        <f t="shared" ca="1" si="939"/>
        <v>999999</v>
      </c>
      <c r="KK112" s="19">
        <f t="shared" ca="1" si="939"/>
        <v>999999</v>
      </c>
      <c r="KL112" s="19">
        <f t="shared" ca="1" si="939"/>
        <v>999999</v>
      </c>
      <c r="KM112" s="19">
        <f t="shared" ca="1" si="939"/>
        <v>999999</v>
      </c>
      <c r="KN112" s="19">
        <f t="shared" ca="1" si="939"/>
        <v>999999</v>
      </c>
      <c r="KO112" s="19" t="str">
        <f t="shared" ca="1" si="939"/>
        <v>-</v>
      </c>
      <c r="KP112" s="19" t="str">
        <f t="shared" ca="1" si="939"/>
        <v>-</v>
      </c>
      <c r="KQ112" s="19" t="str">
        <f t="shared" ca="1" si="939"/>
        <v>-</v>
      </c>
      <c r="KR112" s="19" t="b">
        <f t="shared" ca="1" si="940"/>
        <v>1</v>
      </c>
      <c r="KS112" s="19">
        <f t="shared" ca="1" si="940"/>
        <v>0</v>
      </c>
      <c r="KT112" s="5" t="str">
        <f t="shared" ca="1" si="941"/>
        <v>-</v>
      </c>
      <c r="KU112" s="5" t="str">
        <f t="shared" ca="1" si="941"/>
        <v>-</v>
      </c>
      <c r="KV112" s="5" t="str">
        <f t="shared" ca="1" si="941"/>
        <v>-</v>
      </c>
      <c r="KW112" s="5" t="str">
        <f t="shared" ca="1" si="941"/>
        <v>-</v>
      </c>
      <c r="KX112" s="19" t="str">
        <f t="shared" ca="1" si="942"/>
        <v>-</v>
      </c>
      <c r="KY112" s="19" t="str">
        <f t="shared" ca="1" si="942"/>
        <v>-</v>
      </c>
      <c r="KZ112" s="19" t="str">
        <f t="shared" ca="1" si="942"/>
        <v>-</v>
      </c>
      <c r="LA112" s="19" t="str">
        <f t="shared" ca="1" si="942"/>
        <v>-</v>
      </c>
      <c r="LB112" s="19" t="str">
        <f t="shared" ca="1" si="942"/>
        <v>-</v>
      </c>
      <c r="LC112" s="19" t="str">
        <f t="shared" ca="1" si="942"/>
        <v>-</v>
      </c>
      <c r="LD112" s="19" t="str">
        <f t="shared" ca="1" si="942"/>
        <v>-</v>
      </c>
      <c r="LE112" s="5" t="str">
        <f t="shared" ca="1" si="943"/>
        <v>-</v>
      </c>
      <c r="LF112" s="5">
        <f t="shared" ca="1" si="943"/>
        <v>500</v>
      </c>
      <c r="LG112" s="5">
        <f t="shared" ca="1" si="943"/>
        <v>500</v>
      </c>
      <c r="LH112" s="5" t="str">
        <f t="shared" ca="1" si="943"/>
        <v>-</v>
      </c>
      <c r="LI112" s="5" t="str">
        <f t="shared" ca="1" si="943"/>
        <v>-</v>
      </c>
      <c r="LJ112" s="5" t="str">
        <f t="shared" ca="1" si="943"/>
        <v>-</v>
      </c>
      <c r="LK112" s="5">
        <f t="shared" ca="1" si="944"/>
        <v>1</v>
      </c>
      <c r="LL112" s="9"/>
      <c r="LM112" s="19">
        <f t="shared" ca="1" si="942"/>
        <v>70</v>
      </c>
      <c r="LN112" s="19">
        <f t="shared" ca="1" si="945"/>
        <v>50</v>
      </c>
      <c r="LO112" s="19">
        <f t="shared" ca="1" si="945"/>
        <v>80</v>
      </c>
      <c r="LP112" s="19">
        <f t="shared" ca="1" si="945"/>
        <v>50</v>
      </c>
      <c r="LQ112" s="5" t="b" cm="1">
        <f t="array" ref="LQ112">INDEX(i.meatgrid,$Q112,LQ$7)</f>
        <v>0</v>
      </c>
      <c r="LR112" s="5" t="b" cm="1">
        <f t="array" ref="LR112">INDEX(i.meatgrid,$Q112,LR$7)</f>
        <v>0</v>
      </c>
      <c r="LS112" s="5" cm="1">
        <f t="array" ref="LS112">INDEX(i.meatgrid,$Q112,LS$7)</f>
        <v>40</v>
      </c>
      <c r="LT112" s="5" t="str" cm="1">
        <f t="array" ref="LT112">INDEX(i.meatgrid,$Q112,LT$7)</f>
        <v>-</v>
      </c>
      <c r="LU112" s="5">
        <f t="shared" si="946"/>
        <v>1</v>
      </c>
      <c r="LV112" s="5">
        <f t="shared" si="947"/>
        <v>1</v>
      </c>
      <c r="LW112" s="5" cm="1">
        <f t="array" ref="LW112">INDEX(i.meatgrid,$Q112,LW$7)</f>
        <v>1</v>
      </c>
      <c r="LX112" s="5" cm="1">
        <f t="array" ref="LX112">INDEX(i.meatgrid,$Q112,LX$7)</f>
        <v>0</v>
      </c>
      <c r="LY112" s="5" cm="1">
        <f t="array" ref="LY112">INDEX(i.meatgrid,$Q112,LY$7)</f>
        <v>0</v>
      </c>
      <c r="LZ112" s="5" cm="1">
        <f t="array" ref="LZ112">INDEX(i.meatgrid,$Q112,LZ$7)</f>
        <v>0</v>
      </c>
      <c r="MA112" s="5" cm="1">
        <f t="array" ref="MA112">INDEX(i.meatgrid,$Q112,MA$7)</f>
        <v>0</v>
      </c>
      <c r="MB112" s="5" cm="1">
        <f t="array" ref="MB112">INDEX(i.meatgrid,$Q112,MB$7)</f>
        <v>1</v>
      </c>
      <c r="MC112" s="5" cm="1">
        <f t="array" ref="MC112">INDEX(i.meatgrid,$Q112,MC$7)</f>
        <v>1</v>
      </c>
      <c r="MD112" s="5" cm="1">
        <f t="array" ref="MD112">INDEX(i.meatgrid,$Q112,MD$7)</f>
        <v>1</v>
      </c>
      <c r="ME112" s="5">
        <f t="shared" si="948"/>
        <v>1</v>
      </c>
      <c r="MF112" s="9"/>
      <c r="MG112" s="19" t="b">
        <f t="shared" ca="1" si="949"/>
        <v>0</v>
      </c>
      <c r="MH112" s="19" t="b">
        <f t="shared" ca="1" si="949"/>
        <v>0</v>
      </c>
      <c r="MI112" s="19">
        <f t="shared" ca="1" si="949"/>
        <v>1</v>
      </c>
      <c r="MJ112" s="19">
        <f t="shared" ca="1" si="949"/>
        <v>0.75</v>
      </c>
      <c r="MK112" s="19">
        <f t="shared" ca="1" si="949"/>
        <v>0.75</v>
      </c>
      <c r="ML112" s="19">
        <f t="shared" ca="1" si="949"/>
        <v>0.8</v>
      </c>
      <c r="MM112" s="19">
        <f t="shared" ca="1" si="949"/>
        <v>0.82499999999999996</v>
      </c>
      <c r="MN112" s="19">
        <f t="shared" ca="1" si="949"/>
        <v>0.875</v>
      </c>
      <c r="MO112" s="19">
        <f t="shared" ca="1" si="949"/>
        <v>0.9</v>
      </c>
      <c r="MP112" s="19">
        <f t="shared" ca="1" si="949"/>
        <v>1</v>
      </c>
      <c r="MQ112" s="19">
        <f t="shared" ca="1" si="949"/>
        <v>0.875</v>
      </c>
      <c r="MR112" s="19" t="b">
        <f t="shared" ca="1" si="949"/>
        <v>1</v>
      </c>
      <c r="MS112" s="19">
        <f t="shared" ca="1" si="949"/>
        <v>74.989999999999995</v>
      </c>
      <c r="MT112" s="19" t="str">
        <f t="shared" ca="1" si="949"/>
        <v>-</v>
      </c>
      <c r="MU112" s="19" t="str">
        <f t="shared" ca="1" si="949"/>
        <v>-</v>
      </c>
      <c r="MV112" s="19" t="str">
        <f t="shared" ca="1" si="949"/>
        <v>-</v>
      </c>
      <c r="MW112" s="19" t="str">
        <f t="shared" ca="1" si="950"/>
        <v>-</v>
      </c>
      <c r="MX112" s="19" t="str">
        <f t="shared" ca="1" si="950"/>
        <v>-</v>
      </c>
      <c r="MY112" s="19" t="str">
        <f t="shared" ca="1" si="950"/>
        <v>-</v>
      </c>
      <c r="MZ112" s="19" t="str">
        <f t="shared" ca="1" si="950"/>
        <v>-</v>
      </c>
      <c r="NA112" s="19">
        <f t="shared" ca="1" si="950"/>
        <v>36.99</v>
      </c>
      <c r="NB112" s="19">
        <f t="shared" ca="1" si="950"/>
        <v>36.99</v>
      </c>
      <c r="NC112" s="19" t="str">
        <f t="shared" ca="1" si="950"/>
        <v>-</v>
      </c>
      <c r="ND112" s="19" t="str">
        <f t="shared" ca="1" si="950"/>
        <v>-</v>
      </c>
      <c r="NE112" s="19" t="str">
        <f t="shared" ca="1" si="950"/>
        <v>-</v>
      </c>
      <c r="NF112" s="19" t="str">
        <f t="shared" ca="1" si="950"/>
        <v>-</v>
      </c>
      <c r="NG112" s="19" t="str">
        <f t="shared" ca="1" si="950"/>
        <v>-</v>
      </c>
      <c r="NH112" s="19">
        <f t="shared" ca="1" si="950"/>
        <v>49.99</v>
      </c>
      <c r="NI112" s="19">
        <f t="shared" ca="1" si="950"/>
        <v>49.99</v>
      </c>
      <c r="NJ112" s="19">
        <f t="shared" ca="1" si="950"/>
        <v>49.99</v>
      </c>
      <c r="NK112" s="19">
        <f t="shared" ca="1" si="950"/>
        <v>49.99</v>
      </c>
      <c r="NL112" s="19">
        <f t="shared" ca="1" si="950"/>
        <v>49.99</v>
      </c>
      <c r="NM112" s="19">
        <f t="shared" ca="1" si="950"/>
        <v>49.99</v>
      </c>
      <c r="NN112" s="19">
        <f t="shared" ca="1" si="950"/>
        <v>49.99</v>
      </c>
      <c r="NO112" s="19">
        <f t="shared" ca="1" si="950"/>
        <v>49.99</v>
      </c>
      <c r="NP112" s="19">
        <f t="shared" ca="1" si="950"/>
        <v>412.99</v>
      </c>
      <c r="NQ112" s="19">
        <f t="shared" ca="1" si="950"/>
        <v>412.99</v>
      </c>
      <c r="NR112" s="19" t="str">
        <f t="shared" ca="1" si="950"/>
        <v>-</v>
      </c>
      <c r="NS112" s="19" t="str">
        <f t="shared" ca="1" si="950"/>
        <v>-</v>
      </c>
      <c r="NT112" s="19" t="str">
        <f t="shared" ca="1" si="950"/>
        <v>-</v>
      </c>
      <c r="NU112" s="19" t="str">
        <f t="shared" ca="1" si="950"/>
        <v>-</v>
      </c>
      <c r="NV112" s="19" t="str">
        <f t="shared" ca="1" si="950"/>
        <v>-</v>
      </c>
      <c r="NW112" s="19">
        <f t="shared" ca="1" si="950"/>
        <v>6.8900000000000006</v>
      </c>
      <c r="NX112" s="19">
        <f t="shared" ca="1" si="950"/>
        <v>6.8900000000000006</v>
      </c>
      <c r="NY112" s="19">
        <f t="shared" ca="1" si="950"/>
        <v>6.8900000000000006</v>
      </c>
      <c r="NZ112" s="19">
        <f t="shared" ca="1" si="950"/>
        <v>6.8900000000000006</v>
      </c>
      <c r="OA112" s="19">
        <f t="shared" ca="1" si="950"/>
        <v>6.8900000000000006</v>
      </c>
      <c r="OB112" s="19">
        <f t="shared" ca="1" si="950"/>
        <v>6.8900000000000006</v>
      </c>
      <c r="OC112" s="19">
        <f t="shared" ca="1" si="950"/>
        <v>6.8900000000000006</v>
      </c>
      <c r="OD112" s="19">
        <f t="shared" ca="1" si="950"/>
        <v>6.8900000000000006</v>
      </c>
      <c r="OE112" s="19">
        <f t="shared" ca="1" si="950"/>
        <v>346.99</v>
      </c>
      <c r="OF112" s="19">
        <f t="shared" ca="1" si="950"/>
        <v>346.99</v>
      </c>
      <c r="OG112" s="19" t="str">
        <f t="shared" ca="1" si="950"/>
        <v>-</v>
      </c>
      <c r="OH112" s="19" t="str">
        <f t="shared" ca="1" si="950"/>
        <v>-</v>
      </c>
      <c r="OI112" s="19" t="str">
        <f t="shared" ca="1" si="950"/>
        <v>-</v>
      </c>
      <c r="OJ112" s="19" t="str">
        <f t="shared" ca="1" si="950"/>
        <v>-</v>
      </c>
      <c r="OK112" s="19" t="str">
        <f t="shared" ca="1" si="950"/>
        <v>-</v>
      </c>
      <c r="OL112" s="19">
        <f t="shared" ca="1" si="950"/>
        <v>0</v>
      </c>
      <c r="OM112" s="24">
        <v>0</v>
      </c>
    </row>
    <row r="113" spans="1:403" outlineLevel="1">
      <c r="A113" s="21">
        <f t="shared" si="156"/>
        <v>108</v>
      </c>
      <c r="B113" s="21">
        <f t="shared" si="957"/>
        <v>19</v>
      </c>
      <c r="C113">
        <v>111</v>
      </c>
      <c r="D113" s="144" t="str">
        <f t="shared" ca="1" si="896"/>
        <v>GSM</v>
      </c>
      <c r="E113" t="b">
        <v>0</v>
      </c>
      <c r="F113" t="b">
        <v>0</v>
      </c>
      <c r="G113" t="b">
        <f t="shared" si="951"/>
        <v>0</v>
      </c>
      <c r="H113" s="237">
        <f t="shared" ca="1" si="952"/>
        <v>1</v>
      </c>
      <c r="I113" s="237">
        <f t="shared" ca="1" si="952"/>
        <v>1</v>
      </c>
      <c r="J113" s="237" t="str">
        <f t="shared" ca="1" si="952"/>
        <v/>
      </c>
      <c r="K113" s="237">
        <f t="shared" ca="1" si="952"/>
        <v>2</v>
      </c>
      <c r="L113" s="237">
        <f t="shared" ca="1" si="952"/>
        <v>2</v>
      </c>
      <c r="M113" s="182">
        <f t="array" aca="1" ref="M113" ca="1">MAX(M$22,MOD(M112+1*AND(N113:$V113=N$22:$V$22),M$23+1))</f>
        <v>2</v>
      </c>
      <c r="N113" s="182">
        <f t="array" aca="1" ref="N113" ca="1">MAX(N$22,MOD(N112+1*AND(O113:$V113=O$22:$V$22),N$23+1))</f>
        <v>3</v>
      </c>
      <c r="O113" s="237">
        <f t="shared" ca="1" si="958"/>
        <v>1</v>
      </c>
      <c r="P113" s="182">
        <f t="array" ref="P113">MAX(P$22,MOD(P112+1*AND(R113:$V113=R$22:$V$22),P$23+1))</f>
        <v>2</v>
      </c>
      <c r="Q113" s="29">
        <v>5</v>
      </c>
      <c r="R113" s="29">
        <v>1</v>
      </c>
      <c r="S113" s="29">
        <v>1</v>
      </c>
      <c r="T113" s="29">
        <v>1</v>
      </c>
      <c r="U113" s="218"/>
      <c r="V113" s="218"/>
      <c r="W113" s="182">
        <f t="array" ref="W113">MAX(W$22,MOD(W112+1*AND(R113:$V113=R$22:$V$22),W$23+1))</f>
        <v>0</v>
      </c>
      <c r="X113" s="218"/>
      <c r="Y113" s="218"/>
      <c r="Z113" s="218"/>
      <c r="AA113" s="218"/>
      <c r="AB113" s="218"/>
      <c r="AC113" s="218"/>
      <c r="AD113" s="218"/>
      <c r="AE113" s="218"/>
      <c r="AF113" s="144">
        <f ca="1">INDEX(CHOOSE($N113,DataAutumn!i.AdultDrys,DataWinter!i.AdultDrys,DataSpring!i.AdultDrys),1,$M113)</f>
        <v>3</v>
      </c>
      <c r="AG113" s="5">
        <f t="shared" ca="1" si="897"/>
        <v>2</v>
      </c>
      <c r="AH113" s="5">
        <f t="shared" ca="1" si="897"/>
        <v>0</v>
      </c>
      <c r="AI113" s="5">
        <f t="shared" ca="1" si="898"/>
        <v>1</v>
      </c>
      <c r="AJ113" s="218"/>
      <c r="AK113" s="218"/>
      <c r="AL113" s="366"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00005 SE_ashley_lw GSM Day204 MWM    Air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ca="1" si="899"/>
        <v>1</v>
      </c>
      <c r="AY113" s="5" t="str">
        <f t="shared" ca="1" si="899"/>
        <v>-</v>
      </c>
      <c r="AZ113" s="5" t="str">
        <f t="shared" ca="1" si="899"/>
        <v>-</v>
      </c>
      <c r="BA113" s="5" t="str">
        <f t="shared" ca="1" si="899"/>
        <v>-</v>
      </c>
      <c r="BB113" s="5" t="b">
        <f t="shared" ca="1" si="899"/>
        <v>0</v>
      </c>
      <c r="BC113" s="144">
        <f t="shared" ca="1" si="899"/>
        <v>0.25</v>
      </c>
      <c r="BD113" s="19" t="b">
        <f t="shared" ca="1" si="900"/>
        <v>1</v>
      </c>
      <c r="BE113" s="9"/>
      <c r="BF113" s="5" t="str">
        <f t="shared" ca="1" si="901"/>
        <v>-</v>
      </c>
      <c r="BG113" s="19" t="str">
        <f t="shared" ca="1" si="902"/>
        <v>-</v>
      </c>
      <c r="BH113" s="19" t="str">
        <f t="shared" ca="1" si="902"/>
        <v>-</v>
      </c>
      <c r="BI113" s="19" t="str">
        <f t="shared" ca="1" si="902"/>
        <v>-</v>
      </c>
      <c r="BJ113" s="5" t="str">
        <f t="shared" ca="1" si="903"/>
        <v>-</v>
      </c>
      <c r="BK113" s="19" t="str">
        <f t="shared" ca="1" si="904"/>
        <v>-</v>
      </c>
      <c r="BL113" s="5" t="str">
        <f t="shared" ca="1" si="905"/>
        <v>-</v>
      </c>
      <c r="BM113" s="19" t="str">
        <f t="shared" ca="1" si="906"/>
        <v>-</v>
      </c>
      <c r="BN113" s="19" t="str">
        <f t="shared" ca="1" si="906"/>
        <v>-</v>
      </c>
      <c r="BO113" s="19" t="str">
        <f t="shared" ca="1" si="906"/>
        <v>-</v>
      </c>
      <c r="BP113" s="5" t="str">
        <f t="shared" ca="1" si="907"/>
        <v>-</v>
      </c>
      <c r="BQ113" s="9"/>
      <c r="BR113" s="5" t="b">
        <f t="shared" ca="1" si="908"/>
        <v>0</v>
      </c>
      <c r="BS113" s="5" t="str">
        <f t="shared" ca="1" si="909"/>
        <v>-</v>
      </c>
      <c r="BT113" s="5" t="str">
        <f t="shared" ca="1" si="910"/>
        <v>-</v>
      </c>
      <c r="BU113" s="5" t="str">
        <f t="shared" ca="1" si="910"/>
        <v>-</v>
      </c>
      <c r="BV113" s="5" t="str">
        <f t="shared" ca="1" si="910"/>
        <v>-</v>
      </c>
      <c r="BW113" s="5" t="str">
        <f t="shared" ca="1" si="910"/>
        <v>-</v>
      </c>
      <c r="BX113" s="5" t="str">
        <f t="shared" ca="1" si="910"/>
        <v>-</v>
      </c>
      <c r="BY113" s="5" t="str">
        <f t="shared" ca="1" si="910"/>
        <v>-</v>
      </c>
      <c r="BZ113" s="5" t="str">
        <f t="shared" ca="1" si="910"/>
        <v>-</v>
      </c>
      <c r="CA113" s="5" t="str">
        <f t="shared" ca="1" si="910"/>
        <v>-</v>
      </c>
      <c r="CB113" s="9"/>
      <c r="CC113" s="237" t="b">
        <f t="shared" ca="1" si="953"/>
        <v>1</v>
      </c>
      <c r="CD113" s="237" t="b">
        <f t="shared" ca="1" si="953"/>
        <v>1</v>
      </c>
      <c r="CE113" s="237" t="b">
        <f t="shared" ca="1" si="954"/>
        <v>1</v>
      </c>
      <c r="CF113" s="12">
        <v>203</v>
      </c>
      <c r="CG113" s="144" t="b">
        <f t="shared" ca="1" si="959"/>
        <v>0</v>
      </c>
      <c r="CH113" s="19" t="str">
        <f t="shared" ca="1" si="956"/>
        <v>-</v>
      </c>
      <c r="CI113" s="19" t="str">
        <f t="shared" ca="1" si="956"/>
        <v>-</v>
      </c>
      <c r="CJ113" s="19" t="str">
        <f t="shared" ca="1" si="956"/>
        <v>-</v>
      </c>
      <c r="CK113" s="19" t="str">
        <f t="shared" ca="1" si="956"/>
        <v>-</v>
      </c>
      <c r="CL113" s="19">
        <f t="shared" ca="1" si="956"/>
        <v>1</v>
      </c>
      <c r="CM113" s="19">
        <f t="shared" ca="1" si="956"/>
        <v>1</v>
      </c>
      <c r="CN113" s="9"/>
      <c r="CO113" s="444">
        <f t="shared" ca="1" si="912"/>
        <v>652</v>
      </c>
      <c r="CP113" s="444">
        <f t="shared" ca="1" si="912"/>
        <v>686</v>
      </c>
      <c r="CQ113" s="444">
        <f t="shared" ca="1" si="912"/>
        <v>721</v>
      </c>
      <c r="CR113" s="152">
        <f t="shared" ca="1" si="913"/>
        <v>378</v>
      </c>
      <c r="CS113" s="152">
        <f t="shared" ca="1" si="913"/>
        <v>413</v>
      </c>
      <c r="CT113" s="152">
        <f t="shared" ca="1" si="913"/>
        <v>448</v>
      </c>
      <c r="CU113" s="19" t="str">
        <f t="shared" ca="1" si="914"/>
        <v>-</v>
      </c>
      <c r="CV113" s="19" t="str">
        <f t="shared" ca="1" si="914"/>
        <v>-</v>
      </c>
      <c r="CW113" s="19" t="str">
        <f t="shared" ca="1" si="914"/>
        <v>-</v>
      </c>
      <c r="CX113" s="19" t="str">
        <f t="shared" ca="1" si="914"/>
        <v>-</v>
      </c>
      <c r="CY113" s="19" t="str">
        <f t="shared" ca="1" si="914"/>
        <v>-</v>
      </c>
      <c r="CZ113" s="19" t="b">
        <f t="shared" ca="1" si="914"/>
        <v>1</v>
      </c>
      <c r="DA113" s="19">
        <f t="shared" ca="1" si="914"/>
        <v>0</v>
      </c>
      <c r="DB113" s="19">
        <f t="shared" ca="1" si="914"/>
        <v>0</v>
      </c>
      <c r="DC113" s="19">
        <f t="shared" ca="1" si="914"/>
        <v>0</v>
      </c>
      <c r="DD113" s="19">
        <f t="shared" ca="1" si="914"/>
        <v>0</v>
      </c>
      <c r="DE113" s="19">
        <f t="shared" ca="1" si="914"/>
        <v>0</v>
      </c>
      <c r="DF113" s="19">
        <f t="shared" ca="1" si="914"/>
        <v>0</v>
      </c>
      <c r="DG113" s="19">
        <f t="shared" ca="1" si="914"/>
        <v>0</v>
      </c>
      <c r="DH113" s="19">
        <f t="shared" ca="1" si="914"/>
        <v>0</v>
      </c>
      <c r="DI113" s="19">
        <f t="shared" ca="1" si="914"/>
        <v>0</v>
      </c>
      <c r="DJ113" s="19">
        <f t="shared" ca="1" si="914"/>
        <v>0</v>
      </c>
      <c r="DK113" s="19">
        <f t="shared" ca="1" si="915"/>
        <v>0</v>
      </c>
      <c r="DL113" s="19">
        <f t="shared" ca="1" si="915"/>
        <v>0</v>
      </c>
      <c r="DM113" s="19">
        <f t="shared" ca="1" si="915"/>
        <v>1</v>
      </c>
      <c r="DN113" s="19">
        <f t="shared" ca="1" si="915"/>
        <v>1</v>
      </c>
      <c r="DO113" s="19">
        <f t="shared" ca="1" si="915"/>
        <v>0</v>
      </c>
      <c r="DP113" s="19" t="str">
        <f t="shared" ca="1" si="915"/>
        <v>-</v>
      </c>
      <c r="DQ113" s="19" t="str">
        <f t="shared" ca="1" si="915"/>
        <v>-</v>
      </c>
      <c r="DR113" s="19" t="str">
        <f t="shared" ca="1" si="915"/>
        <v>-</v>
      </c>
      <c r="DS113" s="19" t="str">
        <f t="shared" ca="1" si="915"/>
        <v>-</v>
      </c>
      <c r="DT113" s="19" t="str">
        <f t="shared" ca="1" si="915"/>
        <v>-</v>
      </c>
      <c r="DU113" s="19">
        <f t="shared" ca="1" si="915"/>
        <v>0</v>
      </c>
      <c r="DV113" s="19" t="str">
        <f t="shared" ca="1" si="915"/>
        <v>-</v>
      </c>
      <c r="DW113" s="19" t="str">
        <f t="shared" ca="1" si="915"/>
        <v>-</v>
      </c>
      <c r="DX113" s="19" t="str">
        <f t="shared" ca="1" si="915"/>
        <v>-</v>
      </c>
      <c r="DY113" s="19" t="str">
        <f t="shared" ca="1" si="915"/>
        <v>-</v>
      </c>
      <c r="DZ113" s="19" t="str">
        <f t="shared" ca="1" si="915"/>
        <v>-</v>
      </c>
      <c r="EA113" s="19" t="str">
        <f t="shared" ca="1" si="915"/>
        <v>-</v>
      </c>
      <c r="EB113" s="19" t="str">
        <f t="shared" ca="1" si="915"/>
        <v>-</v>
      </c>
      <c r="EC113" s="19" t="str">
        <f t="shared" ca="1" si="915"/>
        <v>-</v>
      </c>
      <c r="ED113" s="19">
        <f t="shared" ca="1" si="915"/>
        <v>0</v>
      </c>
      <c r="EE113" s="444">
        <f t="shared" ca="1" si="916"/>
        <v>0</v>
      </c>
      <c r="EF113" s="444">
        <f t="shared" ca="1" si="916"/>
        <v>0</v>
      </c>
      <c r="EG113" s="124">
        <f t="shared" ca="1" si="917"/>
        <v>0</v>
      </c>
      <c r="EH113" s="124">
        <f t="shared" ca="1" si="917"/>
        <v>0</v>
      </c>
      <c r="EI113" s="124">
        <f t="shared" ca="1" si="917"/>
        <v>0</v>
      </c>
      <c r="EJ113" s="124">
        <f t="shared" ca="1" si="917"/>
        <v>0</v>
      </c>
      <c r="EK113" s="124">
        <f t="shared" ca="1" si="917"/>
        <v>0</v>
      </c>
      <c r="EL113" s="124">
        <f t="shared" ca="1" si="917"/>
        <v>0</v>
      </c>
      <c r="EM113" s="124">
        <f t="shared" ca="1" si="917"/>
        <v>0</v>
      </c>
      <c r="EN113" s="124">
        <f t="shared" ca="1" si="917"/>
        <v>0</v>
      </c>
      <c r="EO113" s="124">
        <f t="shared" ca="1" si="917"/>
        <v>0</v>
      </c>
      <c r="EP113" s="124">
        <f t="shared" ca="1" si="917"/>
        <v>0</v>
      </c>
      <c r="EQ113" s="124">
        <f t="shared" ca="1" si="917"/>
        <v>0</v>
      </c>
      <c r="ER113" s="124">
        <f t="shared" ca="1" si="917"/>
        <v>0</v>
      </c>
      <c r="ES113" s="124">
        <f t="shared" ca="1" si="917"/>
        <v>0</v>
      </c>
      <c r="ET113" s="124">
        <f t="shared" ca="1" si="917"/>
        <v>0</v>
      </c>
      <c r="EU113" s="124">
        <f t="shared" ca="1" si="917"/>
        <v>0</v>
      </c>
      <c r="EV113" s="124">
        <f t="shared" ca="1" si="917"/>
        <v>0</v>
      </c>
      <c r="EW113" s="124">
        <f t="shared" ca="1" si="918"/>
        <v>0</v>
      </c>
      <c r="EX113" s="124">
        <f t="shared" ca="1" si="918"/>
        <v>0</v>
      </c>
      <c r="EY113" s="554">
        <f t="shared" ca="1" si="919"/>
        <v>0</v>
      </c>
      <c r="EZ113" s="554">
        <f t="shared" ca="1" si="919"/>
        <v>0</v>
      </c>
      <c r="FA113" s="554">
        <f t="shared" ca="1" si="919"/>
        <v>0</v>
      </c>
      <c r="FB113" s="125">
        <f t="shared" ca="1" si="919"/>
        <v>0</v>
      </c>
      <c r="FC113" s="125">
        <f t="shared" ca="1" si="919"/>
        <v>0</v>
      </c>
      <c r="FD113" s="125">
        <f t="shared" ca="1" si="919"/>
        <v>0</v>
      </c>
      <c r="FE113" s="125">
        <f t="shared" ca="1" si="919"/>
        <v>0</v>
      </c>
      <c r="FF113" s="125">
        <f t="shared" ca="1" si="919"/>
        <v>0</v>
      </c>
      <c r="FG113" s="125">
        <f t="shared" ca="1" si="919"/>
        <v>0</v>
      </c>
      <c r="FH113" s="125">
        <f t="shared" ca="1" si="919"/>
        <v>0</v>
      </c>
      <c r="FI113" s="125">
        <f t="shared" ca="1" si="919"/>
        <v>0</v>
      </c>
      <c r="FJ113" s="125">
        <f t="shared" ca="1" si="919"/>
        <v>0</v>
      </c>
      <c r="FK113" s="125">
        <f t="shared" ca="1" si="919"/>
        <v>0</v>
      </c>
      <c r="FL113" s="125">
        <f t="shared" ca="1" si="919"/>
        <v>0</v>
      </c>
      <c r="FM113" s="125">
        <f t="shared" ca="1" si="919"/>
        <v>0</v>
      </c>
      <c r="FN113" s="125">
        <f t="shared" ca="1" si="919"/>
        <v>0</v>
      </c>
      <c r="FO113" s="124">
        <f t="shared" ca="1" si="920"/>
        <v>0</v>
      </c>
      <c r="FP113" s="124">
        <f t="shared" ca="1" si="920"/>
        <v>0</v>
      </c>
      <c r="FQ113" s="124">
        <f t="shared" ca="1" si="920"/>
        <v>0</v>
      </c>
      <c r="FR113" s="124">
        <f t="shared" ca="1" si="920"/>
        <v>0</v>
      </c>
      <c r="FS113" s="124">
        <f t="shared" ca="1" si="920"/>
        <v>0</v>
      </c>
      <c r="FT113" s="124">
        <f t="shared" ca="1" si="920"/>
        <v>0</v>
      </c>
      <c r="FU113" s="124">
        <f t="shared" ca="1" si="920"/>
        <v>0</v>
      </c>
      <c r="FV113" s="124">
        <f t="shared" ca="1" si="920"/>
        <v>0</v>
      </c>
      <c r="FW113" s="124">
        <f t="shared" ca="1" si="920"/>
        <v>0</v>
      </c>
      <c r="FX113" s="124">
        <f t="shared" ca="1" si="920"/>
        <v>0</v>
      </c>
      <c r="FY113" s="124">
        <f t="shared" ca="1" si="920"/>
        <v>0</v>
      </c>
      <c r="FZ113" s="124">
        <f t="shared" ca="1" si="920"/>
        <v>0</v>
      </c>
      <c r="GA113" s="124">
        <f t="shared" ca="1" si="920"/>
        <v>0</v>
      </c>
      <c r="GB113" s="124">
        <f t="shared" ca="1" si="920"/>
        <v>0</v>
      </c>
      <c r="GC113" s="124">
        <f t="shared" ca="1" si="920"/>
        <v>0</v>
      </c>
      <c r="GD113" s="124">
        <f t="shared" ca="1" si="920"/>
        <v>0</v>
      </c>
      <c r="GE113" s="124">
        <f t="shared" ca="1" si="921"/>
        <v>0</v>
      </c>
      <c r="GF113" s="124">
        <f t="shared" ca="1" si="921"/>
        <v>0</v>
      </c>
      <c r="GG113" s="554">
        <f t="shared" ca="1" si="922"/>
        <v>0</v>
      </c>
      <c r="GH113" s="554">
        <f t="shared" ca="1" si="922"/>
        <v>0</v>
      </c>
      <c r="GI113" s="554">
        <f t="shared" ca="1" si="922"/>
        <v>0</v>
      </c>
      <c r="GJ113" s="125">
        <f t="shared" ca="1" si="923"/>
        <v>0</v>
      </c>
      <c r="GK113" s="125">
        <f t="shared" ca="1" si="923"/>
        <v>0</v>
      </c>
      <c r="GL113" s="125">
        <f t="shared" ca="1" si="923"/>
        <v>0</v>
      </c>
      <c r="GM113" s="125">
        <f t="shared" ca="1" si="923"/>
        <v>0</v>
      </c>
      <c r="GN113" s="125">
        <f t="shared" ca="1" si="923"/>
        <v>0</v>
      </c>
      <c r="GO113" s="125">
        <f t="shared" ca="1" si="923"/>
        <v>0</v>
      </c>
      <c r="GP113" s="125">
        <f t="shared" ca="1" si="923"/>
        <v>0</v>
      </c>
      <c r="GQ113" s="125">
        <f t="shared" ca="1" si="923"/>
        <v>0</v>
      </c>
      <c r="GR113" s="125">
        <f t="shared" ca="1" si="923"/>
        <v>0</v>
      </c>
      <c r="GS113" s="125">
        <f t="shared" ca="1" si="923"/>
        <v>0</v>
      </c>
      <c r="GT113" s="125">
        <f t="shared" ca="1" si="923"/>
        <v>0</v>
      </c>
      <c r="GU113" s="125">
        <f t="shared" ca="1" si="923"/>
        <v>0</v>
      </c>
      <c r="GV113" s="125">
        <f t="shared" ca="1" si="923"/>
        <v>0</v>
      </c>
      <c r="GW113" s="124">
        <f t="shared" ca="1" si="924"/>
        <v>0</v>
      </c>
      <c r="GX113" s="124">
        <f t="shared" ca="1" si="924"/>
        <v>0</v>
      </c>
      <c r="GY113" s="124">
        <f t="shared" ca="1" si="924"/>
        <v>0</v>
      </c>
      <c r="GZ113" s="124">
        <f t="shared" ca="1" si="924"/>
        <v>0</v>
      </c>
      <c r="HA113" s="124">
        <f t="shared" ca="1" si="924"/>
        <v>0</v>
      </c>
      <c r="HB113" s="124">
        <f t="shared" ca="1" si="924"/>
        <v>0</v>
      </c>
      <c r="HC113" s="124">
        <f t="shared" ca="1" si="924"/>
        <v>0</v>
      </c>
      <c r="HD113" s="124">
        <f t="shared" ca="1" si="924"/>
        <v>0</v>
      </c>
      <c r="HE113" s="124">
        <f t="shared" ca="1" si="924"/>
        <v>0</v>
      </c>
      <c r="HF113" s="124">
        <f t="shared" ca="1" si="924"/>
        <v>0</v>
      </c>
      <c r="HG113" s="124">
        <f t="shared" ca="1" si="924"/>
        <v>0</v>
      </c>
      <c r="HH113" s="124">
        <f t="shared" ca="1" si="924"/>
        <v>0</v>
      </c>
      <c r="HI113" s="124">
        <f t="shared" ca="1" si="924"/>
        <v>0</v>
      </c>
      <c r="HJ113" s="124">
        <f t="shared" ca="1" si="924"/>
        <v>0</v>
      </c>
      <c r="HK113" s="124">
        <f t="shared" ca="1" si="924"/>
        <v>0</v>
      </c>
      <c r="HL113" s="124">
        <f t="shared" ca="1" si="924"/>
        <v>0</v>
      </c>
      <c r="HM113" s="124">
        <f t="shared" ca="1" si="925"/>
        <v>0</v>
      </c>
      <c r="HN113" s="124">
        <f t="shared" ca="1" si="925"/>
        <v>0</v>
      </c>
      <c r="HO113" s="554">
        <f t="shared" ca="1" si="926"/>
        <v>0</v>
      </c>
      <c r="HP113" s="554">
        <f t="shared" ca="1" si="926"/>
        <v>0</v>
      </c>
      <c r="HQ113" s="554">
        <f t="shared" ca="1" si="926"/>
        <v>0</v>
      </c>
      <c r="HR113" s="125">
        <f t="shared" ca="1" si="927"/>
        <v>0</v>
      </c>
      <c r="HS113" s="125">
        <f t="shared" ca="1" si="927"/>
        <v>0</v>
      </c>
      <c r="HT113" s="125">
        <f t="shared" ca="1" si="927"/>
        <v>0</v>
      </c>
      <c r="HU113" s="125">
        <f t="shared" ca="1" si="927"/>
        <v>0</v>
      </c>
      <c r="HV113" s="125">
        <f t="shared" ca="1" si="927"/>
        <v>0</v>
      </c>
      <c r="HW113" s="125">
        <f t="shared" ca="1" si="927"/>
        <v>0</v>
      </c>
      <c r="HX113" s="125">
        <f t="shared" ca="1" si="927"/>
        <v>0</v>
      </c>
      <c r="HY113" s="125">
        <f t="shared" ca="1" si="927"/>
        <v>0</v>
      </c>
      <c r="HZ113" s="125">
        <f t="shared" ca="1" si="927"/>
        <v>0</v>
      </c>
      <c r="IA113" s="125">
        <f t="shared" ca="1" si="927"/>
        <v>0</v>
      </c>
      <c r="IB113" s="125">
        <f t="shared" ca="1" si="927"/>
        <v>0</v>
      </c>
      <c r="IC113" s="125">
        <f t="shared" ca="1" si="927"/>
        <v>0</v>
      </c>
      <c r="ID113" s="125">
        <f t="shared" ca="1" si="927"/>
        <v>0</v>
      </c>
      <c r="IE113" s="5">
        <f t="shared" ca="1" si="928"/>
        <v>67</v>
      </c>
      <c r="IF113" s="9"/>
      <c r="IG113" s="5">
        <f t="shared" ca="1" si="929"/>
        <v>1</v>
      </c>
      <c r="IH113" s="5" t="b">
        <f t="shared" ca="1" si="929"/>
        <v>0</v>
      </c>
      <c r="II113" s="19">
        <f t="shared" ca="1" si="930"/>
        <v>0</v>
      </c>
      <c r="IJ113" s="5">
        <f t="shared" ca="1" si="929"/>
        <v>55</v>
      </c>
      <c r="IK113" s="5" cm="1">
        <f t="array" ref="IK113">INDEX(i.pi_yatf,$X113+1,IK$7)</f>
        <v>1</v>
      </c>
      <c r="IL113" s="19">
        <f t="shared" ca="1" si="931"/>
        <v>0</v>
      </c>
      <c r="IM113" s="19">
        <f t="shared" ca="1" si="931"/>
        <v>0</v>
      </c>
      <c r="IN113" s="19">
        <f t="shared" ca="1" si="931"/>
        <v>0</v>
      </c>
      <c r="IO113" s="19">
        <f t="shared" ca="1" si="931"/>
        <v>0</v>
      </c>
      <c r="IP113" s="19">
        <f t="shared" ca="1" si="931"/>
        <v>0</v>
      </c>
      <c r="IQ113" s="19">
        <f t="shared" ca="1" si="931"/>
        <v>0</v>
      </c>
      <c r="IR113" s="19">
        <f t="shared" ca="1" si="931"/>
        <v>0</v>
      </c>
      <c r="IS113" s="19">
        <f t="shared" ca="1" si="931"/>
        <v>0</v>
      </c>
      <c r="IT113" s="19">
        <f t="shared" ca="1" si="931"/>
        <v>0</v>
      </c>
      <c r="IU113" s="19">
        <f t="shared" ca="1" si="931"/>
        <v>0</v>
      </c>
      <c r="IV113" s="19">
        <f t="shared" ca="1" si="931"/>
        <v>0</v>
      </c>
      <c r="IW113" s="19">
        <f t="shared" ca="1" si="931"/>
        <v>0</v>
      </c>
      <c r="IX113" s="19">
        <f t="shared" ca="1" si="931"/>
        <v>0</v>
      </c>
      <c r="IY113" s="19">
        <f t="shared" ca="1" si="931"/>
        <v>0</v>
      </c>
      <c r="IZ113" s="19">
        <f t="shared" ca="1" si="931"/>
        <v>0</v>
      </c>
      <c r="JA113" s="19">
        <f t="shared" ca="1" si="931"/>
        <v>0</v>
      </c>
      <c r="JB113" s="19">
        <f t="shared" ca="1" si="931"/>
        <v>0</v>
      </c>
      <c r="JC113" s="19">
        <f t="shared" ca="1" si="931"/>
        <v>0</v>
      </c>
      <c r="JD113" s="19">
        <f t="shared" ca="1" si="931"/>
        <v>0</v>
      </c>
      <c r="JE113" s="19">
        <f t="shared" ca="1" si="931"/>
        <v>0</v>
      </c>
      <c r="JF113" s="19">
        <f t="shared" ca="1" si="931"/>
        <v>0</v>
      </c>
      <c r="JG113" s="19">
        <f t="shared" ca="1" si="931"/>
        <v>1</v>
      </c>
      <c r="JH113" s="19">
        <f t="shared" ca="1" si="931"/>
        <v>0</v>
      </c>
      <c r="JI113" s="19">
        <f t="shared" ca="1" si="931"/>
        <v>1</v>
      </c>
      <c r="JJ113" s="9"/>
      <c r="JK113" s="5" t="b">
        <f t="shared" ca="1" si="932"/>
        <v>0</v>
      </c>
      <c r="JL113" s="5" t="b">
        <f t="shared" ca="1" si="933"/>
        <v>0</v>
      </c>
      <c r="JM113" s="5" t="b">
        <f t="shared" ca="1" si="933"/>
        <v>0</v>
      </c>
      <c r="JN113" s="5" t="b">
        <f t="shared" ca="1" si="933"/>
        <v>1</v>
      </c>
      <c r="JO113" s="144">
        <f t="shared" ca="1" si="934"/>
        <v>1</v>
      </c>
      <c r="JP113" s="144">
        <f t="shared" ca="1" si="934"/>
        <v>1</v>
      </c>
      <c r="JQ113" s="5" t="b">
        <f t="shared" ca="1" si="935"/>
        <v>0</v>
      </c>
      <c r="JR113" s="5" t="b">
        <f t="shared" ca="1" si="935"/>
        <v>1</v>
      </c>
      <c r="JS113" s="5" t="b">
        <f t="shared" ca="1" si="935"/>
        <v>1</v>
      </c>
      <c r="JT113" s="5" t="b">
        <f t="shared" ca="1" si="935"/>
        <v>0</v>
      </c>
      <c r="JU113" s="5">
        <f t="shared" ca="1" si="936"/>
        <v>1</v>
      </c>
      <c r="JV113" s="5">
        <f t="shared" ca="1" si="936"/>
        <v>0</v>
      </c>
      <c r="JW113" s="5" t="b">
        <f t="shared" ca="1" si="937"/>
        <v>0</v>
      </c>
      <c r="JX113" s="5" t="str" cm="1">
        <f t="array" aca="1" ref="JX113" ca="1">IF(OR(JY113:KF113&lt;&gt;"-"),TRUE,"-")</f>
        <v>-</v>
      </c>
      <c r="JY113" s="19" t="str">
        <f t="shared" ca="1" si="938"/>
        <v>-</v>
      </c>
      <c r="JZ113" s="19" t="str">
        <f t="shared" ca="1" si="938"/>
        <v>-</v>
      </c>
      <c r="KA113" s="19" t="str">
        <f t="shared" ca="1" si="938"/>
        <v>-</v>
      </c>
      <c r="KB113" s="19" t="str">
        <f t="shared" ca="1" si="938"/>
        <v>-</v>
      </c>
      <c r="KC113" s="19" t="str">
        <f t="shared" ca="1" si="938"/>
        <v>-</v>
      </c>
      <c r="KD113" s="19" t="str">
        <f t="shared" ca="1" si="938"/>
        <v>-</v>
      </c>
      <c r="KE113" s="19" t="str">
        <f t="shared" ca="1" si="938"/>
        <v>-</v>
      </c>
      <c r="KF113" s="19" t="str">
        <f t="shared" ca="1" si="938"/>
        <v>-</v>
      </c>
      <c r="KG113" s="5" t="b">
        <f t="array" aca="1" ref="KG113" ca="1">IF(OR(KH113:KN113&lt;&gt;"-"),TRUE,"-")</f>
        <v>1</v>
      </c>
      <c r="KH113" s="19">
        <f t="shared" ca="1" si="939"/>
        <v>0</v>
      </c>
      <c r="KI113" s="19" t="str">
        <f t="shared" ca="1" si="939"/>
        <v>-</v>
      </c>
      <c r="KJ113" s="19">
        <f t="shared" ca="1" si="939"/>
        <v>999999</v>
      </c>
      <c r="KK113" s="19">
        <f t="shared" ca="1" si="939"/>
        <v>999999</v>
      </c>
      <c r="KL113" s="19">
        <f t="shared" ca="1" si="939"/>
        <v>999999</v>
      </c>
      <c r="KM113" s="19">
        <f t="shared" ca="1" si="939"/>
        <v>999999</v>
      </c>
      <c r="KN113" s="19">
        <f t="shared" ca="1" si="939"/>
        <v>999999</v>
      </c>
      <c r="KO113" s="19" t="str">
        <f t="shared" ca="1" si="939"/>
        <v>-</v>
      </c>
      <c r="KP113" s="19" t="str">
        <f t="shared" ca="1" si="939"/>
        <v>-</v>
      </c>
      <c r="KQ113" s="19" t="str">
        <f t="shared" ca="1" si="939"/>
        <v>-</v>
      </c>
      <c r="KR113" s="19" t="b">
        <f t="shared" ca="1" si="940"/>
        <v>1</v>
      </c>
      <c r="KS113" s="19">
        <f t="shared" ca="1" si="940"/>
        <v>0</v>
      </c>
      <c r="KT113" s="5" t="str">
        <f t="shared" ca="1" si="941"/>
        <v>-</v>
      </c>
      <c r="KU113" s="5" t="str">
        <f t="shared" ca="1" si="941"/>
        <v>-</v>
      </c>
      <c r="KV113" s="5" t="str">
        <f t="shared" ca="1" si="941"/>
        <v>-</v>
      </c>
      <c r="KW113" s="5" t="str">
        <f t="shared" ca="1" si="941"/>
        <v>-</v>
      </c>
      <c r="KX113" s="19" t="str">
        <f t="shared" ca="1" si="942"/>
        <v>-</v>
      </c>
      <c r="KY113" s="19" t="str">
        <f t="shared" ca="1" si="942"/>
        <v>-</v>
      </c>
      <c r="KZ113" s="19" t="str">
        <f t="shared" ca="1" si="942"/>
        <v>-</v>
      </c>
      <c r="LA113" s="19" t="str">
        <f t="shared" ca="1" si="942"/>
        <v>-</v>
      </c>
      <c r="LB113" s="19" t="str">
        <f t="shared" ca="1" si="942"/>
        <v>-</v>
      </c>
      <c r="LC113" s="19" t="str">
        <f t="shared" ca="1" si="942"/>
        <v>-</v>
      </c>
      <c r="LD113" s="19" t="str">
        <f t="shared" ca="1" si="942"/>
        <v>-</v>
      </c>
      <c r="LE113" s="5" t="str">
        <f t="shared" ca="1" si="943"/>
        <v>-</v>
      </c>
      <c r="LF113" s="5">
        <f t="shared" ca="1" si="943"/>
        <v>500</v>
      </c>
      <c r="LG113" s="5">
        <f t="shared" ca="1" si="943"/>
        <v>500</v>
      </c>
      <c r="LH113" s="5" t="str">
        <f t="shared" ca="1" si="943"/>
        <v>-</v>
      </c>
      <c r="LI113" s="5" t="str">
        <f t="shared" ca="1" si="943"/>
        <v>-</v>
      </c>
      <c r="LJ113" s="5" t="str">
        <f t="shared" ca="1" si="943"/>
        <v>-</v>
      </c>
      <c r="LK113" s="5">
        <f t="shared" ca="1" si="944"/>
        <v>1</v>
      </c>
      <c r="LL113" s="9"/>
      <c r="LM113" s="19">
        <f t="shared" ca="1" si="942"/>
        <v>70</v>
      </c>
      <c r="LN113" s="19">
        <f t="shared" ca="1" si="945"/>
        <v>50</v>
      </c>
      <c r="LO113" s="19">
        <f t="shared" ca="1" si="945"/>
        <v>80</v>
      </c>
      <c r="LP113" s="19">
        <f t="shared" ca="1" si="945"/>
        <v>50</v>
      </c>
      <c r="LQ113" s="5" t="b" cm="1">
        <f t="array" ref="LQ113">INDEX(i.meatgrid,$Q113,LQ$7)</f>
        <v>0</v>
      </c>
      <c r="LR113" s="5" t="b" cm="1">
        <f t="array" ref="LR113">INDEX(i.meatgrid,$Q113,LR$7)</f>
        <v>0</v>
      </c>
      <c r="LS113" s="5" t="str" cm="1">
        <f t="array" ref="LS113">INDEX(i.meatgrid,$Q113,LS$7)</f>
        <v>-</v>
      </c>
      <c r="LT113" s="5" cm="1">
        <f t="array" ref="LT113">INDEX(i.meatgrid,$Q113,LT$7)</f>
        <v>40</v>
      </c>
      <c r="LU113" s="5">
        <f t="shared" si="946"/>
        <v>1</v>
      </c>
      <c r="LV113" s="5">
        <f t="shared" si="947"/>
        <v>1</v>
      </c>
      <c r="LW113" s="5" cm="1">
        <f t="array" ref="LW113">INDEX(i.meatgrid,$Q113,LW$7)</f>
        <v>1</v>
      </c>
      <c r="LX113" s="5" cm="1">
        <f t="array" ref="LX113">INDEX(i.meatgrid,$Q113,LX$7)</f>
        <v>0</v>
      </c>
      <c r="LY113" s="5" cm="1">
        <f t="array" ref="LY113">INDEX(i.meatgrid,$Q113,LY$7)</f>
        <v>0</v>
      </c>
      <c r="LZ113" s="5" cm="1">
        <f t="array" ref="LZ113">INDEX(i.meatgrid,$Q113,LZ$7)</f>
        <v>0</v>
      </c>
      <c r="MA113" s="5" cm="1">
        <f t="array" ref="MA113">INDEX(i.meatgrid,$Q113,MA$7)</f>
        <v>0</v>
      </c>
      <c r="MB113" s="5" cm="1">
        <f t="array" ref="MB113">INDEX(i.meatgrid,$Q113,MB$7)</f>
        <v>1</v>
      </c>
      <c r="MC113" s="5" cm="1">
        <f t="array" ref="MC113">INDEX(i.meatgrid,$Q113,MC$7)</f>
        <v>1</v>
      </c>
      <c r="MD113" s="5" cm="1">
        <f t="array" ref="MD113">INDEX(i.meatgrid,$Q113,MD$7)</f>
        <v>1</v>
      </c>
      <c r="ME113" s="5">
        <f t="shared" si="948"/>
        <v>1</v>
      </c>
      <c r="MF113" s="9"/>
      <c r="MG113" s="19" t="b">
        <f t="shared" ca="1" si="949"/>
        <v>0</v>
      </c>
      <c r="MH113" s="19" t="b">
        <f t="shared" ca="1" si="949"/>
        <v>0</v>
      </c>
      <c r="MI113" s="19">
        <f t="shared" ca="1" si="949"/>
        <v>1</v>
      </c>
      <c r="MJ113" s="19">
        <f t="shared" ca="1" si="949"/>
        <v>0.75</v>
      </c>
      <c r="MK113" s="19">
        <f t="shared" ca="1" si="949"/>
        <v>0.75</v>
      </c>
      <c r="ML113" s="19">
        <f t="shared" ca="1" si="949"/>
        <v>0.8</v>
      </c>
      <c r="MM113" s="19">
        <f t="shared" ca="1" si="949"/>
        <v>0.82499999999999996</v>
      </c>
      <c r="MN113" s="19">
        <f t="shared" ca="1" si="949"/>
        <v>0.875</v>
      </c>
      <c r="MO113" s="19">
        <f t="shared" ca="1" si="949"/>
        <v>0.9</v>
      </c>
      <c r="MP113" s="19">
        <f t="shared" ca="1" si="949"/>
        <v>1</v>
      </c>
      <c r="MQ113" s="19">
        <f t="shared" ca="1" si="949"/>
        <v>0.875</v>
      </c>
      <c r="MR113" s="19" t="b">
        <f t="shared" ca="1" si="949"/>
        <v>1</v>
      </c>
      <c r="MS113" s="19">
        <f t="shared" ca="1" si="949"/>
        <v>74.989999999999995</v>
      </c>
      <c r="MT113" s="19" t="str">
        <f t="shared" ca="1" si="949"/>
        <v>-</v>
      </c>
      <c r="MU113" s="19" t="str">
        <f t="shared" ca="1" si="949"/>
        <v>-</v>
      </c>
      <c r="MV113" s="19" t="str">
        <f t="shared" ca="1" si="949"/>
        <v>-</v>
      </c>
      <c r="MW113" s="19" t="str">
        <f t="shared" ca="1" si="950"/>
        <v>-</v>
      </c>
      <c r="MX113" s="19" t="str">
        <f t="shared" ca="1" si="950"/>
        <v>-</v>
      </c>
      <c r="MY113" s="19" t="str">
        <f t="shared" ca="1" si="950"/>
        <v>-</v>
      </c>
      <c r="MZ113" s="19" t="str">
        <f t="shared" ca="1" si="950"/>
        <v>-</v>
      </c>
      <c r="NA113" s="19">
        <f t="shared" ca="1" si="950"/>
        <v>36.99</v>
      </c>
      <c r="NB113" s="19">
        <f t="shared" ca="1" si="950"/>
        <v>36.99</v>
      </c>
      <c r="NC113" s="19" t="str">
        <f t="shared" ca="1" si="950"/>
        <v>-</v>
      </c>
      <c r="ND113" s="19" t="str">
        <f t="shared" ca="1" si="950"/>
        <v>-</v>
      </c>
      <c r="NE113" s="19" t="str">
        <f t="shared" ca="1" si="950"/>
        <v>-</v>
      </c>
      <c r="NF113" s="19" t="str">
        <f t="shared" ca="1" si="950"/>
        <v>-</v>
      </c>
      <c r="NG113" s="19" t="str">
        <f t="shared" ca="1" si="950"/>
        <v>-</v>
      </c>
      <c r="NH113" s="19">
        <f t="shared" ca="1" si="950"/>
        <v>49.99</v>
      </c>
      <c r="NI113" s="19">
        <f t="shared" ca="1" si="950"/>
        <v>49.99</v>
      </c>
      <c r="NJ113" s="19">
        <f t="shared" ca="1" si="950"/>
        <v>49.99</v>
      </c>
      <c r="NK113" s="19">
        <f t="shared" ca="1" si="950"/>
        <v>49.99</v>
      </c>
      <c r="NL113" s="19">
        <f t="shared" ca="1" si="950"/>
        <v>49.99</v>
      </c>
      <c r="NM113" s="19">
        <f t="shared" ca="1" si="950"/>
        <v>49.99</v>
      </c>
      <c r="NN113" s="19">
        <f t="shared" ca="1" si="950"/>
        <v>49.99</v>
      </c>
      <c r="NO113" s="19">
        <f t="shared" ca="1" si="950"/>
        <v>49.99</v>
      </c>
      <c r="NP113" s="19">
        <f t="shared" ca="1" si="950"/>
        <v>412.99</v>
      </c>
      <c r="NQ113" s="19">
        <f t="shared" ca="1" si="950"/>
        <v>412.99</v>
      </c>
      <c r="NR113" s="19" t="str">
        <f t="shared" ca="1" si="950"/>
        <v>-</v>
      </c>
      <c r="NS113" s="19" t="str">
        <f t="shared" ca="1" si="950"/>
        <v>-</v>
      </c>
      <c r="NT113" s="19" t="str">
        <f t="shared" ca="1" si="950"/>
        <v>-</v>
      </c>
      <c r="NU113" s="19" t="str">
        <f t="shared" ca="1" si="950"/>
        <v>-</v>
      </c>
      <c r="NV113" s="19" t="str">
        <f t="shared" ca="1" si="950"/>
        <v>-</v>
      </c>
      <c r="NW113" s="19">
        <f t="shared" ca="1" si="950"/>
        <v>6.8900000000000006</v>
      </c>
      <c r="NX113" s="19">
        <f t="shared" ca="1" si="950"/>
        <v>6.8900000000000006</v>
      </c>
      <c r="NY113" s="19">
        <f t="shared" ca="1" si="950"/>
        <v>6.8900000000000006</v>
      </c>
      <c r="NZ113" s="19">
        <f t="shared" ca="1" si="950"/>
        <v>6.8900000000000006</v>
      </c>
      <c r="OA113" s="19">
        <f t="shared" ca="1" si="950"/>
        <v>6.8900000000000006</v>
      </c>
      <c r="OB113" s="19">
        <f t="shared" ca="1" si="950"/>
        <v>6.8900000000000006</v>
      </c>
      <c r="OC113" s="19">
        <f t="shared" ca="1" si="950"/>
        <v>6.8900000000000006</v>
      </c>
      <c r="OD113" s="19">
        <f t="shared" ca="1" si="950"/>
        <v>6.8900000000000006</v>
      </c>
      <c r="OE113" s="19">
        <f t="shared" ca="1" si="950"/>
        <v>346.99</v>
      </c>
      <c r="OF113" s="19">
        <f t="shared" ca="1" si="950"/>
        <v>346.99</v>
      </c>
      <c r="OG113" s="19" t="str">
        <f t="shared" ca="1" si="950"/>
        <v>-</v>
      </c>
      <c r="OH113" s="19" t="str">
        <f t="shared" ca="1" si="950"/>
        <v>-</v>
      </c>
      <c r="OI113" s="19" t="str">
        <f t="shared" ca="1" si="950"/>
        <v>-</v>
      </c>
      <c r="OJ113" s="19" t="str">
        <f t="shared" ca="1" si="950"/>
        <v>-</v>
      </c>
      <c r="OK113" s="19" t="str">
        <f t="shared" ca="1" si="950"/>
        <v>-</v>
      </c>
      <c r="OL113" s="19">
        <f t="shared" ca="1" si="950"/>
        <v>0</v>
      </c>
      <c r="OM113" s="24">
        <v>0</v>
      </c>
    </row>
    <row r="114" spans="1:403" outlineLevel="1">
      <c r="A114" s="21">
        <f t="shared" si="156"/>
        <v>109</v>
      </c>
      <c r="B114" s="21">
        <f t="shared" si="957"/>
        <v>19</v>
      </c>
      <c r="C114">
        <v>111</v>
      </c>
      <c r="D114" s="144" t="str">
        <f t="shared" ca="1" si="896"/>
        <v>GSM</v>
      </c>
      <c r="E114" t="b">
        <f t="shared" ref="E114" ca="1" si="960">NOT($IH114)</f>
        <v>1</v>
      </c>
      <c r="F114" t="b">
        <v>0</v>
      </c>
      <c r="G114" t="b">
        <f t="shared" ca="1" si="951"/>
        <v>1</v>
      </c>
      <c r="H114" s="237">
        <f t="shared" ca="1" si="952"/>
        <v>1</v>
      </c>
      <c r="I114" s="237">
        <f t="shared" ca="1" si="952"/>
        <v>1</v>
      </c>
      <c r="J114" s="237" t="str">
        <f t="shared" ca="1" si="952"/>
        <v/>
      </c>
      <c r="K114" s="237">
        <f t="shared" ca="1" si="952"/>
        <v>2</v>
      </c>
      <c r="L114" s="237">
        <f t="shared" ca="1" si="952"/>
        <v>2</v>
      </c>
      <c r="M114" s="182">
        <f t="array" aca="1" ref="M114" ca="1">MAX(M$22,MOD(M113+1*AND(N114:$V114=N$22:$V$22),M$23+1))</f>
        <v>2</v>
      </c>
      <c r="N114" s="182">
        <f t="array" aca="1" ref="N114" ca="1">MAX(N$22,MOD(N113+1*AND(O114:$V114=O$22:$V$22),N$23+1))</f>
        <v>3</v>
      </c>
      <c r="O114" s="237">
        <f t="shared" ca="1" si="958"/>
        <v>1</v>
      </c>
      <c r="P114" s="182">
        <f t="array" ref="P114">MAX(P$22,MOD(P113+1*AND(R114:$V114=R$22:$V$22),P$23+1))</f>
        <v>3</v>
      </c>
      <c r="Q114" s="29">
        <v>6</v>
      </c>
      <c r="R114" s="29">
        <v>1</v>
      </c>
      <c r="S114" s="29">
        <v>1</v>
      </c>
      <c r="T114" s="29">
        <v>1</v>
      </c>
      <c r="U114" s="218"/>
      <c r="V114" s="218"/>
      <c r="W114" s="182">
        <f t="array" ref="W114">MAX(W$22,MOD(W113+1*AND(R114:$V114=R$22:$V$22),W$23+1))</f>
        <v>0</v>
      </c>
      <c r="X114" s="218"/>
      <c r="Y114" s="218"/>
      <c r="Z114" s="218"/>
      <c r="AA114" s="218"/>
      <c r="AB114" s="218"/>
      <c r="AC114" s="218"/>
      <c r="AD114" s="218"/>
      <c r="AE114" s="218"/>
      <c r="AF114" s="144">
        <f ca="1">INDEX(CHOOSE($N114,DataAutumn!i.AdultDrys,DataWinter!i.AdultDrys,DataSpring!i.AdultDrys),1,$M114)</f>
        <v>3</v>
      </c>
      <c r="AG114" s="5">
        <f t="shared" ca="1" si="897"/>
        <v>2</v>
      </c>
      <c r="AH114" s="5">
        <f t="shared" ca="1" si="897"/>
        <v>0</v>
      </c>
      <c r="AI114" s="5">
        <f t="shared" ca="1" si="898"/>
        <v>1</v>
      </c>
      <c r="AJ114" s="218"/>
      <c r="AK114" s="218"/>
      <c r="AL114" s="366" t="str">
        <f ca="1">TEXT(LEFT(OFFSET(AL114,-1,0),5)+1,"00000")&amp;MID(OFFSET(AL114,-1,0),6,FIND(" ",OFFSET(AL114,-1,0),7)-5)
&amp; $D114           &amp; " Day"&amp;INDEX(i.DOY,$N114,1)              &amp; IF($IG114=0," FWM","")&amp;IF($IG114=1," MWM","")&amp;IF($IG114=5," Mat","")&amp;IF($IH114=TRUE,"&amp;BBT","    ")
&amp;INDEX(DataMaster!$B$98:$B$103,$Q114,0)    &amp; " WP"&amp;TEXT($LU114*100,"000p")           &amp; " MP"&amp;TEXT($LV114*100,"000p")           &amp; " GP"&amp;TEXT($ME114*100,"000p")
&amp; " (F"&amp;3+COUNTIF($CV114:$CY114,TRUE)&amp;3&amp;"N"&amp;$DM114&amp;$DN114&amp;")"</f>
        <v>00006 SE_ashley_lw GSM Day204 MWM    Mutton WP100p MP100p GP100p (F33N11)</v>
      </c>
      <c r="AM114" s="9" t="str">
        <f ca="1">IF(COUNTIF(AL$5:AL114,AL114)=1,"-","Dup")</f>
        <v>-</v>
      </c>
      <c r="AN114" s="9"/>
      <c r="AO114" s="12" t="b">
        <v>1</v>
      </c>
      <c r="AP114" s="12" t="b">
        <v>1</v>
      </c>
      <c r="AQ114" s="12" t="b">
        <v>1</v>
      </c>
      <c r="AR114" s="12" t="b">
        <v>1</v>
      </c>
      <c r="AS114" s="12" t="b">
        <v>1</v>
      </c>
      <c r="AT114" s="12" t="b">
        <v>1</v>
      </c>
      <c r="AU114" s="12" t="b">
        <v>1</v>
      </c>
      <c r="AV114" s="12" t="b">
        <v>1</v>
      </c>
      <c r="AW114" s="9"/>
      <c r="AX114" s="5" t="b">
        <f t="shared" ca="1" si="899"/>
        <v>1</v>
      </c>
      <c r="AY114" s="5" t="str">
        <f t="shared" ca="1" si="899"/>
        <v>-</v>
      </c>
      <c r="AZ114" s="5" t="str">
        <f t="shared" ca="1" si="899"/>
        <v>-</v>
      </c>
      <c r="BA114" s="5" t="str">
        <f t="shared" ca="1" si="899"/>
        <v>-</v>
      </c>
      <c r="BB114" s="5" t="b">
        <f t="shared" ca="1" si="899"/>
        <v>0</v>
      </c>
      <c r="BC114" s="144">
        <f t="shared" ca="1" si="899"/>
        <v>0.25</v>
      </c>
      <c r="BD114" s="19" t="b">
        <f t="shared" ca="1" si="900"/>
        <v>1</v>
      </c>
      <c r="BE114" s="9"/>
      <c r="BF114" s="5" t="str">
        <f t="shared" ca="1" si="901"/>
        <v>-</v>
      </c>
      <c r="BG114" s="19" t="str">
        <f t="shared" ca="1" si="902"/>
        <v>-</v>
      </c>
      <c r="BH114" s="19" t="str">
        <f t="shared" ca="1" si="902"/>
        <v>-</v>
      </c>
      <c r="BI114" s="19" t="str">
        <f t="shared" ca="1" si="902"/>
        <v>-</v>
      </c>
      <c r="BJ114" s="5" t="str">
        <f t="shared" ca="1" si="903"/>
        <v>-</v>
      </c>
      <c r="BK114" s="19" t="str">
        <f t="shared" ca="1" si="904"/>
        <v>-</v>
      </c>
      <c r="BL114" s="5" t="str">
        <f t="shared" ca="1" si="905"/>
        <v>-</v>
      </c>
      <c r="BM114" s="19" t="str">
        <f t="shared" ca="1" si="906"/>
        <v>-</v>
      </c>
      <c r="BN114" s="19" t="str">
        <f t="shared" ca="1" si="906"/>
        <v>-</v>
      </c>
      <c r="BO114" s="19" t="str">
        <f t="shared" ca="1" si="906"/>
        <v>-</v>
      </c>
      <c r="BP114" s="5" t="str">
        <f t="shared" ca="1" si="907"/>
        <v>-</v>
      </c>
      <c r="BQ114" s="9"/>
      <c r="BR114" s="5" t="b">
        <f t="shared" ca="1" si="908"/>
        <v>0</v>
      </c>
      <c r="BS114" s="5" t="str">
        <f t="shared" ca="1" si="909"/>
        <v>-</v>
      </c>
      <c r="BT114" s="5" t="str">
        <f t="shared" ca="1" si="910"/>
        <v>-</v>
      </c>
      <c r="BU114" s="5" t="str">
        <f t="shared" ca="1" si="910"/>
        <v>-</v>
      </c>
      <c r="BV114" s="5" t="str">
        <f t="shared" ca="1" si="910"/>
        <v>-</v>
      </c>
      <c r="BW114" s="5" t="str">
        <f t="shared" ca="1" si="910"/>
        <v>-</v>
      </c>
      <c r="BX114" s="5" t="str">
        <f t="shared" ca="1" si="910"/>
        <v>-</v>
      </c>
      <c r="BY114" s="5" t="str">
        <f t="shared" ca="1" si="910"/>
        <v>-</v>
      </c>
      <c r="BZ114" s="5" t="str">
        <f t="shared" ca="1" si="910"/>
        <v>-</v>
      </c>
      <c r="CA114" s="5" t="str">
        <f t="shared" ca="1" si="910"/>
        <v>-</v>
      </c>
      <c r="CB114" s="9"/>
      <c r="CC114" s="237" t="b">
        <f t="shared" ca="1" si="953"/>
        <v>1</v>
      </c>
      <c r="CD114" s="237" t="b">
        <f t="shared" ca="1" si="953"/>
        <v>1</v>
      </c>
      <c r="CE114" s="237" t="b">
        <f t="shared" ca="1" si="954"/>
        <v>1</v>
      </c>
      <c r="CF114" s="12">
        <v>203</v>
      </c>
      <c r="CG114" s="144" t="b">
        <f t="shared" ca="1" si="959"/>
        <v>0</v>
      </c>
      <c r="CH114" s="19" t="str">
        <f t="shared" ca="1" si="956"/>
        <v>-</v>
      </c>
      <c r="CI114" s="19" t="str">
        <f t="shared" ca="1" si="956"/>
        <v>-</v>
      </c>
      <c r="CJ114" s="19" t="str">
        <f t="shared" ca="1" si="956"/>
        <v>-</v>
      </c>
      <c r="CK114" s="19" t="str">
        <f t="shared" ca="1" si="956"/>
        <v>-</v>
      </c>
      <c r="CL114" s="19">
        <f t="shared" ca="1" si="956"/>
        <v>1</v>
      </c>
      <c r="CM114" s="19">
        <f t="shared" ca="1" si="956"/>
        <v>1</v>
      </c>
      <c r="CN114" s="9"/>
      <c r="CO114" s="444">
        <f t="shared" ca="1" si="912"/>
        <v>652</v>
      </c>
      <c r="CP114" s="444">
        <f t="shared" ca="1" si="912"/>
        <v>686</v>
      </c>
      <c r="CQ114" s="444">
        <f t="shared" ca="1" si="912"/>
        <v>721</v>
      </c>
      <c r="CR114" s="152">
        <f t="shared" ca="1" si="913"/>
        <v>378</v>
      </c>
      <c r="CS114" s="152">
        <f t="shared" ca="1" si="913"/>
        <v>413</v>
      </c>
      <c r="CT114" s="152">
        <f t="shared" ca="1" si="913"/>
        <v>448</v>
      </c>
      <c r="CU114" s="19" t="str">
        <f t="shared" ca="1" si="914"/>
        <v>-</v>
      </c>
      <c r="CV114" s="19" t="str">
        <f t="shared" ca="1" si="914"/>
        <v>-</v>
      </c>
      <c r="CW114" s="19" t="str">
        <f t="shared" ca="1" si="914"/>
        <v>-</v>
      </c>
      <c r="CX114" s="19" t="str">
        <f t="shared" ca="1" si="914"/>
        <v>-</v>
      </c>
      <c r="CY114" s="19" t="str">
        <f t="shared" ca="1" si="914"/>
        <v>-</v>
      </c>
      <c r="CZ114" s="19" t="b">
        <f t="shared" ca="1" si="914"/>
        <v>1</v>
      </c>
      <c r="DA114" s="19">
        <f t="shared" ca="1" si="914"/>
        <v>0</v>
      </c>
      <c r="DB114" s="19">
        <f t="shared" ca="1" si="914"/>
        <v>0</v>
      </c>
      <c r="DC114" s="19">
        <f t="shared" ca="1" si="914"/>
        <v>0</v>
      </c>
      <c r="DD114" s="19">
        <f t="shared" ca="1" si="914"/>
        <v>0</v>
      </c>
      <c r="DE114" s="19">
        <f t="shared" ca="1" si="914"/>
        <v>0</v>
      </c>
      <c r="DF114" s="19">
        <f t="shared" ca="1" si="914"/>
        <v>0</v>
      </c>
      <c r="DG114" s="19">
        <f t="shared" ca="1" si="914"/>
        <v>0</v>
      </c>
      <c r="DH114" s="19">
        <f t="shared" ca="1" si="914"/>
        <v>0</v>
      </c>
      <c r="DI114" s="19">
        <f t="shared" ca="1" si="914"/>
        <v>0</v>
      </c>
      <c r="DJ114" s="19">
        <f t="shared" ca="1" si="914"/>
        <v>0</v>
      </c>
      <c r="DK114" s="19">
        <f t="shared" ca="1" si="915"/>
        <v>0</v>
      </c>
      <c r="DL114" s="19">
        <f t="shared" ca="1" si="915"/>
        <v>0</v>
      </c>
      <c r="DM114" s="19">
        <f t="shared" ca="1" si="915"/>
        <v>1</v>
      </c>
      <c r="DN114" s="19">
        <f t="shared" ca="1" si="915"/>
        <v>1</v>
      </c>
      <c r="DO114" s="19">
        <f t="shared" ca="1" si="915"/>
        <v>0</v>
      </c>
      <c r="DP114" s="19" t="str">
        <f t="shared" ca="1" si="915"/>
        <v>-</v>
      </c>
      <c r="DQ114" s="19" t="str">
        <f t="shared" ca="1" si="915"/>
        <v>-</v>
      </c>
      <c r="DR114" s="19" t="str">
        <f t="shared" ca="1" si="915"/>
        <v>-</v>
      </c>
      <c r="DS114" s="19" t="str">
        <f t="shared" ca="1" si="915"/>
        <v>-</v>
      </c>
      <c r="DT114" s="19" t="str">
        <f t="shared" ca="1" si="915"/>
        <v>-</v>
      </c>
      <c r="DU114" s="19">
        <f t="shared" ca="1" si="915"/>
        <v>0</v>
      </c>
      <c r="DV114" s="19" t="str">
        <f t="shared" ca="1" si="915"/>
        <v>-</v>
      </c>
      <c r="DW114" s="19" t="str">
        <f t="shared" ca="1" si="915"/>
        <v>-</v>
      </c>
      <c r="DX114" s="19" t="str">
        <f t="shared" ca="1" si="915"/>
        <v>-</v>
      </c>
      <c r="DY114" s="19" t="str">
        <f t="shared" ca="1" si="915"/>
        <v>-</v>
      </c>
      <c r="DZ114" s="19" t="str">
        <f t="shared" ca="1" si="915"/>
        <v>-</v>
      </c>
      <c r="EA114" s="19" t="str">
        <f t="shared" ca="1" si="915"/>
        <v>-</v>
      </c>
      <c r="EB114" s="19" t="str">
        <f t="shared" ca="1" si="915"/>
        <v>-</v>
      </c>
      <c r="EC114" s="19" t="str">
        <f t="shared" ca="1" si="915"/>
        <v>-</v>
      </c>
      <c r="ED114" s="19">
        <f t="shared" ca="1" si="915"/>
        <v>0</v>
      </c>
      <c r="EE114" s="444">
        <f t="shared" ca="1" si="916"/>
        <v>0</v>
      </c>
      <c r="EF114" s="444">
        <f t="shared" ca="1" si="916"/>
        <v>0</v>
      </c>
      <c r="EG114" s="124">
        <f t="shared" ca="1" si="917"/>
        <v>0</v>
      </c>
      <c r="EH114" s="124">
        <f t="shared" ca="1" si="917"/>
        <v>0</v>
      </c>
      <c r="EI114" s="124">
        <f t="shared" ca="1" si="917"/>
        <v>0</v>
      </c>
      <c r="EJ114" s="124">
        <f t="shared" ca="1" si="917"/>
        <v>0</v>
      </c>
      <c r="EK114" s="124">
        <f t="shared" ca="1" si="917"/>
        <v>0</v>
      </c>
      <c r="EL114" s="124">
        <f t="shared" ca="1" si="917"/>
        <v>0</v>
      </c>
      <c r="EM114" s="124">
        <f t="shared" ca="1" si="917"/>
        <v>0</v>
      </c>
      <c r="EN114" s="124">
        <f t="shared" ca="1" si="917"/>
        <v>0</v>
      </c>
      <c r="EO114" s="124">
        <f t="shared" ca="1" si="917"/>
        <v>0</v>
      </c>
      <c r="EP114" s="124">
        <f t="shared" ca="1" si="917"/>
        <v>0</v>
      </c>
      <c r="EQ114" s="124">
        <f t="shared" ca="1" si="917"/>
        <v>0</v>
      </c>
      <c r="ER114" s="124">
        <f t="shared" ca="1" si="917"/>
        <v>0</v>
      </c>
      <c r="ES114" s="124">
        <f t="shared" ca="1" si="917"/>
        <v>0</v>
      </c>
      <c r="ET114" s="124">
        <f t="shared" ca="1" si="917"/>
        <v>0</v>
      </c>
      <c r="EU114" s="124">
        <f t="shared" ca="1" si="917"/>
        <v>0</v>
      </c>
      <c r="EV114" s="124">
        <f t="shared" ca="1" si="917"/>
        <v>0</v>
      </c>
      <c r="EW114" s="124">
        <f t="shared" ca="1" si="918"/>
        <v>0</v>
      </c>
      <c r="EX114" s="124">
        <f t="shared" ca="1" si="918"/>
        <v>0</v>
      </c>
      <c r="EY114" s="554">
        <f t="shared" ca="1" si="919"/>
        <v>0</v>
      </c>
      <c r="EZ114" s="554">
        <f t="shared" ca="1" si="919"/>
        <v>0</v>
      </c>
      <c r="FA114" s="554">
        <f t="shared" ca="1" si="919"/>
        <v>0</v>
      </c>
      <c r="FB114" s="125">
        <f t="shared" ca="1" si="919"/>
        <v>0</v>
      </c>
      <c r="FC114" s="125">
        <f t="shared" ca="1" si="919"/>
        <v>0</v>
      </c>
      <c r="FD114" s="125">
        <f t="shared" ca="1" si="919"/>
        <v>0</v>
      </c>
      <c r="FE114" s="125">
        <f t="shared" ca="1" si="919"/>
        <v>0</v>
      </c>
      <c r="FF114" s="125">
        <f t="shared" ca="1" si="919"/>
        <v>0</v>
      </c>
      <c r="FG114" s="125">
        <f t="shared" ca="1" si="919"/>
        <v>0</v>
      </c>
      <c r="FH114" s="125">
        <f t="shared" ca="1" si="919"/>
        <v>0</v>
      </c>
      <c r="FI114" s="125">
        <f t="shared" ca="1" si="919"/>
        <v>0</v>
      </c>
      <c r="FJ114" s="125">
        <f t="shared" ca="1" si="919"/>
        <v>0</v>
      </c>
      <c r="FK114" s="125">
        <f t="shared" ca="1" si="919"/>
        <v>0</v>
      </c>
      <c r="FL114" s="125">
        <f t="shared" ca="1" si="919"/>
        <v>0</v>
      </c>
      <c r="FM114" s="125">
        <f t="shared" ca="1" si="919"/>
        <v>0</v>
      </c>
      <c r="FN114" s="125">
        <f t="shared" ca="1" si="919"/>
        <v>0</v>
      </c>
      <c r="FO114" s="124">
        <f t="shared" ca="1" si="920"/>
        <v>0</v>
      </c>
      <c r="FP114" s="124">
        <f t="shared" ca="1" si="920"/>
        <v>0</v>
      </c>
      <c r="FQ114" s="124">
        <f t="shared" ca="1" si="920"/>
        <v>0</v>
      </c>
      <c r="FR114" s="124">
        <f t="shared" ca="1" si="920"/>
        <v>0</v>
      </c>
      <c r="FS114" s="124">
        <f t="shared" ca="1" si="920"/>
        <v>0</v>
      </c>
      <c r="FT114" s="124">
        <f t="shared" ca="1" si="920"/>
        <v>0</v>
      </c>
      <c r="FU114" s="124">
        <f t="shared" ca="1" si="920"/>
        <v>0</v>
      </c>
      <c r="FV114" s="124">
        <f t="shared" ca="1" si="920"/>
        <v>0</v>
      </c>
      <c r="FW114" s="124">
        <f t="shared" ca="1" si="920"/>
        <v>0</v>
      </c>
      <c r="FX114" s="124">
        <f t="shared" ca="1" si="920"/>
        <v>0</v>
      </c>
      <c r="FY114" s="124">
        <f t="shared" ca="1" si="920"/>
        <v>0</v>
      </c>
      <c r="FZ114" s="124">
        <f t="shared" ca="1" si="920"/>
        <v>0</v>
      </c>
      <c r="GA114" s="124">
        <f t="shared" ca="1" si="920"/>
        <v>0</v>
      </c>
      <c r="GB114" s="124">
        <f t="shared" ca="1" si="920"/>
        <v>0</v>
      </c>
      <c r="GC114" s="124">
        <f t="shared" ca="1" si="920"/>
        <v>0</v>
      </c>
      <c r="GD114" s="124">
        <f t="shared" ca="1" si="920"/>
        <v>0</v>
      </c>
      <c r="GE114" s="124">
        <f t="shared" ca="1" si="921"/>
        <v>0</v>
      </c>
      <c r="GF114" s="124">
        <f t="shared" ca="1" si="921"/>
        <v>0</v>
      </c>
      <c r="GG114" s="554">
        <f t="shared" ca="1" si="922"/>
        <v>0</v>
      </c>
      <c r="GH114" s="554">
        <f t="shared" ca="1" si="922"/>
        <v>0</v>
      </c>
      <c r="GI114" s="554">
        <f t="shared" ca="1" si="922"/>
        <v>0</v>
      </c>
      <c r="GJ114" s="125">
        <f t="shared" ca="1" si="923"/>
        <v>0</v>
      </c>
      <c r="GK114" s="125">
        <f t="shared" ca="1" si="923"/>
        <v>0</v>
      </c>
      <c r="GL114" s="125">
        <f t="shared" ca="1" si="923"/>
        <v>0</v>
      </c>
      <c r="GM114" s="125">
        <f t="shared" ca="1" si="923"/>
        <v>0</v>
      </c>
      <c r="GN114" s="125">
        <f t="shared" ca="1" si="923"/>
        <v>0</v>
      </c>
      <c r="GO114" s="125">
        <f t="shared" ca="1" si="923"/>
        <v>0</v>
      </c>
      <c r="GP114" s="125">
        <f t="shared" ca="1" si="923"/>
        <v>0</v>
      </c>
      <c r="GQ114" s="125">
        <f t="shared" ca="1" si="923"/>
        <v>0</v>
      </c>
      <c r="GR114" s="125">
        <f t="shared" ca="1" si="923"/>
        <v>0</v>
      </c>
      <c r="GS114" s="125">
        <f t="shared" ca="1" si="923"/>
        <v>0</v>
      </c>
      <c r="GT114" s="125">
        <f t="shared" ca="1" si="923"/>
        <v>0</v>
      </c>
      <c r="GU114" s="125">
        <f t="shared" ca="1" si="923"/>
        <v>0</v>
      </c>
      <c r="GV114" s="125">
        <f t="shared" ca="1" si="923"/>
        <v>0</v>
      </c>
      <c r="GW114" s="124">
        <f t="shared" ca="1" si="924"/>
        <v>0</v>
      </c>
      <c r="GX114" s="124">
        <f t="shared" ca="1" si="924"/>
        <v>0</v>
      </c>
      <c r="GY114" s="124">
        <f t="shared" ca="1" si="924"/>
        <v>0</v>
      </c>
      <c r="GZ114" s="124">
        <f t="shared" ca="1" si="924"/>
        <v>0</v>
      </c>
      <c r="HA114" s="124">
        <f t="shared" ca="1" si="924"/>
        <v>0</v>
      </c>
      <c r="HB114" s="124">
        <f t="shared" ca="1" si="924"/>
        <v>0</v>
      </c>
      <c r="HC114" s="124">
        <f t="shared" ca="1" si="924"/>
        <v>0</v>
      </c>
      <c r="HD114" s="124">
        <f t="shared" ca="1" si="924"/>
        <v>0</v>
      </c>
      <c r="HE114" s="124">
        <f t="shared" ca="1" si="924"/>
        <v>0</v>
      </c>
      <c r="HF114" s="124">
        <f t="shared" ca="1" si="924"/>
        <v>0</v>
      </c>
      <c r="HG114" s="124">
        <f t="shared" ca="1" si="924"/>
        <v>0</v>
      </c>
      <c r="HH114" s="124">
        <f t="shared" ca="1" si="924"/>
        <v>0</v>
      </c>
      <c r="HI114" s="124">
        <f t="shared" ca="1" si="924"/>
        <v>0</v>
      </c>
      <c r="HJ114" s="124">
        <f t="shared" ca="1" si="924"/>
        <v>0</v>
      </c>
      <c r="HK114" s="124">
        <f t="shared" ca="1" si="924"/>
        <v>0</v>
      </c>
      <c r="HL114" s="124">
        <f t="shared" ca="1" si="924"/>
        <v>0</v>
      </c>
      <c r="HM114" s="124">
        <f t="shared" ca="1" si="925"/>
        <v>0</v>
      </c>
      <c r="HN114" s="124">
        <f t="shared" ca="1" si="925"/>
        <v>0</v>
      </c>
      <c r="HO114" s="554">
        <f t="shared" ca="1" si="926"/>
        <v>0</v>
      </c>
      <c r="HP114" s="554">
        <f t="shared" ca="1" si="926"/>
        <v>0</v>
      </c>
      <c r="HQ114" s="554">
        <f t="shared" ca="1" si="926"/>
        <v>0</v>
      </c>
      <c r="HR114" s="125">
        <f t="shared" ca="1" si="927"/>
        <v>0</v>
      </c>
      <c r="HS114" s="125">
        <f t="shared" ca="1" si="927"/>
        <v>0</v>
      </c>
      <c r="HT114" s="125">
        <f t="shared" ca="1" si="927"/>
        <v>0</v>
      </c>
      <c r="HU114" s="125">
        <f t="shared" ca="1" si="927"/>
        <v>0</v>
      </c>
      <c r="HV114" s="125">
        <f t="shared" ca="1" si="927"/>
        <v>0</v>
      </c>
      <c r="HW114" s="125">
        <f t="shared" ca="1" si="927"/>
        <v>0</v>
      </c>
      <c r="HX114" s="125">
        <f t="shared" ca="1" si="927"/>
        <v>0</v>
      </c>
      <c r="HY114" s="125">
        <f t="shared" ca="1" si="927"/>
        <v>0</v>
      </c>
      <c r="HZ114" s="125">
        <f t="shared" ca="1" si="927"/>
        <v>0</v>
      </c>
      <c r="IA114" s="125">
        <f t="shared" ca="1" si="927"/>
        <v>0</v>
      </c>
      <c r="IB114" s="125">
        <f t="shared" ca="1" si="927"/>
        <v>0</v>
      </c>
      <c r="IC114" s="125">
        <f t="shared" ca="1" si="927"/>
        <v>0</v>
      </c>
      <c r="ID114" s="125">
        <f t="shared" ca="1" si="927"/>
        <v>0</v>
      </c>
      <c r="IE114" s="5">
        <f t="shared" ca="1" si="928"/>
        <v>67</v>
      </c>
      <c r="IF114" s="9"/>
      <c r="IG114" s="5">
        <f t="shared" ca="1" si="929"/>
        <v>1</v>
      </c>
      <c r="IH114" s="5" t="b">
        <f t="shared" ca="1" si="929"/>
        <v>0</v>
      </c>
      <c r="II114" s="19">
        <f t="shared" ca="1" si="930"/>
        <v>0</v>
      </c>
      <c r="IJ114" s="5">
        <f t="shared" ca="1" si="929"/>
        <v>55</v>
      </c>
      <c r="IK114" s="5" cm="1">
        <f t="array" ref="IK114">INDEX(i.pi_yatf,$X114+1,IK$7)</f>
        <v>1</v>
      </c>
      <c r="IL114" s="19">
        <f t="shared" ca="1" si="931"/>
        <v>0</v>
      </c>
      <c r="IM114" s="19">
        <f t="shared" ca="1" si="931"/>
        <v>0</v>
      </c>
      <c r="IN114" s="19">
        <f t="shared" ca="1" si="931"/>
        <v>0</v>
      </c>
      <c r="IO114" s="19">
        <f t="shared" ca="1" si="931"/>
        <v>0</v>
      </c>
      <c r="IP114" s="19">
        <f t="shared" ca="1" si="931"/>
        <v>0</v>
      </c>
      <c r="IQ114" s="19">
        <f t="shared" ca="1" si="931"/>
        <v>0</v>
      </c>
      <c r="IR114" s="19">
        <f t="shared" ca="1" si="931"/>
        <v>0</v>
      </c>
      <c r="IS114" s="19">
        <f t="shared" ca="1" si="931"/>
        <v>0</v>
      </c>
      <c r="IT114" s="19">
        <f t="shared" ca="1" si="931"/>
        <v>0</v>
      </c>
      <c r="IU114" s="19">
        <f t="shared" ca="1" si="931"/>
        <v>0</v>
      </c>
      <c r="IV114" s="19">
        <f t="shared" ca="1" si="931"/>
        <v>0</v>
      </c>
      <c r="IW114" s="19">
        <f t="shared" ca="1" si="931"/>
        <v>0</v>
      </c>
      <c r="IX114" s="19">
        <f t="shared" ca="1" si="931"/>
        <v>0</v>
      </c>
      <c r="IY114" s="19">
        <f t="shared" ca="1" si="931"/>
        <v>0</v>
      </c>
      <c r="IZ114" s="19">
        <f t="shared" ca="1" si="931"/>
        <v>0</v>
      </c>
      <c r="JA114" s="19">
        <f t="shared" ca="1" si="931"/>
        <v>0</v>
      </c>
      <c r="JB114" s="19">
        <f t="shared" ca="1" si="931"/>
        <v>0</v>
      </c>
      <c r="JC114" s="19">
        <f t="shared" ca="1" si="931"/>
        <v>0</v>
      </c>
      <c r="JD114" s="19">
        <f t="shared" ca="1" si="931"/>
        <v>0</v>
      </c>
      <c r="JE114" s="19">
        <f t="shared" ca="1" si="931"/>
        <v>0</v>
      </c>
      <c r="JF114" s="19">
        <f t="shared" ca="1" si="931"/>
        <v>0</v>
      </c>
      <c r="JG114" s="19">
        <f t="shared" ca="1" si="931"/>
        <v>1</v>
      </c>
      <c r="JH114" s="19">
        <f t="shared" ca="1" si="931"/>
        <v>0</v>
      </c>
      <c r="JI114" s="19">
        <f t="shared" ca="1" si="931"/>
        <v>1</v>
      </c>
      <c r="JJ114" s="9"/>
      <c r="JK114" s="5" t="b">
        <f t="shared" ca="1" si="932"/>
        <v>0</v>
      </c>
      <c r="JL114" s="5" t="b">
        <f t="shared" ca="1" si="933"/>
        <v>0</v>
      </c>
      <c r="JM114" s="5" t="b">
        <f t="shared" ca="1" si="933"/>
        <v>0</v>
      </c>
      <c r="JN114" s="5" t="b">
        <f t="shared" ca="1" si="933"/>
        <v>1</v>
      </c>
      <c r="JO114" s="144">
        <f t="shared" ca="1" si="934"/>
        <v>1</v>
      </c>
      <c r="JP114" s="144">
        <f t="shared" ca="1" si="934"/>
        <v>1</v>
      </c>
      <c r="JQ114" s="5" t="b">
        <f t="shared" ca="1" si="935"/>
        <v>0</v>
      </c>
      <c r="JR114" s="5" t="b">
        <f t="shared" ca="1" si="935"/>
        <v>1</v>
      </c>
      <c r="JS114" s="5" t="b">
        <f t="shared" ca="1" si="935"/>
        <v>1</v>
      </c>
      <c r="JT114" s="5" t="b">
        <f t="shared" ca="1" si="935"/>
        <v>0</v>
      </c>
      <c r="JU114" s="5">
        <f t="shared" ca="1" si="936"/>
        <v>1</v>
      </c>
      <c r="JV114" s="5">
        <f t="shared" ca="1" si="936"/>
        <v>0</v>
      </c>
      <c r="JW114" s="5" t="b">
        <f t="shared" ca="1" si="937"/>
        <v>0</v>
      </c>
      <c r="JX114" s="5" t="str" cm="1">
        <f t="array" aca="1" ref="JX114" ca="1">IF(OR(JY114:KF114&lt;&gt;"-"),TRUE,"-")</f>
        <v>-</v>
      </c>
      <c r="JY114" s="19" t="str">
        <f t="shared" ca="1" si="938"/>
        <v>-</v>
      </c>
      <c r="JZ114" s="19" t="str">
        <f t="shared" ca="1" si="938"/>
        <v>-</v>
      </c>
      <c r="KA114" s="19" t="str">
        <f t="shared" ca="1" si="938"/>
        <v>-</v>
      </c>
      <c r="KB114" s="19" t="str">
        <f t="shared" ca="1" si="938"/>
        <v>-</v>
      </c>
      <c r="KC114" s="19" t="str">
        <f t="shared" ca="1" si="938"/>
        <v>-</v>
      </c>
      <c r="KD114" s="19" t="str">
        <f t="shared" ca="1" si="938"/>
        <v>-</v>
      </c>
      <c r="KE114" s="19" t="str">
        <f t="shared" ca="1" si="938"/>
        <v>-</v>
      </c>
      <c r="KF114" s="19" t="str">
        <f t="shared" ca="1" si="938"/>
        <v>-</v>
      </c>
      <c r="KG114" s="5" t="b">
        <f t="array" aca="1" ref="KG114" ca="1">IF(OR(KH114:KN114&lt;&gt;"-"),TRUE,"-")</f>
        <v>1</v>
      </c>
      <c r="KH114" s="19">
        <f t="shared" ca="1" si="939"/>
        <v>0</v>
      </c>
      <c r="KI114" s="19" t="str">
        <f t="shared" ca="1" si="939"/>
        <v>-</v>
      </c>
      <c r="KJ114" s="19">
        <f t="shared" ca="1" si="939"/>
        <v>999999</v>
      </c>
      <c r="KK114" s="19">
        <f t="shared" ca="1" si="939"/>
        <v>999999</v>
      </c>
      <c r="KL114" s="19">
        <f t="shared" ca="1" si="939"/>
        <v>999999</v>
      </c>
      <c r="KM114" s="19">
        <f t="shared" ca="1" si="939"/>
        <v>999999</v>
      </c>
      <c r="KN114" s="19">
        <f t="shared" ca="1" si="939"/>
        <v>999999</v>
      </c>
      <c r="KO114" s="19" t="str">
        <f t="shared" ca="1" si="939"/>
        <v>-</v>
      </c>
      <c r="KP114" s="19" t="str">
        <f t="shared" ca="1" si="939"/>
        <v>-</v>
      </c>
      <c r="KQ114" s="19" t="str">
        <f t="shared" ca="1" si="939"/>
        <v>-</v>
      </c>
      <c r="KR114" s="19" t="b">
        <f t="shared" ca="1" si="940"/>
        <v>1</v>
      </c>
      <c r="KS114" s="19">
        <f t="shared" ca="1" si="940"/>
        <v>0</v>
      </c>
      <c r="KT114" s="5" t="str">
        <f t="shared" ca="1" si="941"/>
        <v>-</v>
      </c>
      <c r="KU114" s="5" t="str">
        <f t="shared" ca="1" si="941"/>
        <v>-</v>
      </c>
      <c r="KV114" s="5" t="str">
        <f t="shared" ca="1" si="941"/>
        <v>-</v>
      </c>
      <c r="KW114" s="5" t="str">
        <f t="shared" ca="1" si="941"/>
        <v>-</v>
      </c>
      <c r="KX114" s="19" t="str">
        <f t="shared" ca="1" si="942"/>
        <v>-</v>
      </c>
      <c r="KY114" s="19" t="str">
        <f t="shared" ca="1" si="942"/>
        <v>-</v>
      </c>
      <c r="KZ114" s="19" t="str">
        <f t="shared" ca="1" si="942"/>
        <v>-</v>
      </c>
      <c r="LA114" s="19" t="str">
        <f t="shared" ca="1" si="942"/>
        <v>-</v>
      </c>
      <c r="LB114" s="19" t="str">
        <f t="shared" ca="1" si="942"/>
        <v>-</v>
      </c>
      <c r="LC114" s="19" t="str">
        <f t="shared" ca="1" si="942"/>
        <v>-</v>
      </c>
      <c r="LD114" s="19" t="str">
        <f t="shared" ca="1" si="942"/>
        <v>-</v>
      </c>
      <c r="LE114" s="5" t="str">
        <f t="shared" ca="1" si="943"/>
        <v>-</v>
      </c>
      <c r="LF114" s="5">
        <f t="shared" ca="1" si="943"/>
        <v>500</v>
      </c>
      <c r="LG114" s="5">
        <f t="shared" ca="1" si="943"/>
        <v>500</v>
      </c>
      <c r="LH114" s="5" t="str">
        <f t="shared" ca="1" si="943"/>
        <v>-</v>
      </c>
      <c r="LI114" s="5" t="str">
        <f t="shared" ca="1" si="943"/>
        <v>-</v>
      </c>
      <c r="LJ114" s="5" t="str">
        <f t="shared" ca="1" si="943"/>
        <v>-</v>
      </c>
      <c r="LK114" s="5">
        <f t="shared" ca="1" si="944"/>
        <v>1</v>
      </c>
      <c r="LL114" s="9"/>
      <c r="LM114" s="19">
        <f t="shared" ca="1" si="942"/>
        <v>70</v>
      </c>
      <c r="LN114" s="19">
        <f t="shared" ca="1" si="945"/>
        <v>50</v>
      </c>
      <c r="LO114" s="19">
        <f t="shared" ca="1" si="945"/>
        <v>80</v>
      </c>
      <c r="LP114" s="19">
        <f t="shared" ca="1" si="945"/>
        <v>50</v>
      </c>
      <c r="LQ114" s="5" t="b" cm="1">
        <f t="array" ref="LQ114">INDEX(i.meatgrid,$Q114,LQ$7)</f>
        <v>1</v>
      </c>
      <c r="LR114" s="5" t="b" cm="1">
        <f t="array" ref="LR114">INDEX(i.meatgrid,$Q114,LR$7)</f>
        <v>0</v>
      </c>
      <c r="LS114" s="5" t="str" cm="1">
        <f t="array" ref="LS114">INDEX(i.meatgrid,$Q114,LS$7)</f>
        <v>-</v>
      </c>
      <c r="LT114" s="5" t="str" cm="1">
        <f t="array" ref="LT114">INDEX(i.meatgrid,$Q114,LT$7)</f>
        <v>-</v>
      </c>
      <c r="LU114" s="5">
        <f t="shared" si="946"/>
        <v>1</v>
      </c>
      <c r="LV114" s="5">
        <f t="shared" si="947"/>
        <v>1</v>
      </c>
      <c r="LW114" s="5" cm="1">
        <f t="array" ref="LW114">INDEX(i.meatgrid,$Q114,LW$7)</f>
        <v>0</v>
      </c>
      <c r="LX114" s="5" cm="1">
        <f t="array" ref="LX114">INDEX(i.meatgrid,$Q114,LX$7)</f>
        <v>0</v>
      </c>
      <c r="LY114" s="5" cm="1">
        <f t="array" ref="LY114">INDEX(i.meatgrid,$Q114,LY$7)</f>
        <v>0</v>
      </c>
      <c r="LZ114" s="5" cm="1">
        <f t="array" ref="LZ114">INDEX(i.meatgrid,$Q114,LZ$7)</f>
        <v>0</v>
      </c>
      <c r="MA114" s="5" cm="1">
        <f t="array" ref="MA114">INDEX(i.meatgrid,$Q114,MA$7)</f>
        <v>0</v>
      </c>
      <c r="MB114" s="5" cm="1">
        <f t="array" ref="MB114">INDEX(i.meatgrid,$Q114,MB$7)</f>
        <v>1</v>
      </c>
      <c r="MC114" s="5" cm="1">
        <f t="array" ref="MC114">INDEX(i.meatgrid,$Q114,MC$7)</f>
        <v>1</v>
      </c>
      <c r="MD114" s="5" cm="1">
        <f t="array" ref="MD114">INDEX(i.meatgrid,$Q114,MD$7)</f>
        <v>1</v>
      </c>
      <c r="ME114" s="5">
        <f t="shared" si="948"/>
        <v>1</v>
      </c>
      <c r="MF114" s="9"/>
      <c r="MG114" s="19" t="b">
        <f t="shared" ca="1" si="949"/>
        <v>0</v>
      </c>
      <c r="MH114" s="19" t="b">
        <f t="shared" ca="1" si="949"/>
        <v>0</v>
      </c>
      <c r="MI114" s="19">
        <f t="shared" ca="1" si="949"/>
        <v>1</v>
      </c>
      <c r="MJ114" s="19">
        <f t="shared" ca="1" si="949"/>
        <v>0.75</v>
      </c>
      <c r="MK114" s="19">
        <f t="shared" ca="1" si="949"/>
        <v>0.75</v>
      </c>
      <c r="ML114" s="19">
        <f t="shared" ca="1" si="949"/>
        <v>0.8</v>
      </c>
      <c r="MM114" s="19">
        <f t="shared" ca="1" si="949"/>
        <v>0.82499999999999996</v>
      </c>
      <c r="MN114" s="19">
        <f t="shared" ca="1" si="949"/>
        <v>0.875</v>
      </c>
      <c r="MO114" s="19">
        <f t="shared" ca="1" si="949"/>
        <v>0.9</v>
      </c>
      <c r="MP114" s="19">
        <f t="shared" ca="1" si="949"/>
        <v>1</v>
      </c>
      <c r="MQ114" s="19">
        <f t="shared" ca="1" si="949"/>
        <v>0.875</v>
      </c>
      <c r="MR114" s="19" t="b">
        <f t="shared" ca="1" si="949"/>
        <v>1</v>
      </c>
      <c r="MS114" s="19">
        <f t="shared" ca="1" si="949"/>
        <v>74.989999999999995</v>
      </c>
      <c r="MT114" s="19" t="str">
        <f t="shared" ca="1" si="949"/>
        <v>-</v>
      </c>
      <c r="MU114" s="19" t="str">
        <f t="shared" ca="1" si="949"/>
        <v>-</v>
      </c>
      <c r="MV114" s="19" t="str">
        <f t="shared" ca="1" si="949"/>
        <v>-</v>
      </c>
      <c r="MW114" s="19" t="str">
        <f t="shared" ca="1" si="950"/>
        <v>-</v>
      </c>
      <c r="MX114" s="19" t="str">
        <f t="shared" ca="1" si="950"/>
        <v>-</v>
      </c>
      <c r="MY114" s="19" t="str">
        <f t="shared" ca="1" si="950"/>
        <v>-</v>
      </c>
      <c r="MZ114" s="19" t="str">
        <f t="shared" ca="1" si="950"/>
        <v>-</v>
      </c>
      <c r="NA114" s="19">
        <f t="shared" ca="1" si="950"/>
        <v>36.99</v>
      </c>
      <c r="NB114" s="19">
        <f t="shared" ca="1" si="950"/>
        <v>36.99</v>
      </c>
      <c r="NC114" s="19" t="str">
        <f t="shared" ca="1" si="950"/>
        <v>-</v>
      </c>
      <c r="ND114" s="19" t="str">
        <f t="shared" ca="1" si="950"/>
        <v>-</v>
      </c>
      <c r="NE114" s="19" t="str">
        <f t="shared" ca="1" si="950"/>
        <v>-</v>
      </c>
      <c r="NF114" s="19" t="str">
        <f t="shared" ca="1" si="950"/>
        <v>-</v>
      </c>
      <c r="NG114" s="19" t="str">
        <f t="shared" ca="1" si="950"/>
        <v>-</v>
      </c>
      <c r="NH114" s="19">
        <f t="shared" ca="1" si="950"/>
        <v>49.99</v>
      </c>
      <c r="NI114" s="19">
        <f t="shared" ca="1" si="950"/>
        <v>49.99</v>
      </c>
      <c r="NJ114" s="19">
        <f t="shared" ca="1" si="950"/>
        <v>49.99</v>
      </c>
      <c r="NK114" s="19">
        <f t="shared" ca="1" si="950"/>
        <v>49.99</v>
      </c>
      <c r="NL114" s="19">
        <f t="shared" ca="1" si="950"/>
        <v>49.99</v>
      </c>
      <c r="NM114" s="19">
        <f t="shared" ca="1" si="950"/>
        <v>49.99</v>
      </c>
      <c r="NN114" s="19">
        <f t="shared" ca="1" si="950"/>
        <v>49.99</v>
      </c>
      <c r="NO114" s="19">
        <f t="shared" ca="1" si="950"/>
        <v>49.99</v>
      </c>
      <c r="NP114" s="19">
        <f t="shared" ca="1" si="950"/>
        <v>412.99</v>
      </c>
      <c r="NQ114" s="19">
        <f t="shared" ca="1" si="950"/>
        <v>412.99</v>
      </c>
      <c r="NR114" s="19" t="str">
        <f t="shared" ca="1" si="950"/>
        <v>-</v>
      </c>
      <c r="NS114" s="19" t="str">
        <f t="shared" ca="1" si="950"/>
        <v>-</v>
      </c>
      <c r="NT114" s="19" t="str">
        <f t="shared" ca="1" si="950"/>
        <v>-</v>
      </c>
      <c r="NU114" s="19" t="str">
        <f t="shared" ca="1" si="950"/>
        <v>-</v>
      </c>
      <c r="NV114" s="19" t="str">
        <f t="shared" ca="1" si="950"/>
        <v>-</v>
      </c>
      <c r="NW114" s="19">
        <f t="shared" ca="1" si="950"/>
        <v>6.8900000000000006</v>
      </c>
      <c r="NX114" s="19">
        <f t="shared" ca="1" si="950"/>
        <v>6.8900000000000006</v>
      </c>
      <c r="NY114" s="19">
        <f t="shared" ca="1" si="950"/>
        <v>6.8900000000000006</v>
      </c>
      <c r="NZ114" s="19">
        <f t="shared" ca="1" si="950"/>
        <v>6.8900000000000006</v>
      </c>
      <c r="OA114" s="19">
        <f t="shared" ca="1" si="950"/>
        <v>6.8900000000000006</v>
      </c>
      <c r="OB114" s="19">
        <f t="shared" ca="1" si="950"/>
        <v>6.8900000000000006</v>
      </c>
      <c r="OC114" s="19">
        <f t="shared" ca="1" si="950"/>
        <v>6.8900000000000006</v>
      </c>
      <c r="OD114" s="19">
        <f t="shared" ca="1" si="950"/>
        <v>6.8900000000000006</v>
      </c>
      <c r="OE114" s="19">
        <f t="shared" ca="1" si="950"/>
        <v>346.99</v>
      </c>
      <c r="OF114" s="19">
        <f t="shared" ca="1" si="950"/>
        <v>346.99</v>
      </c>
      <c r="OG114" s="19" t="str">
        <f t="shared" ca="1" si="950"/>
        <v>-</v>
      </c>
      <c r="OH114" s="19" t="str">
        <f t="shared" ca="1" si="950"/>
        <v>-</v>
      </c>
      <c r="OI114" s="19" t="str">
        <f t="shared" ca="1" si="950"/>
        <v>-</v>
      </c>
      <c r="OJ114" s="19" t="str">
        <f t="shared" ca="1" si="950"/>
        <v>-</v>
      </c>
      <c r="OK114" s="19" t="str">
        <f t="shared" ca="1" si="950"/>
        <v>-</v>
      </c>
      <c r="OL114" s="19">
        <f t="shared" ca="1" si="950"/>
        <v>0</v>
      </c>
      <c r="OM114" s="24">
        <v>0</v>
      </c>
    </row>
    <row r="115" spans="1:403" outlineLevel="1">
      <c r="A115" s="21">
        <f t="shared" si="156"/>
        <v>110</v>
      </c>
      <c r="B115" s="21"/>
      <c r="D115" s="14"/>
      <c r="E115" t="b">
        <v>0</v>
      </c>
      <c r="H115" s="21"/>
      <c r="I115" s="21"/>
      <c r="J115" s="21"/>
      <c r="K115" s="21"/>
      <c r="L115" s="21"/>
      <c r="M115" s="21"/>
      <c r="N115" s="21"/>
      <c r="O115" s="21"/>
      <c r="P115" s="21"/>
      <c r="Q115" s="21"/>
      <c r="R115" s="21"/>
      <c r="S115" s="21"/>
      <c r="T115" s="21"/>
      <c r="U115" s="218"/>
      <c r="V115" s="218"/>
      <c r="W115" s="21"/>
      <c r="X115" s="218"/>
      <c r="Y115" s="218"/>
      <c r="Z115" s="218"/>
      <c r="AA115" s="218"/>
      <c r="AB115" s="218"/>
      <c r="AC115" s="218"/>
      <c r="AD115" s="218"/>
      <c r="AE115" s="218"/>
      <c r="AJ115" s="218"/>
      <c r="AK115" s="218"/>
      <c r="AL115" s="234" t="str">
        <f ca="1">"blank "&amp;TEXT(RAND(),"0.000")</f>
        <v>blank 0.564</v>
      </c>
      <c r="AM115" s="9" t="str">
        <f ca="1">IF(COUNTIF(AL$5:AL115,AL115)=1,"-","Dup")</f>
        <v>-</v>
      </c>
      <c r="AN115" s="9"/>
      <c r="AO115" s="14"/>
      <c r="AP115" s="14"/>
      <c r="AQ115" s="14"/>
      <c r="AR115" s="14"/>
      <c r="AS115" s="14"/>
      <c r="AT115" s="14"/>
      <c r="AU115" s="563"/>
      <c r="AV115" s="563"/>
      <c r="AW115" s="9"/>
      <c r="AX115" s="14"/>
      <c r="AY115" s="14"/>
      <c r="AZ115" s="14"/>
      <c r="BA115" s="14"/>
      <c r="BB115" s="14"/>
      <c r="BC115" s="14"/>
      <c r="BD115" s="14"/>
      <c r="BE115" s="9"/>
      <c r="BF115" s="14"/>
      <c r="BG115" s="14"/>
      <c r="BH115" s="14"/>
      <c r="BI115" s="14"/>
      <c r="BJ115" s="14"/>
      <c r="BK115" s="14"/>
      <c r="BL115" s="14"/>
      <c r="BM115" s="14"/>
      <c r="BN115" s="14"/>
      <c r="BO115" s="14"/>
      <c r="BP115" s="14"/>
      <c r="BQ115" s="9"/>
      <c r="BR115" s="14"/>
      <c r="BS115" s="14"/>
      <c r="BT115" s="14"/>
      <c r="BU115" s="14"/>
      <c r="BV115" s="14"/>
      <c r="BW115" s="14"/>
      <c r="BX115" s="14"/>
      <c r="BY115" s="14"/>
      <c r="BZ115" s="14"/>
      <c r="CA115" s="14"/>
      <c r="CB115" s="9"/>
      <c r="CC115" s="14"/>
      <c r="CD115" s="14"/>
      <c r="CE115" s="14"/>
      <c r="CF115" s="14"/>
      <c r="CG115" s="14"/>
      <c r="CH115" s="14"/>
      <c r="CI115" s="14"/>
      <c r="CJ115" s="14"/>
      <c r="CK115" s="14"/>
      <c r="CL115" s="14"/>
      <c r="CM115" s="14"/>
      <c r="CN115" s="9"/>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9"/>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9"/>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9"/>
      <c r="LM115" s="14"/>
      <c r="LN115" s="14"/>
      <c r="LO115" s="14"/>
      <c r="LP115" s="14"/>
      <c r="LQ115" s="14"/>
      <c r="LR115" s="14"/>
      <c r="LS115" s="14"/>
      <c r="LT115" s="14"/>
      <c r="LU115" s="14"/>
      <c r="LV115" s="14"/>
      <c r="LW115" s="14"/>
      <c r="LX115" s="14"/>
      <c r="LY115" s="14"/>
      <c r="LZ115" s="14"/>
      <c r="MA115" s="14"/>
      <c r="MB115" s="14"/>
      <c r="MC115" s="14"/>
      <c r="MD115" s="14"/>
      <c r="ME115" s="14"/>
      <c r="MF115" s="9"/>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24">
        <v>0</v>
      </c>
    </row>
    <row r="116" spans="1:403">
      <c r="A116" s="21">
        <f>ROW(A116)-5</f>
        <v>111</v>
      </c>
      <c r="B116" s="21"/>
      <c r="D116" s="515"/>
      <c r="E116" t="b">
        <v>0</v>
      </c>
      <c r="G116" s="32" t="s">
        <v>1019</v>
      </c>
      <c r="M116">
        <v>1</v>
      </c>
      <c r="N116">
        <v>1</v>
      </c>
      <c r="O116">
        <v>2</v>
      </c>
      <c r="P116">
        <v>1</v>
      </c>
      <c r="Q116">
        <v>1</v>
      </c>
      <c r="R116">
        <v>1</v>
      </c>
      <c r="S116">
        <v>1</v>
      </c>
      <c r="T116">
        <v>1</v>
      </c>
      <c r="U116" s="218"/>
      <c r="V116" s="218"/>
      <c r="W116">
        <v>0</v>
      </c>
      <c r="X116" s="218"/>
      <c r="Y116" s="218">
        <v>0</v>
      </c>
      <c r="Z116" s="218">
        <v>0</v>
      </c>
      <c r="AA116" s="218">
        <v>0</v>
      </c>
      <c r="AB116" s="218">
        <v>0</v>
      </c>
      <c r="AC116" s="218">
        <v>0</v>
      </c>
      <c r="AD116" s="218">
        <v>0</v>
      </c>
      <c r="AE116" s="218">
        <v>0</v>
      </c>
      <c r="AL116" s="233" t="s">
        <v>848</v>
      </c>
      <c r="AM116" s="9" t="str">
        <f ca="1">IF(COUNTIF(AL$5:AL116,AL116)=1,"-","Dup")</f>
        <v>Dup</v>
      </c>
      <c r="AN116" s="9"/>
      <c r="AO116" s="515"/>
      <c r="AP116" s="515"/>
      <c r="AQ116" s="515"/>
      <c r="AR116" s="515"/>
      <c r="AS116" s="515"/>
      <c r="AT116" s="515"/>
      <c r="AU116" s="563"/>
      <c r="AV116" s="563"/>
      <c r="AW116" s="9"/>
      <c r="AX116" s="515"/>
      <c r="AY116" s="515"/>
      <c r="AZ116" s="515"/>
      <c r="BA116" s="515"/>
      <c r="BB116" s="515"/>
      <c r="BC116" s="515"/>
      <c r="BD116" s="515"/>
      <c r="BE116" s="9"/>
      <c r="BF116" s="515"/>
      <c r="BG116" s="515"/>
      <c r="BH116" s="515"/>
      <c r="BI116" s="515"/>
      <c r="BJ116" s="515"/>
      <c r="BK116" s="515"/>
      <c r="BL116" s="515"/>
      <c r="BM116" s="515"/>
      <c r="BN116" s="515"/>
      <c r="BO116" s="515"/>
      <c r="BP116" s="515"/>
      <c r="BQ116" s="9"/>
      <c r="BR116" s="515"/>
      <c r="BS116" s="515"/>
      <c r="BT116" s="515"/>
      <c r="BU116" s="515"/>
      <c r="BV116" s="515"/>
      <c r="BW116" s="515"/>
      <c r="BX116" s="515"/>
      <c r="BY116" s="515"/>
      <c r="BZ116" s="515"/>
      <c r="CA116" s="515"/>
      <c r="CB116" s="9"/>
      <c r="CC116" s="515"/>
      <c r="CD116" s="515"/>
      <c r="CE116" s="515"/>
      <c r="CF116" s="515"/>
      <c r="CG116" s="515"/>
      <c r="CH116" s="515"/>
      <c r="CI116" s="515"/>
      <c r="CJ116" s="515"/>
      <c r="CK116" s="515"/>
      <c r="CL116" s="515"/>
      <c r="CM116" s="515"/>
      <c r="CN116" s="9"/>
      <c r="CO116" s="515"/>
      <c r="CP116" s="515"/>
      <c r="CQ116" s="515"/>
      <c r="CR116" s="515"/>
      <c r="CS116" s="515"/>
      <c r="CT116" s="515"/>
      <c r="CU116" s="515"/>
      <c r="CV116" s="515"/>
      <c r="CW116" s="515"/>
      <c r="CX116" s="515"/>
      <c r="CY116" s="515"/>
      <c r="CZ116" s="515"/>
      <c r="DA116" s="515"/>
      <c r="DB116" s="515"/>
      <c r="DC116" s="515"/>
      <c r="DD116" s="515"/>
      <c r="DE116" s="515"/>
      <c r="DF116" s="515"/>
      <c r="DG116" s="515"/>
      <c r="DH116" s="515"/>
      <c r="DI116" s="515"/>
      <c r="DJ116" s="515"/>
      <c r="DK116" s="515"/>
      <c r="DL116" s="515"/>
      <c r="DM116" s="515"/>
      <c r="DN116" s="515"/>
      <c r="DO116" s="515"/>
      <c r="DP116" s="515"/>
      <c r="DQ116" s="515"/>
      <c r="DR116" s="515"/>
      <c r="DS116" s="515"/>
      <c r="DT116" s="515"/>
      <c r="DU116" s="515"/>
      <c r="DV116" s="515"/>
      <c r="DW116" s="515"/>
      <c r="DX116" s="515"/>
      <c r="DY116" s="515"/>
      <c r="DZ116" s="515"/>
      <c r="EA116" s="515"/>
      <c r="EB116" s="515"/>
      <c r="EC116" s="515"/>
      <c r="ED116" s="516"/>
      <c r="EE116" s="515"/>
      <c r="EF116" s="515"/>
      <c r="EG116" s="515"/>
      <c r="EH116" s="515"/>
      <c r="EI116" s="515"/>
      <c r="EJ116" s="515"/>
      <c r="EK116" s="515"/>
      <c r="EL116" s="515"/>
      <c r="EM116" s="515"/>
      <c r="EN116" s="515"/>
      <c r="EO116" s="515"/>
      <c r="EP116" s="515"/>
      <c r="EQ116" s="515"/>
      <c r="ER116" s="515"/>
      <c r="ES116" s="515"/>
      <c r="ET116" s="515"/>
      <c r="EU116" s="515"/>
      <c r="EV116" s="515"/>
      <c r="EW116" s="515"/>
      <c r="EX116" s="515"/>
      <c r="EY116" s="515"/>
      <c r="EZ116" s="515"/>
      <c r="FA116" s="515"/>
      <c r="FB116" s="515"/>
      <c r="FC116" s="515"/>
      <c r="FD116" s="515"/>
      <c r="FE116" s="515"/>
      <c r="FF116" s="515"/>
      <c r="FG116" s="515"/>
      <c r="FH116" s="515"/>
      <c r="FI116" s="515"/>
      <c r="FJ116" s="515"/>
      <c r="FK116" s="515"/>
      <c r="FL116" s="515"/>
      <c r="FM116" s="515"/>
      <c r="FN116" s="515"/>
      <c r="FO116" s="515"/>
      <c r="FP116" s="515"/>
      <c r="FQ116" s="515"/>
      <c r="FR116" s="515"/>
      <c r="FS116" s="515"/>
      <c r="FT116" s="515"/>
      <c r="FU116" s="515"/>
      <c r="FV116" s="515"/>
      <c r="FW116" s="515"/>
      <c r="FX116" s="515"/>
      <c r="FY116" s="515"/>
      <c r="FZ116" s="515"/>
      <c r="GA116" s="515"/>
      <c r="GB116" s="515"/>
      <c r="GC116" s="515"/>
      <c r="GD116" s="515"/>
      <c r="GE116" s="515"/>
      <c r="GF116" s="515"/>
      <c r="GG116" s="515"/>
      <c r="GH116" s="515"/>
      <c r="GI116" s="515"/>
      <c r="GJ116" s="515"/>
      <c r="GK116" s="515"/>
      <c r="GL116" s="515"/>
      <c r="GM116" s="515"/>
      <c r="GN116" s="515"/>
      <c r="GO116" s="515"/>
      <c r="GP116" s="515"/>
      <c r="GQ116" s="515"/>
      <c r="GR116" s="515"/>
      <c r="GS116" s="515"/>
      <c r="GT116" s="515"/>
      <c r="GU116" s="515"/>
      <c r="GV116" s="515"/>
      <c r="GW116" s="515"/>
      <c r="GX116" s="515"/>
      <c r="GY116" s="515"/>
      <c r="GZ116" s="515"/>
      <c r="HA116" s="515"/>
      <c r="HB116" s="515"/>
      <c r="HC116" s="515"/>
      <c r="HD116" s="515"/>
      <c r="HE116" s="515"/>
      <c r="HF116" s="515"/>
      <c r="HG116" s="515"/>
      <c r="HH116" s="515"/>
      <c r="HI116" s="515"/>
      <c r="HJ116" s="515"/>
      <c r="HK116" s="515"/>
      <c r="HL116" s="515"/>
      <c r="HM116" s="515"/>
      <c r="HN116" s="515"/>
      <c r="HO116" s="515"/>
      <c r="HP116" s="515"/>
      <c r="HQ116" s="515"/>
      <c r="HR116" s="515"/>
      <c r="HS116" s="515"/>
      <c r="HT116" s="515"/>
      <c r="HU116" s="515"/>
      <c r="HV116" s="515"/>
      <c r="HW116" s="515"/>
      <c r="HX116" s="515"/>
      <c r="HY116" s="515"/>
      <c r="HZ116" s="515"/>
      <c r="IA116" s="515"/>
      <c r="IB116" s="515"/>
      <c r="IC116" s="515"/>
      <c r="ID116" s="515"/>
      <c r="IE116" s="515"/>
      <c r="IF116" s="9"/>
      <c r="IG116" s="515"/>
      <c r="IH116" s="515"/>
      <c r="II116" s="515"/>
      <c r="IJ116" s="515"/>
      <c r="IK116" s="515"/>
      <c r="IL116" s="515"/>
      <c r="IM116" s="515"/>
      <c r="IN116" s="515"/>
      <c r="IO116" s="515"/>
      <c r="IP116" s="515"/>
      <c r="IQ116" s="515"/>
      <c r="IR116" s="515"/>
      <c r="IS116" s="515"/>
      <c r="IT116" s="515"/>
      <c r="IU116" s="515"/>
      <c r="IV116" s="515"/>
      <c r="IW116" s="515"/>
      <c r="IX116" s="515"/>
      <c r="IY116" s="515"/>
      <c r="IZ116" s="515"/>
      <c r="JA116" s="515"/>
      <c r="JB116" s="515"/>
      <c r="JC116" s="515"/>
      <c r="JD116" s="515"/>
      <c r="JE116" s="515"/>
      <c r="JF116" s="515"/>
      <c r="JG116" s="515"/>
      <c r="JH116" s="515"/>
      <c r="JI116" s="515"/>
      <c r="JJ116" s="9"/>
      <c r="JK116" s="515"/>
      <c r="JL116" s="515"/>
      <c r="JM116" s="515"/>
      <c r="JN116" s="515"/>
      <c r="JO116" s="515"/>
      <c r="JP116" s="515"/>
      <c r="JQ116" s="515"/>
      <c r="JR116" s="515"/>
      <c r="JS116" s="515"/>
      <c r="JT116" s="515"/>
      <c r="JU116" s="515"/>
      <c r="JV116" s="515"/>
      <c r="JW116" s="515"/>
      <c r="JX116" s="515"/>
      <c r="JY116" s="515"/>
      <c r="JZ116" s="515"/>
      <c r="KA116" s="515"/>
      <c r="KB116" s="515"/>
      <c r="KC116" s="515"/>
      <c r="KD116" s="515"/>
      <c r="KE116" s="515"/>
      <c r="KF116" s="515"/>
      <c r="KG116" s="515"/>
      <c r="KH116" s="515"/>
      <c r="KI116" s="515"/>
      <c r="KJ116" s="515"/>
      <c r="KK116" s="515"/>
      <c r="KL116" s="515"/>
      <c r="KM116" s="515"/>
      <c r="KN116" s="515"/>
      <c r="KO116" s="515"/>
      <c r="KP116" s="515"/>
      <c r="KQ116" s="515"/>
      <c r="KR116" s="515"/>
      <c r="KS116" s="515"/>
      <c r="KT116" s="515"/>
      <c r="KU116" s="515"/>
      <c r="KV116" s="515"/>
      <c r="KW116" s="515"/>
      <c r="KX116" s="515"/>
      <c r="KY116" s="515"/>
      <c r="KZ116" s="515"/>
      <c r="LA116" s="515"/>
      <c r="LB116" s="515"/>
      <c r="LC116" s="515"/>
      <c r="LD116" s="515"/>
      <c r="LE116" s="515"/>
      <c r="LF116" s="515"/>
      <c r="LG116" s="515"/>
      <c r="LH116" s="515"/>
      <c r="LI116" s="515"/>
      <c r="LJ116" s="515"/>
      <c r="LK116" s="515"/>
      <c r="LL116" s="9"/>
      <c r="LM116" s="515"/>
      <c r="LN116" s="515"/>
      <c r="LO116" s="515"/>
      <c r="LP116" s="515"/>
      <c r="LQ116" s="515"/>
      <c r="LR116" s="515"/>
      <c r="LS116" s="515"/>
      <c r="LT116" s="515"/>
      <c r="LU116" s="515"/>
      <c r="LV116" s="515"/>
      <c r="LW116" s="515"/>
      <c r="LX116" s="515"/>
      <c r="LY116" s="515"/>
      <c r="LZ116" s="515"/>
      <c r="MA116" s="515"/>
      <c r="MB116" s="515"/>
      <c r="MC116" s="515"/>
      <c r="MD116" s="515"/>
      <c r="ME116" s="515"/>
      <c r="MF116" s="9"/>
      <c r="MG116" s="515"/>
      <c r="MH116" s="515"/>
      <c r="MI116" s="515"/>
      <c r="MJ116" s="515"/>
      <c r="MK116" s="515"/>
      <c r="ML116" s="515"/>
      <c r="MM116" s="515"/>
      <c r="MN116" s="515"/>
      <c r="MO116" s="515"/>
      <c r="MP116" s="515"/>
      <c r="MQ116" s="515"/>
      <c r="MR116" s="515"/>
      <c r="MS116" s="515"/>
      <c r="MT116" s="515"/>
      <c r="MU116" s="515"/>
      <c r="MV116" s="515"/>
      <c r="MW116" s="515"/>
      <c r="MX116" s="515"/>
      <c r="MY116" s="515"/>
      <c r="MZ116" s="515"/>
      <c r="NA116" s="515"/>
      <c r="NB116" s="515"/>
      <c r="NC116" s="515"/>
      <c r="ND116" s="515"/>
      <c r="NE116" s="515"/>
      <c r="NF116" s="515"/>
      <c r="NG116" s="515"/>
      <c r="NH116" s="515"/>
      <c r="NI116" s="515"/>
      <c r="NJ116" s="515"/>
      <c r="NK116" s="515"/>
      <c r="NL116" s="515"/>
      <c r="NM116" s="515"/>
      <c r="NN116" s="515"/>
      <c r="NO116" s="515"/>
      <c r="NP116" s="515"/>
      <c r="NQ116" s="515"/>
      <c r="NR116" s="515"/>
      <c r="NS116" s="515"/>
      <c r="NT116" s="515"/>
      <c r="NU116" s="515"/>
      <c r="NV116" s="515"/>
      <c r="NW116" s="515"/>
      <c r="NX116" s="515"/>
      <c r="NY116" s="515"/>
      <c r="NZ116" s="515"/>
      <c r="OA116" s="515"/>
      <c r="OB116" s="515"/>
      <c r="OC116" s="515"/>
      <c r="OD116" s="515"/>
      <c r="OE116" s="515"/>
      <c r="OF116" s="515"/>
      <c r="OG116" s="515"/>
      <c r="OH116" s="515"/>
      <c r="OI116" s="515"/>
      <c r="OJ116" s="515"/>
      <c r="OK116" s="515"/>
      <c r="OL116" s="515"/>
      <c r="OM116" s="24">
        <v>0</v>
      </c>
    </row>
    <row r="117" spans="1:403" outlineLevel="1">
      <c r="A117" s="21">
        <f>ROW(A117)-5</f>
        <v>112</v>
      </c>
      <c r="B117" s="21"/>
      <c r="D117" s="14"/>
      <c r="E117" t="b">
        <v>0</v>
      </c>
      <c r="G117" s="32" t="s">
        <v>1020</v>
      </c>
      <c r="M117">
        <v>4</v>
      </c>
      <c r="N117">
        <v>3</v>
      </c>
      <c r="O117">
        <v>2</v>
      </c>
      <c r="P117">
        <v>3</v>
      </c>
      <c r="Q117">
        <v>4</v>
      </c>
      <c r="R117">
        <v>3</v>
      </c>
      <c r="S117">
        <v>4</v>
      </c>
      <c r="T117">
        <v>4</v>
      </c>
      <c r="U117" s="218"/>
      <c r="V117" s="218"/>
      <c r="W117">
        <v>0</v>
      </c>
      <c r="X117" s="218"/>
      <c r="Y117" s="218">
        <v>0</v>
      </c>
      <c r="Z117" s="218">
        <v>0</v>
      </c>
      <c r="AA117" s="218">
        <v>0</v>
      </c>
      <c r="AB117" s="218">
        <v>3</v>
      </c>
      <c r="AC117" s="218">
        <v>5</v>
      </c>
      <c r="AD117" s="218">
        <v>5</v>
      </c>
      <c r="AE117" s="218">
        <v>5</v>
      </c>
      <c r="AL117" s="559" t="s">
        <v>1854</v>
      </c>
      <c r="AM117" s="9" t="str">
        <f ca="1">IF(COUNTIF(AL$5:AL117,AL117)=1,"-","Dup")</f>
        <v>-</v>
      </c>
      <c r="AN117" s="9"/>
      <c r="AO117" s="14"/>
      <c r="AP117" s="14"/>
      <c r="AQ117" s="14"/>
      <c r="AR117" s="14"/>
      <c r="AS117" s="14"/>
      <c r="AT117" s="14"/>
      <c r="AU117" s="563"/>
      <c r="AV117" s="563"/>
      <c r="AW117" s="9"/>
      <c r="AX117" s="14"/>
      <c r="AY117" s="14"/>
      <c r="AZ117" s="14"/>
      <c r="BA117" s="14"/>
      <c r="BB117" s="14"/>
      <c r="BC117" s="14"/>
      <c r="BD117" s="14"/>
      <c r="BE117" s="9"/>
      <c r="BF117" s="14"/>
      <c r="BG117" s="14"/>
      <c r="BH117" s="14"/>
      <c r="BI117" s="14"/>
      <c r="BJ117" s="14"/>
      <c r="BK117" s="14"/>
      <c r="BL117" s="14"/>
      <c r="BM117" s="14"/>
      <c r="BN117" s="14"/>
      <c r="BO117" s="14"/>
      <c r="BP117" s="14"/>
      <c r="BQ117" s="9"/>
      <c r="BR117" s="14"/>
      <c r="BS117" s="14"/>
      <c r="BT117" s="14"/>
      <c r="BU117" s="14"/>
      <c r="BV117" s="14"/>
      <c r="BW117" s="14"/>
      <c r="BX117" s="14"/>
      <c r="BY117" s="14"/>
      <c r="BZ117" s="14"/>
      <c r="CA117" s="14"/>
      <c r="CB117" s="9"/>
      <c r="CC117" s="14"/>
      <c r="CD117" s="14"/>
      <c r="CE117" s="14"/>
      <c r="CF117" s="14"/>
      <c r="CG117" s="14"/>
      <c r="CH117" s="153"/>
      <c r="CI117" s="14"/>
      <c r="CJ117" s="14"/>
      <c r="CK117" s="14"/>
      <c r="CL117" s="14"/>
      <c r="CM117" s="14"/>
      <c r="CN117" s="9"/>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322"/>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9"/>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9"/>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9"/>
      <c r="LM117" s="14"/>
      <c r="LN117" s="14"/>
      <c r="LO117" s="14"/>
      <c r="LP117" s="14"/>
      <c r="LQ117" s="14"/>
      <c r="LR117" s="14"/>
      <c r="LS117" s="14"/>
      <c r="LT117" s="14"/>
      <c r="LU117" s="14"/>
      <c r="LV117" s="14"/>
      <c r="LW117" s="14"/>
      <c r="LX117" s="14"/>
      <c r="LY117" s="14"/>
      <c r="LZ117" s="14"/>
      <c r="MA117" s="14"/>
      <c r="MB117" s="14"/>
      <c r="MC117" s="14"/>
      <c r="MD117" s="14"/>
      <c r="ME117" s="14"/>
      <c r="MF117" s="9"/>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24">
        <v>0</v>
      </c>
    </row>
    <row r="118" spans="1:403" outlineLevel="1">
      <c r="A118" s="21">
        <f t="shared" si="156"/>
        <v>113</v>
      </c>
      <c r="B118" s="21">
        <f>$A$14</f>
        <v>9</v>
      </c>
      <c r="C118">
        <v>112</v>
      </c>
      <c r="D118" s="144" t="str">
        <f t="shared" ref="D118:D123" si="961">INDEX(i.Region_Desc,$K118,1)</f>
        <v>GSM</v>
      </c>
      <c r="E118" t="b">
        <f t="shared" ref="E118:E123" si="962">NOT($IH118)</f>
        <v>1</v>
      </c>
      <c r="F118" t="b">
        <v>0</v>
      </c>
      <c r="G118" t="b">
        <f>E118</f>
        <v>1</v>
      </c>
      <c r="H118" s="29">
        <v>2</v>
      </c>
      <c r="I118" s="29">
        <v>1</v>
      </c>
      <c r="J118" s="29" t="str">
        <f>""</f>
        <v/>
      </c>
      <c r="K118" s="29">
        <f>d.Region</f>
        <v>2</v>
      </c>
      <c r="L118" s="29">
        <v>2</v>
      </c>
      <c r="M118" s="29">
        <v>2</v>
      </c>
      <c r="N118" s="29">
        <v>3</v>
      </c>
      <c r="O118" s="29">
        <v>1</v>
      </c>
      <c r="P118" s="29">
        <v>1</v>
      </c>
      <c r="Q118" s="29">
        <v>1</v>
      </c>
      <c r="R118" s="29">
        <v>1</v>
      </c>
      <c r="S118" s="29">
        <v>1</v>
      </c>
      <c r="T118" s="29">
        <v>1</v>
      </c>
      <c r="U118" s="218"/>
      <c r="V118" s="218"/>
      <c r="W118" s="29">
        <v>0</v>
      </c>
      <c r="X118" s="218"/>
      <c r="Y118" s="218"/>
      <c r="Z118" s="218"/>
      <c r="AA118" s="218"/>
      <c r="AB118" s="218"/>
      <c r="AC118" s="218"/>
      <c r="AD118" s="218"/>
      <c r="AE118" s="218"/>
      <c r="AF118" s="144">
        <f>INDEX(CHOOSE($N118,DataAutumn!i.AdultDrys,DataWinter!i.AdultDrys,DataSpring!i.AdultDrys),1,$M118)</f>
        <v>3</v>
      </c>
      <c r="AG118" s="5">
        <f t="shared" ref="AG118:AH123" si="963">INDEX(i.FlkStrctr,$M118,AG$7)</f>
        <v>2</v>
      </c>
      <c r="AH118" s="5">
        <f t="shared" si="963"/>
        <v>0</v>
      </c>
      <c r="AI118" s="5">
        <f t="shared" ref="AI118:AI123" si="964">INDEX(i.StdELMan,($K118-1)*12+($M118-1)*3+$N118,AI$7)</f>
        <v>1</v>
      </c>
      <c r="AJ118" s="218"/>
      <c r="AK118" s="218"/>
      <c r="AL118" s="365"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00001 DSP_ashley_lw GSM Day204 MWM    all grids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ref="AX118:BC123" si="965">INDEX(i.model_structure,$H118,AX$7)</f>
        <v>0</v>
      </c>
      <c r="AY118" s="5" t="str">
        <f t="shared" si="965"/>
        <v>-</v>
      </c>
      <c r="AZ118" s="5" t="b">
        <f t="shared" si="965"/>
        <v>0</v>
      </c>
      <c r="BA118" s="5" t="b">
        <f t="shared" si="965"/>
        <v>1</v>
      </c>
      <c r="BB118" s="5" t="b">
        <f t="shared" si="965"/>
        <v>1</v>
      </c>
      <c r="BC118" s="144">
        <f t="shared" si="965"/>
        <v>0</v>
      </c>
      <c r="BD118" s="19" t="b">
        <f t="shared" ref="BD118:BD123" ca="1" si="966">OFFSET(BD$5,$B118,0)</f>
        <v>1</v>
      </c>
      <c r="BE118" s="9"/>
      <c r="BF118" s="5" t="str">
        <f t="shared" ref="BF118:BF123" ca="1" si="967">IF($M118&lt;&gt;4,OFFSET(BF$5,$B118,0),1)</f>
        <v>-</v>
      </c>
      <c r="BG118" s="19" t="str">
        <f t="shared" ref="BG118:BI123" ca="1" si="968">OFFSET(BG$5,$B118,0)</f>
        <v>-</v>
      </c>
      <c r="BH118" s="19" t="str">
        <f t="shared" ca="1" si="968"/>
        <v>-</v>
      </c>
      <c r="BI118" s="19" t="str">
        <f t="shared" ca="1" si="968"/>
        <v>-</v>
      </c>
      <c r="BJ118" s="5" t="str">
        <f t="shared" ref="BJ118:BJ123" ca="1" si="969">IF($M118&lt;&gt;4,OFFSET(BJ$5,$B118,0),1)</f>
        <v>-</v>
      </c>
      <c r="BK118" s="19" t="str">
        <f t="shared" ref="BK118:BK123" ca="1" si="970">OFFSET(BK$5,$B118,0)</f>
        <v>-</v>
      </c>
      <c r="BL118" s="5" t="str">
        <f t="shared" ref="BL118:BL123" ca="1" si="971">IF($M118&lt;&gt;4,OFFSET(BL$5,$B118,0),1)</f>
        <v>-</v>
      </c>
      <c r="BM118" s="19" t="str">
        <f t="shared" ref="BM118:BO123" ca="1" si="972">OFFSET(BM$5,$B118,0)</f>
        <v>-</v>
      </c>
      <c r="BN118" s="19" t="str">
        <f t="shared" ca="1" si="972"/>
        <v>-</v>
      </c>
      <c r="BO118" s="19" t="str">
        <f t="shared" ca="1" si="972"/>
        <v>-</v>
      </c>
      <c r="BP118" s="5" t="str">
        <f t="shared" ref="BP118:BP123" ca="1" si="973">IF($M118&lt;&gt;4,OFFSET(BP$5,$B118,0),1)</f>
        <v>-</v>
      </c>
      <c r="BQ118" s="9"/>
      <c r="BR118" s="5" t="b">
        <f t="shared" ref="BR118:BR123" si="974">$J118&lt;0</f>
        <v>0</v>
      </c>
      <c r="BS118" s="5" t="str">
        <f t="shared" ref="BS118:BS123" ca="1" si="975">IF($J118="",BS$14,ABS($J118))</f>
        <v>-</v>
      </c>
      <c r="BT118" s="5" t="str">
        <f t="shared" ref="BT118:CA123" ca="1" si="976">IF($J118="",BT$14,ABS($J118)=BT$7)</f>
        <v>-</v>
      </c>
      <c r="BU118" s="5" t="str">
        <f t="shared" ca="1" si="976"/>
        <v>-</v>
      </c>
      <c r="BV118" s="5" t="str">
        <f t="shared" ca="1" si="976"/>
        <v>-</v>
      </c>
      <c r="BW118" s="5" t="str">
        <f t="shared" ca="1" si="976"/>
        <v>-</v>
      </c>
      <c r="BX118" s="5" t="str">
        <f t="shared" ca="1" si="976"/>
        <v>-</v>
      </c>
      <c r="BY118" s="5" t="str">
        <f t="shared" ca="1" si="976"/>
        <v>-</v>
      </c>
      <c r="BZ118" s="5" t="str">
        <f t="shared" ca="1" si="976"/>
        <v>-</v>
      </c>
      <c r="CA118" s="5" t="str">
        <f t="shared" ca="1" si="976"/>
        <v>-</v>
      </c>
      <c r="CB118" s="9"/>
      <c r="CC118" s="12" t="b">
        <v>1</v>
      </c>
      <c r="CD118" s="12" t="b">
        <v>1</v>
      </c>
      <c r="CE118" s="12" t="b">
        <v>1</v>
      </c>
      <c r="CF118" s="12">
        <v>203</v>
      </c>
      <c r="CG118" s="144" t="b">
        <f>NOT(CE118)</f>
        <v>0</v>
      </c>
      <c r="CH118" s="12" t="s">
        <v>34</v>
      </c>
      <c r="CI118" s="19" t="str">
        <f t="shared" ref="CI118:CM119" ca="1" si="977">OFFSET(CI$5,$B118,0)</f>
        <v>-</v>
      </c>
      <c r="CJ118" s="19" t="str">
        <f t="shared" ca="1" si="977"/>
        <v>-</v>
      </c>
      <c r="CK118" s="19" t="str">
        <f t="shared" ca="1" si="977"/>
        <v>-</v>
      </c>
      <c r="CL118" s="19">
        <f t="shared" ca="1" si="977"/>
        <v>1</v>
      </c>
      <c r="CM118" s="19">
        <f t="shared" ca="1" si="977"/>
        <v>1</v>
      </c>
      <c r="CN118" s="9"/>
      <c r="CO118" s="444">
        <f t="shared" ref="CO118:CQ123" si="978">INDEX(i.UserPeriod0,$AI118,CO$7)</f>
        <v>652</v>
      </c>
      <c r="CP118" s="444">
        <f t="shared" si="978"/>
        <v>686</v>
      </c>
      <c r="CQ118" s="444">
        <f t="shared" si="978"/>
        <v>721</v>
      </c>
      <c r="CR118" s="152">
        <f t="shared" ref="CR118:CT123" si="979">7*INDEX(i.end_joining,1,CR$7+($AI118-1)*3)</f>
        <v>378</v>
      </c>
      <c r="CS118" s="152">
        <f t="shared" si="979"/>
        <v>413</v>
      </c>
      <c r="CT118" s="152">
        <f t="shared" si="979"/>
        <v>448</v>
      </c>
      <c r="CU118" s="19" t="str">
        <f t="shared" ref="CU118:DJ123" ca="1" si="980">OFFSET(CU$5,$B118,0)</f>
        <v>-</v>
      </c>
      <c r="CV118" s="19" t="str">
        <f t="shared" ca="1" si="980"/>
        <v>-</v>
      </c>
      <c r="CW118" s="19" t="str">
        <f t="shared" ca="1" si="980"/>
        <v>-</v>
      </c>
      <c r="CX118" s="19" t="str">
        <f t="shared" ca="1" si="980"/>
        <v>-</v>
      </c>
      <c r="CY118" s="19" t="str">
        <f t="shared" ca="1" si="980"/>
        <v>-</v>
      </c>
      <c r="CZ118" s="19" t="b">
        <f ca="1">OFFSET(CZ$5,$B118,0)</f>
        <v>1</v>
      </c>
      <c r="DA118" s="19">
        <f t="shared" ca="1" si="980"/>
        <v>0</v>
      </c>
      <c r="DB118" s="19">
        <f t="shared" ca="1" si="980"/>
        <v>0</v>
      </c>
      <c r="DC118" s="19">
        <f t="shared" ca="1" si="980"/>
        <v>0</v>
      </c>
      <c r="DD118" s="19">
        <f t="shared" ca="1" si="980"/>
        <v>0</v>
      </c>
      <c r="DE118" s="19">
        <f t="shared" ca="1" si="980"/>
        <v>0</v>
      </c>
      <c r="DF118" s="19">
        <f t="shared" ca="1" si="980"/>
        <v>0</v>
      </c>
      <c r="DG118" s="19">
        <f t="shared" ca="1" si="980"/>
        <v>0</v>
      </c>
      <c r="DH118" s="19">
        <f t="shared" ca="1" si="980"/>
        <v>0</v>
      </c>
      <c r="DI118" s="19">
        <f t="shared" ca="1" si="980"/>
        <v>0</v>
      </c>
      <c r="DJ118" s="19">
        <f t="shared" ca="1" si="980"/>
        <v>0</v>
      </c>
      <c r="DK118" s="19">
        <f t="shared" ref="DK118:ED123" ca="1" si="981">OFFSET(DK$5,$B118,0)</f>
        <v>0</v>
      </c>
      <c r="DL118" s="19">
        <f t="shared" ca="1" si="981"/>
        <v>0</v>
      </c>
      <c r="DM118" s="19">
        <f t="shared" ca="1" si="981"/>
        <v>1</v>
      </c>
      <c r="DN118" s="19">
        <f t="shared" ca="1" si="981"/>
        <v>1</v>
      </c>
      <c r="DO118" s="19">
        <f t="shared" ca="1" si="981"/>
        <v>0</v>
      </c>
      <c r="DP118" s="19" t="str">
        <f t="shared" ca="1" si="981"/>
        <v>-</v>
      </c>
      <c r="DQ118" s="19" t="str">
        <f t="shared" ca="1" si="981"/>
        <v>-</v>
      </c>
      <c r="DR118" s="19" t="str">
        <f t="shared" ca="1" si="981"/>
        <v>-</v>
      </c>
      <c r="DS118" s="19" t="str">
        <f t="shared" ca="1" si="981"/>
        <v>-</v>
      </c>
      <c r="DT118" s="19" t="str">
        <f t="shared" ca="1" si="981"/>
        <v>-</v>
      </c>
      <c r="DU118" s="19">
        <f t="shared" ca="1" si="981"/>
        <v>0</v>
      </c>
      <c r="DV118" s="19" t="str">
        <f t="shared" ca="1" si="981"/>
        <v>-</v>
      </c>
      <c r="DW118" s="19" t="str">
        <f t="shared" ca="1" si="981"/>
        <v>-</v>
      </c>
      <c r="DX118" s="19" t="str">
        <f t="shared" ca="1" si="981"/>
        <v>-</v>
      </c>
      <c r="DY118" s="19" t="str">
        <f t="shared" ca="1" si="981"/>
        <v>-</v>
      </c>
      <c r="DZ118" s="19" t="str">
        <f t="shared" ca="1" si="981"/>
        <v>-</v>
      </c>
      <c r="EA118" s="19" t="str">
        <f t="shared" ca="1" si="981"/>
        <v>-</v>
      </c>
      <c r="EB118" s="19" t="str">
        <f t="shared" ca="1" si="981"/>
        <v>-</v>
      </c>
      <c r="EC118" s="19" t="str">
        <f t="shared" ca="1" si="981"/>
        <v>-</v>
      </c>
      <c r="ED118" s="19">
        <f t="shared" ca="1" si="981"/>
        <v>0</v>
      </c>
      <c r="EE118" s="444">
        <f t="shared" ref="EE118:EF123" si="982">IF(AND($N118=EE$11,$Y118&lt;&gt;0,$AI118=EE$12),INDEX(i.LTWFeedLevels,$Y118,MOD(EE$7-1,7)+1),0)</f>
        <v>0</v>
      </c>
      <c r="EF118" s="444">
        <f t="shared" si="982"/>
        <v>0</v>
      </c>
      <c r="EG118" s="124">
        <f t="shared" ref="EG118:EV123" si="983">IF(AND($K118=EG$9,$N118=EG$11,$AB118=EG$8,$AI118=EG$12,$Y118&lt;&gt;0),INDEX(i.FS_Strategy,$Y118,$AB118),0)</f>
        <v>0</v>
      </c>
      <c r="EH118" s="124">
        <f t="shared" si="983"/>
        <v>0</v>
      </c>
      <c r="EI118" s="124">
        <f t="shared" si="983"/>
        <v>0</v>
      </c>
      <c r="EJ118" s="124">
        <f t="shared" si="983"/>
        <v>0</v>
      </c>
      <c r="EK118" s="124">
        <f t="shared" si="983"/>
        <v>0</v>
      </c>
      <c r="EL118" s="124">
        <f t="shared" si="983"/>
        <v>0</v>
      </c>
      <c r="EM118" s="124">
        <f t="shared" si="983"/>
        <v>0</v>
      </c>
      <c r="EN118" s="124">
        <f t="shared" si="983"/>
        <v>0</v>
      </c>
      <c r="EO118" s="124">
        <f t="shared" si="983"/>
        <v>0</v>
      </c>
      <c r="EP118" s="124">
        <f t="shared" si="983"/>
        <v>0</v>
      </c>
      <c r="EQ118" s="124">
        <f t="shared" si="983"/>
        <v>0</v>
      </c>
      <c r="ER118" s="124">
        <f t="shared" si="983"/>
        <v>0</v>
      </c>
      <c r="ES118" s="124">
        <f t="shared" si="983"/>
        <v>0</v>
      </c>
      <c r="ET118" s="124">
        <f t="shared" si="983"/>
        <v>0</v>
      </c>
      <c r="EU118" s="124">
        <f t="shared" si="983"/>
        <v>0</v>
      </c>
      <c r="EV118" s="124">
        <f t="shared" si="983"/>
        <v>0</v>
      </c>
      <c r="EW118" s="124">
        <f t="shared" ref="EW118:EX123" si="984">IF(AND($K118=EW$9,$N118=EW$11,$AB118=EW$8,$AI118=EW$12,$Y118&lt;&gt;0),INDEX(i.FS_Strategy,$Y118,$AB118),0)</f>
        <v>0</v>
      </c>
      <c r="EX118" s="124">
        <f t="shared" si="984"/>
        <v>0</v>
      </c>
      <c r="EY118" s="554">
        <f t="shared" ref="EY118:FN123" si="985">IF(AND($K118=EY$9,$N118=EY$11,$AB118=EY$8,$AI118=EY$12,$Z118&lt;&gt;0),INDEX(i.FS_Strategy,$Z118,$AB118),0)</f>
        <v>0</v>
      </c>
      <c r="EZ118" s="554">
        <f t="shared" si="985"/>
        <v>0</v>
      </c>
      <c r="FA118" s="554">
        <f t="shared" si="985"/>
        <v>0</v>
      </c>
      <c r="FB118" s="125">
        <f t="shared" si="985"/>
        <v>0</v>
      </c>
      <c r="FC118" s="125">
        <f t="shared" si="985"/>
        <v>0</v>
      </c>
      <c r="FD118" s="125">
        <f t="shared" si="985"/>
        <v>0</v>
      </c>
      <c r="FE118" s="125">
        <f t="shared" si="985"/>
        <v>0</v>
      </c>
      <c r="FF118" s="125">
        <f t="shared" si="985"/>
        <v>0</v>
      </c>
      <c r="FG118" s="125">
        <f t="shared" si="985"/>
        <v>0</v>
      </c>
      <c r="FH118" s="125">
        <f t="shared" si="985"/>
        <v>0</v>
      </c>
      <c r="FI118" s="125">
        <f t="shared" si="985"/>
        <v>0</v>
      </c>
      <c r="FJ118" s="125">
        <f t="shared" si="985"/>
        <v>0</v>
      </c>
      <c r="FK118" s="125">
        <f t="shared" si="985"/>
        <v>0</v>
      </c>
      <c r="FL118" s="125">
        <f t="shared" si="985"/>
        <v>0</v>
      </c>
      <c r="FM118" s="125">
        <f t="shared" si="985"/>
        <v>0</v>
      </c>
      <c r="FN118" s="125">
        <f t="shared" si="985"/>
        <v>0</v>
      </c>
      <c r="FO118" s="124">
        <f t="shared" ref="FO118:GD123" si="986">IF(AND($K118=FO$9,$N118=FO$11,$AB118=FO$8,$AI118=FO$12),INDEX(i.FS_Strategy,$AC118+1,$AB118),0)</f>
        <v>0</v>
      </c>
      <c r="FP118" s="124">
        <f t="shared" si="986"/>
        <v>0</v>
      </c>
      <c r="FQ118" s="124">
        <f t="shared" si="986"/>
        <v>0</v>
      </c>
      <c r="FR118" s="124">
        <f t="shared" si="986"/>
        <v>0</v>
      </c>
      <c r="FS118" s="124">
        <f t="shared" si="986"/>
        <v>0</v>
      </c>
      <c r="FT118" s="124">
        <f t="shared" si="986"/>
        <v>0</v>
      </c>
      <c r="FU118" s="124">
        <f t="shared" si="986"/>
        <v>0</v>
      </c>
      <c r="FV118" s="124">
        <f t="shared" si="986"/>
        <v>0</v>
      </c>
      <c r="FW118" s="124">
        <f t="shared" si="986"/>
        <v>0</v>
      </c>
      <c r="FX118" s="124">
        <f t="shared" si="986"/>
        <v>0</v>
      </c>
      <c r="FY118" s="124">
        <f t="shared" si="986"/>
        <v>0</v>
      </c>
      <c r="FZ118" s="124">
        <f t="shared" si="986"/>
        <v>0</v>
      </c>
      <c r="GA118" s="124">
        <f t="shared" si="986"/>
        <v>0</v>
      </c>
      <c r="GB118" s="124">
        <f t="shared" si="986"/>
        <v>0</v>
      </c>
      <c r="GC118" s="124">
        <f t="shared" si="986"/>
        <v>0</v>
      </c>
      <c r="GD118" s="124">
        <f t="shared" si="986"/>
        <v>0</v>
      </c>
      <c r="GE118" s="124">
        <f t="shared" ref="GE118:GF123" si="987">IF(AND($K118=GE$9,$N118=GE$11,$AB118=GE$8,$AI118=GE$12),INDEX(i.FS_Strategy,$AC118+1,$AB118),0)</f>
        <v>0</v>
      </c>
      <c r="GF118" s="124">
        <f t="shared" si="987"/>
        <v>0</v>
      </c>
      <c r="GG118" s="554">
        <f t="shared" ref="GG118:GI123" si="988">IF(AND($K118=GG$9,$N118=GG$11,$AB118=GG$8),INDEX(i.FS_Strategy,$AD118+1,$AB118),0)</f>
        <v>0</v>
      </c>
      <c r="GH118" s="554">
        <f t="shared" si="988"/>
        <v>0</v>
      </c>
      <c r="GI118" s="554">
        <f t="shared" si="988"/>
        <v>0</v>
      </c>
      <c r="GJ118" s="125">
        <f t="shared" ref="GJ118:GV123" si="989">IF(AND($K118=GJ$9,$N118=GJ$11,$AB118=GJ$8),INDEX(i.FS_Strategy,$AE118+1,$AB118),0)</f>
        <v>0</v>
      </c>
      <c r="GK118" s="125">
        <f t="shared" si="989"/>
        <v>0</v>
      </c>
      <c r="GL118" s="125">
        <f t="shared" si="989"/>
        <v>0</v>
      </c>
      <c r="GM118" s="125">
        <f t="shared" si="989"/>
        <v>0</v>
      </c>
      <c r="GN118" s="125">
        <f t="shared" si="989"/>
        <v>0</v>
      </c>
      <c r="GO118" s="125">
        <f t="shared" si="989"/>
        <v>0</v>
      </c>
      <c r="GP118" s="125">
        <f t="shared" si="989"/>
        <v>0</v>
      </c>
      <c r="GQ118" s="125">
        <f t="shared" si="989"/>
        <v>0</v>
      </c>
      <c r="GR118" s="125">
        <f t="shared" si="989"/>
        <v>0</v>
      </c>
      <c r="GS118" s="125">
        <f t="shared" si="989"/>
        <v>0</v>
      </c>
      <c r="GT118" s="125">
        <f t="shared" si="989"/>
        <v>0</v>
      </c>
      <c r="GU118" s="125">
        <f t="shared" si="989"/>
        <v>0</v>
      </c>
      <c r="GV118" s="125">
        <f t="shared" si="989"/>
        <v>0</v>
      </c>
      <c r="GW118" s="124">
        <f t="shared" ref="GW118:HL123" si="990">IF(AND($K118=GW$9,$N118=GW$11,$AB118=GW$8,$AI118=GW$12),INDEX(i.FS_Strategy,$AC118+1,$AB118),0)</f>
        <v>0</v>
      </c>
      <c r="GX118" s="124">
        <f t="shared" si="990"/>
        <v>0</v>
      </c>
      <c r="GY118" s="124">
        <f t="shared" si="990"/>
        <v>0</v>
      </c>
      <c r="GZ118" s="124">
        <f t="shared" si="990"/>
        <v>0</v>
      </c>
      <c r="HA118" s="124">
        <f t="shared" si="990"/>
        <v>0</v>
      </c>
      <c r="HB118" s="124">
        <f t="shared" si="990"/>
        <v>0</v>
      </c>
      <c r="HC118" s="124">
        <f t="shared" si="990"/>
        <v>0</v>
      </c>
      <c r="HD118" s="124">
        <f t="shared" si="990"/>
        <v>0</v>
      </c>
      <c r="HE118" s="124">
        <f t="shared" si="990"/>
        <v>0</v>
      </c>
      <c r="HF118" s="124">
        <f t="shared" si="990"/>
        <v>0</v>
      </c>
      <c r="HG118" s="124">
        <f t="shared" si="990"/>
        <v>0</v>
      </c>
      <c r="HH118" s="124">
        <f t="shared" si="990"/>
        <v>0</v>
      </c>
      <c r="HI118" s="124">
        <f t="shared" si="990"/>
        <v>0</v>
      </c>
      <c r="HJ118" s="124">
        <f t="shared" si="990"/>
        <v>0</v>
      </c>
      <c r="HK118" s="124">
        <f t="shared" si="990"/>
        <v>0</v>
      </c>
      <c r="HL118" s="124">
        <f t="shared" si="990"/>
        <v>0</v>
      </c>
      <c r="HM118" s="124">
        <f t="shared" ref="HM118:HN123" si="991">IF(AND($K118=HM$9,$N118=HM$11,$AB118=HM$8,$AI118=HM$12),INDEX(i.FS_Strategy,$AC118+1,$AB118),0)</f>
        <v>0</v>
      </c>
      <c r="HN118" s="124">
        <f t="shared" si="991"/>
        <v>0</v>
      </c>
      <c r="HO118" s="554">
        <f t="shared" ref="HO118:HQ123" si="992">IF(AND($K118=HO$9,$N118=HO$11,$AB118=HO$8),INDEX(i.FS_Strategy,$AD118+1,$AB118),0)</f>
        <v>0</v>
      </c>
      <c r="HP118" s="554">
        <f t="shared" si="992"/>
        <v>0</v>
      </c>
      <c r="HQ118" s="554">
        <f t="shared" si="992"/>
        <v>0</v>
      </c>
      <c r="HR118" s="125">
        <f t="shared" ref="HR118:ID123" si="993">IF(AND($K118=HR$9,$N118=HR$11,$AB118=HR$8),INDEX(i.FS_Strategy,$AE118+1,$AB118),0)</f>
        <v>0</v>
      </c>
      <c r="HS118" s="125">
        <f t="shared" si="993"/>
        <v>0</v>
      </c>
      <c r="HT118" s="125">
        <f t="shared" si="993"/>
        <v>0</v>
      </c>
      <c r="HU118" s="125">
        <f t="shared" si="993"/>
        <v>0</v>
      </c>
      <c r="HV118" s="125">
        <f t="shared" si="993"/>
        <v>0</v>
      </c>
      <c r="HW118" s="125">
        <f t="shared" si="993"/>
        <v>0</v>
      </c>
      <c r="HX118" s="125">
        <f t="shared" si="993"/>
        <v>0</v>
      </c>
      <c r="HY118" s="125">
        <f t="shared" si="993"/>
        <v>0</v>
      </c>
      <c r="HZ118" s="125">
        <f t="shared" si="993"/>
        <v>0</v>
      </c>
      <c r="IA118" s="125">
        <f t="shared" si="993"/>
        <v>0</v>
      </c>
      <c r="IB118" s="125">
        <f t="shared" si="993"/>
        <v>0</v>
      </c>
      <c r="IC118" s="125">
        <f t="shared" si="993"/>
        <v>0</v>
      </c>
      <c r="ID118" s="125">
        <f t="shared" si="993"/>
        <v>0</v>
      </c>
      <c r="IE118" s="5">
        <f t="shared" ref="IE118:IE123" si="994">INDEX(i.TOL,$N118,IE$7)</f>
        <v>67</v>
      </c>
      <c r="IF118" s="9"/>
      <c r="IG118" s="5">
        <f t="shared" ref="IG118:IJ123" si="995">INDEX(i.FlkStrctr,$M118,IG$7)</f>
        <v>1</v>
      </c>
      <c r="IH118" s="5" t="b">
        <f t="shared" si="995"/>
        <v>0</v>
      </c>
      <c r="II118" s="19">
        <f t="shared" ref="II118:II123" ca="1" si="996">OFFSET(II$5,$B118,0)</f>
        <v>0</v>
      </c>
      <c r="IJ118" s="5">
        <f t="shared" si="995"/>
        <v>55</v>
      </c>
      <c r="IK118" s="5" cm="1">
        <f t="array" ref="IK118">INDEX(i.pi_yatf,$X118+1,IK$7)</f>
        <v>1</v>
      </c>
      <c r="IL118" s="19">
        <f t="shared" ref="IL118:JI123" ca="1" si="997">OFFSET(IL$5,$B118,0)</f>
        <v>0</v>
      </c>
      <c r="IM118" s="19">
        <f t="shared" ca="1" si="997"/>
        <v>0</v>
      </c>
      <c r="IN118" s="19">
        <f t="shared" ca="1" si="997"/>
        <v>0</v>
      </c>
      <c r="IO118" s="19">
        <f t="shared" ca="1" si="997"/>
        <v>0</v>
      </c>
      <c r="IP118" s="19">
        <f t="shared" ca="1" si="997"/>
        <v>0</v>
      </c>
      <c r="IQ118" s="19">
        <f t="shared" ca="1" si="997"/>
        <v>0</v>
      </c>
      <c r="IR118" s="19">
        <f t="shared" ca="1" si="997"/>
        <v>0</v>
      </c>
      <c r="IS118" s="19">
        <f t="shared" ca="1" si="997"/>
        <v>0</v>
      </c>
      <c r="IT118" s="19">
        <f t="shared" ca="1" si="997"/>
        <v>0</v>
      </c>
      <c r="IU118" s="19">
        <f t="shared" ca="1" si="997"/>
        <v>0</v>
      </c>
      <c r="IV118" s="19">
        <f t="shared" ca="1" si="997"/>
        <v>0</v>
      </c>
      <c r="IW118" s="19">
        <f t="shared" ca="1" si="997"/>
        <v>0</v>
      </c>
      <c r="IX118" s="19">
        <f t="shared" ca="1" si="997"/>
        <v>0</v>
      </c>
      <c r="IY118" s="19">
        <f t="shared" ca="1" si="997"/>
        <v>0</v>
      </c>
      <c r="IZ118" s="19">
        <f t="shared" ca="1" si="997"/>
        <v>0</v>
      </c>
      <c r="JA118" s="19">
        <f t="shared" ca="1" si="997"/>
        <v>0</v>
      </c>
      <c r="JB118" s="19">
        <f t="shared" ca="1" si="997"/>
        <v>0</v>
      </c>
      <c r="JC118" s="19">
        <f t="shared" ca="1" si="997"/>
        <v>0</v>
      </c>
      <c r="JD118" s="19">
        <f t="shared" ca="1" si="997"/>
        <v>0</v>
      </c>
      <c r="JE118" s="19">
        <f t="shared" ca="1" si="997"/>
        <v>0</v>
      </c>
      <c r="JF118" s="19">
        <f t="shared" ca="1" si="997"/>
        <v>0</v>
      </c>
      <c r="JG118" s="19">
        <f t="shared" ca="1" si="997"/>
        <v>1</v>
      </c>
      <c r="JH118" s="19">
        <f t="shared" ca="1" si="997"/>
        <v>0</v>
      </c>
      <c r="JI118" s="19">
        <f t="shared" ca="1" si="997"/>
        <v>1</v>
      </c>
      <c r="JJ118" s="9"/>
      <c r="JK118" s="5" t="b">
        <f t="shared" ref="JK118:JK123" ca="1" si="998">IF($L118&lt;&gt;0,INDEX(i.cropgraze_inc,$L118,JK$7),OFFSET(JK$5,$B118,0))</f>
        <v>0</v>
      </c>
      <c r="JL118" s="5" t="b">
        <f t="shared" ref="JL118:JN123" si="999">($N118=JL$11)</f>
        <v>0</v>
      </c>
      <c r="JM118" s="5" t="b">
        <f t="shared" si="999"/>
        <v>0</v>
      </c>
      <c r="JN118" s="5" t="b">
        <f t="shared" si="999"/>
        <v>1</v>
      </c>
      <c r="JO118" s="144">
        <f t="shared" ref="JO118:JP123" si="1000">$O118</f>
        <v>1</v>
      </c>
      <c r="JP118" s="144">
        <f t="shared" si="1000"/>
        <v>1</v>
      </c>
      <c r="JQ118" s="5" t="b">
        <f t="shared" ref="JQ118:JT123" si="1001">INDEX(i_dryman,($AF118-1)*4+INDEX(i.StdELMan,($K118-1)*12+($M118-1)*3+$N118,JQ$8),JQ$7)</f>
        <v>0</v>
      </c>
      <c r="JR118" s="5" t="b">
        <f t="shared" si="1001"/>
        <v>1</v>
      </c>
      <c r="JS118" s="5" t="b">
        <f t="shared" si="1001"/>
        <v>1</v>
      </c>
      <c r="JT118" s="5" t="b">
        <f t="shared" si="1001"/>
        <v>0</v>
      </c>
      <c r="JU118" s="5">
        <f t="shared" ref="JU118:JV123" si="1002">INDEX(i_dryman,($AF118-1)*4+INDEX(i.StdELMan,($K118-1)*12+($M118-1)*3+$N118,JU$8),JU$7+$M118-1)</f>
        <v>1</v>
      </c>
      <c r="JV118" s="5">
        <f t="shared" si="1002"/>
        <v>0</v>
      </c>
      <c r="JW118" s="5" t="b">
        <f t="shared" ref="JW118:JW123" si="1003">AND(INDEX(i_dryman,($AF118-1)*4+INDEX(i.StdELMan,($K118-1)*12+($M118-1)*3+$N118,JW$8),JW$7),($JP118&gt;0))</f>
        <v>0</v>
      </c>
      <c r="JX118" s="5" t="str" cm="1">
        <f t="array" aca="1" ref="JX118" ca="1">IF(OR(JY118:KF118&lt;&gt;"-"),TRUE,"-")</f>
        <v>-</v>
      </c>
      <c r="JY118" s="19" t="str">
        <f t="shared" ref="JY118:KF123" ca="1" si="1004">OFFSET(JY$5,$B118,0)</f>
        <v>-</v>
      </c>
      <c r="JZ118" s="19" t="str">
        <f t="shared" ca="1" si="1004"/>
        <v>-</v>
      </c>
      <c r="KA118" s="19" t="str">
        <f t="shared" ca="1" si="1004"/>
        <v>-</v>
      </c>
      <c r="KB118" s="19" t="str">
        <f t="shared" ca="1" si="1004"/>
        <v>-</v>
      </c>
      <c r="KC118" s="19" t="str">
        <f t="shared" ca="1" si="1004"/>
        <v>-</v>
      </c>
      <c r="KD118" s="19" t="str">
        <f t="shared" ca="1" si="1004"/>
        <v>-</v>
      </c>
      <c r="KE118" s="19" t="str">
        <f t="shared" ca="1" si="1004"/>
        <v>-</v>
      </c>
      <c r="KF118" s="19" t="str">
        <f t="shared" ca="1" si="1004"/>
        <v>-</v>
      </c>
      <c r="KG118" s="5" t="b">
        <f t="array" aca="1" ref="KG118" ca="1">IF(OR(KH118:KN118&lt;&gt;"-"),TRUE,"-")</f>
        <v>1</v>
      </c>
      <c r="KH118" s="19">
        <f t="shared" ref="KH118:KQ123" ca="1" si="1005">OFFSET(KH$5,$B118,0)</f>
        <v>0</v>
      </c>
      <c r="KI118" s="19" t="str">
        <f t="shared" ca="1" si="1005"/>
        <v>-</v>
      </c>
      <c r="KJ118" s="19">
        <f t="shared" ca="1" si="1005"/>
        <v>999999</v>
      </c>
      <c r="KK118" s="19">
        <f t="shared" ca="1" si="1005"/>
        <v>999999</v>
      </c>
      <c r="KL118" s="19">
        <f t="shared" ca="1" si="1005"/>
        <v>999999</v>
      </c>
      <c r="KM118" s="19">
        <f t="shared" ca="1" si="1005"/>
        <v>999999</v>
      </c>
      <c r="KN118" s="19">
        <f t="shared" ca="1" si="1005"/>
        <v>999999</v>
      </c>
      <c r="KO118" s="19" t="str">
        <f t="shared" ca="1" si="1005"/>
        <v>-</v>
      </c>
      <c r="KP118" s="19" t="str">
        <f ca="1">OFFSET(KP$5,$B118,0)</f>
        <v>-</v>
      </c>
      <c r="KQ118" s="19" t="str">
        <f ca="1">OFFSET(KQ$5,$B118,0)</f>
        <v>-</v>
      </c>
      <c r="KR118" s="19" t="b">
        <f t="shared" ref="KR118:KS123" ca="1" si="1006">OFFSET(KR$5,$B118,0)</f>
        <v>1</v>
      </c>
      <c r="KS118" s="19">
        <f t="shared" ca="1" si="1006"/>
        <v>0</v>
      </c>
      <c r="KT118" s="5" t="str">
        <f t="shared" ref="KT118:KW123" si="1007">INDEX(i.FlkStrctr,$M118,KT$7)</f>
        <v>-</v>
      </c>
      <c r="KU118" s="5" t="str">
        <f t="shared" si="1007"/>
        <v>-</v>
      </c>
      <c r="KV118" s="5" t="str">
        <f t="shared" si="1007"/>
        <v>-</v>
      </c>
      <c r="KW118" s="5" t="str">
        <f t="shared" si="1007"/>
        <v>-</v>
      </c>
      <c r="KX118" s="19" t="str">
        <f t="shared" ref="KX118:LM123" ca="1" si="1008">OFFSET(KX$5,$B118,0)</f>
        <v>-</v>
      </c>
      <c r="KY118" s="19" t="str">
        <f t="shared" ca="1" si="1008"/>
        <v>-</v>
      </c>
      <c r="KZ118" s="19" t="str">
        <f t="shared" ca="1" si="1008"/>
        <v>-</v>
      </c>
      <c r="LA118" s="19" t="str">
        <f t="shared" ca="1" si="1008"/>
        <v>-</v>
      </c>
      <c r="LB118" s="19" t="str">
        <f t="shared" ca="1" si="1008"/>
        <v>-</v>
      </c>
      <c r="LC118" s="19" t="str">
        <f t="shared" ca="1" si="1008"/>
        <v>-</v>
      </c>
      <c r="LD118" s="19" t="str">
        <f t="shared" ca="1" si="1008"/>
        <v>-</v>
      </c>
      <c r="LE118" s="5" t="str">
        <f t="shared" ref="LE118:LJ123" si="1009">INDEX(i.FlkStrctr,$M118,LE$7)</f>
        <v>-</v>
      </c>
      <c r="LF118" s="5">
        <f t="shared" si="1009"/>
        <v>500</v>
      </c>
      <c r="LG118" s="5">
        <f t="shared" si="1009"/>
        <v>500</v>
      </c>
      <c r="LH118" s="5" t="str">
        <f t="shared" si="1009"/>
        <v>-</v>
      </c>
      <c r="LI118" s="5" t="str">
        <f>INDEX(i.FlkStrctr,$M118,LI$7)</f>
        <v>-</v>
      </c>
      <c r="LJ118" s="5" t="str">
        <f t="shared" si="1009"/>
        <v>-</v>
      </c>
      <c r="LK118" s="5">
        <f t="shared" ref="LK118:LK123" si="1010">INDEX(i.conservation,$W118+1,$N118)</f>
        <v>1</v>
      </c>
      <c r="LL118" s="9"/>
      <c r="LM118" s="19">
        <f t="shared" ca="1" si="1008"/>
        <v>70</v>
      </c>
      <c r="LN118" s="19">
        <f t="shared" ref="LN118:LP123" ca="1" si="1011">OFFSET(LN$5,$B118,0)</f>
        <v>50</v>
      </c>
      <c r="LO118" s="19">
        <f t="shared" ca="1" si="1011"/>
        <v>80</v>
      </c>
      <c r="LP118" s="19">
        <f t="shared" ca="1" si="1011"/>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ref="LU118:LU123" si="1012">INDEX(i.WoolPrices,$R118,LU$7)</f>
        <v>1</v>
      </c>
      <c r="LV118" s="5">
        <f t="shared" ref="LV118:LV123" si="1013">INDEX(i.MeatPrices,$S118,LV$7)</f>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1</v>
      </c>
      <c r="MB118" s="5" cm="1">
        <f t="array" ref="MB118">INDEX(i.meatgrid,$Q118,MB$7)</f>
        <v>1</v>
      </c>
      <c r="MC118" s="5" cm="1">
        <f t="array" ref="MC118">INDEX(i.meatgrid,$Q118,MC$7)</f>
        <v>1</v>
      </c>
      <c r="MD118" s="5" cm="1">
        <f t="array" ref="MD118">INDEX(i.meatgrid,$Q118,MD$7)</f>
        <v>1</v>
      </c>
      <c r="ME118" s="5">
        <f t="shared" ref="ME118:ME123" si="1014">INDEX(i.GrainPrices,$T118,ME$7)</f>
        <v>1</v>
      </c>
      <c r="MF118" s="9"/>
      <c r="MG118" s="19" t="b">
        <f t="shared" ref="MG118:MV123" ca="1" si="1015">OFFSET(MG$5,$B118,0)</f>
        <v>0</v>
      </c>
      <c r="MH118" s="19" t="b">
        <f t="shared" ca="1" si="1015"/>
        <v>0</v>
      </c>
      <c r="MI118" s="19">
        <f t="shared" ca="1" si="1015"/>
        <v>1</v>
      </c>
      <c r="MJ118" s="19">
        <f t="shared" ca="1" si="1015"/>
        <v>0.75</v>
      </c>
      <c r="MK118" s="19">
        <f t="shared" ca="1" si="1015"/>
        <v>0.75</v>
      </c>
      <c r="ML118" s="19">
        <f t="shared" ca="1" si="1015"/>
        <v>0.8</v>
      </c>
      <c r="MM118" s="19">
        <f t="shared" ca="1" si="1015"/>
        <v>0.82499999999999996</v>
      </c>
      <c r="MN118" s="19">
        <f t="shared" ca="1" si="1015"/>
        <v>0.875</v>
      </c>
      <c r="MO118" s="19">
        <f t="shared" ca="1" si="1015"/>
        <v>0.9</v>
      </c>
      <c r="MP118" s="19">
        <f t="shared" ca="1" si="1015"/>
        <v>1</v>
      </c>
      <c r="MQ118" s="19">
        <f t="shared" ca="1" si="1015"/>
        <v>0.875</v>
      </c>
      <c r="MR118" s="19" t="b">
        <f t="shared" ca="1" si="1015"/>
        <v>1</v>
      </c>
      <c r="MS118" s="19">
        <f t="shared" ca="1" si="1015"/>
        <v>74.989999999999995</v>
      </c>
      <c r="MT118" s="19" t="str">
        <f t="shared" ca="1" si="1015"/>
        <v>-</v>
      </c>
      <c r="MU118" s="19" t="str">
        <f t="shared" ca="1" si="1015"/>
        <v>-</v>
      </c>
      <c r="MV118" s="19" t="str">
        <f t="shared" ca="1" si="1015"/>
        <v>-</v>
      </c>
      <c r="MW118" s="19" t="str">
        <f t="shared" ref="MW118:OL123" ca="1" si="1016">OFFSET(MW$5,$B118,0)</f>
        <v>-</v>
      </c>
      <c r="MX118" s="19" t="str">
        <f t="shared" ca="1" si="1016"/>
        <v>-</v>
      </c>
      <c r="MY118" s="19" t="str">
        <f t="shared" ca="1" si="1016"/>
        <v>-</v>
      </c>
      <c r="MZ118" s="19" t="str">
        <f t="shared" ca="1" si="1016"/>
        <v>-</v>
      </c>
      <c r="NA118" s="19">
        <f t="shared" ca="1" si="1016"/>
        <v>36.99</v>
      </c>
      <c r="NB118" s="19">
        <f t="shared" ca="1" si="1016"/>
        <v>36.99</v>
      </c>
      <c r="NC118" s="19" t="str">
        <f t="shared" ca="1" si="1016"/>
        <v>-</v>
      </c>
      <c r="ND118" s="19" t="str">
        <f t="shared" ca="1" si="1016"/>
        <v>-</v>
      </c>
      <c r="NE118" s="19" t="str">
        <f t="shared" ca="1" si="1016"/>
        <v>-</v>
      </c>
      <c r="NF118" s="19" t="str">
        <f t="shared" ca="1" si="1016"/>
        <v>-</v>
      </c>
      <c r="NG118" s="19" t="str">
        <f t="shared" ca="1" si="1016"/>
        <v>-</v>
      </c>
      <c r="NH118" s="19">
        <f t="shared" ca="1" si="1016"/>
        <v>49.99</v>
      </c>
      <c r="NI118" s="19">
        <f t="shared" ca="1" si="1016"/>
        <v>49.99</v>
      </c>
      <c r="NJ118" s="19">
        <f t="shared" ca="1" si="1016"/>
        <v>49.99</v>
      </c>
      <c r="NK118" s="19">
        <f t="shared" ca="1" si="1016"/>
        <v>49.99</v>
      </c>
      <c r="NL118" s="19">
        <f t="shared" ca="1" si="1016"/>
        <v>49.99</v>
      </c>
      <c r="NM118" s="19">
        <f t="shared" ca="1" si="1016"/>
        <v>49.99</v>
      </c>
      <c r="NN118" s="19">
        <f t="shared" ca="1" si="1016"/>
        <v>49.99</v>
      </c>
      <c r="NO118" s="19">
        <f t="shared" ca="1" si="1016"/>
        <v>49.99</v>
      </c>
      <c r="NP118" s="19">
        <f t="shared" ca="1" si="1016"/>
        <v>412.99</v>
      </c>
      <c r="NQ118" s="19">
        <f t="shared" ca="1" si="1016"/>
        <v>412.99</v>
      </c>
      <c r="NR118" s="19" t="str">
        <f t="shared" ca="1" si="1016"/>
        <v>-</v>
      </c>
      <c r="NS118" s="19" t="str">
        <f t="shared" ca="1" si="1016"/>
        <v>-</v>
      </c>
      <c r="NT118" s="19" t="str">
        <f t="shared" ca="1" si="1016"/>
        <v>-</v>
      </c>
      <c r="NU118" s="19" t="str">
        <f t="shared" ca="1" si="1016"/>
        <v>-</v>
      </c>
      <c r="NV118" s="19" t="str">
        <f t="shared" ca="1" si="1016"/>
        <v>-</v>
      </c>
      <c r="NW118" s="19">
        <f t="shared" ca="1" si="1016"/>
        <v>6.8900000000000006</v>
      </c>
      <c r="NX118" s="19">
        <f t="shared" ca="1" si="1016"/>
        <v>6.8900000000000006</v>
      </c>
      <c r="NY118" s="19">
        <f t="shared" ca="1" si="1016"/>
        <v>6.8900000000000006</v>
      </c>
      <c r="NZ118" s="19">
        <f t="shared" ca="1" si="1016"/>
        <v>6.8900000000000006</v>
      </c>
      <c r="OA118" s="19">
        <f t="shared" ca="1" si="1016"/>
        <v>6.8900000000000006</v>
      </c>
      <c r="OB118" s="19">
        <f t="shared" ca="1" si="1016"/>
        <v>6.8900000000000006</v>
      </c>
      <c r="OC118" s="19">
        <f t="shared" ca="1" si="1016"/>
        <v>6.8900000000000006</v>
      </c>
      <c r="OD118" s="19">
        <f t="shared" ca="1" si="1016"/>
        <v>6.8900000000000006</v>
      </c>
      <c r="OE118" s="19">
        <f t="shared" ca="1" si="1016"/>
        <v>346.99</v>
      </c>
      <c r="OF118" s="19">
        <f t="shared" ca="1" si="1016"/>
        <v>346.99</v>
      </c>
      <c r="OG118" s="19" t="str">
        <f t="shared" ca="1" si="1016"/>
        <v>-</v>
      </c>
      <c r="OH118" s="19" t="str">
        <f t="shared" ca="1" si="1016"/>
        <v>-</v>
      </c>
      <c r="OI118" s="19" t="str">
        <f t="shared" ca="1" si="1016"/>
        <v>-</v>
      </c>
      <c r="OJ118" s="19" t="str">
        <f t="shared" ca="1" si="1016"/>
        <v>-</v>
      </c>
      <c r="OK118" s="19" t="str">
        <f t="shared" ca="1" si="1016"/>
        <v>-</v>
      </c>
      <c r="OL118" s="19">
        <f t="shared" ca="1" si="1016"/>
        <v>0</v>
      </c>
      <c r="OM118" s="24">
        <v>0</v>
      </c>
    </row>
    <row r="119" spans="1:403" outlineLevel="1">
      <c r="A119" s="21">
        <f t="shared" si="156"/>
        <v>114</v>
      </c>
      <c r="B119" s="21">
        <f>$A$24</f>
        <v>19</v>
      </c>
      <c r="C119">
        <v>112</v>
      </c>
      <c r="D119" s="144" t="str">
        <f t="shared" ca="1" si="961"/>
        <v>GSM</v>
      </c>
      <c r="E119" t="b">
        <f t="shared" ca="1" si="962"/>
        <v>1</v>
      </c>
      <c r="F119" t="b">
        <v>0</v>
      </c>
      <c r="G119" t="b">
        <f t="shared" ref="G119:G123" ca="1" si="1017">E119</f>
        <v>1</v>
      </c>
      <c r="H119" s="237">
        <f t="shared" ref="H119:L123" ca="1" si="1018">OFFSET(H119,-1,0)</f>
        <v>2</v>
      </c>
      <c r="I119" s="237">
        <f t="shared" ca="1" si="1018"/>
        <v>1</v>
      </c>
      <c r="J119" s="237" t="str">
        <f t="shared" ca="1" si="1018"/>
        <v/>
      </c>
      <c r="K119" s="237">
        <f t="shared" ca="1" si="1018"/>
        <v>2</v>
      </c>
      <c r="L119" s="237">
        <f t="shared" ca="1" si="1018"/>
        <v>2</v>
      </c>
      <c r="M119" s="182">
        <f t="array" aca="1" ref="M119" ca="1">MAX(M$22,MOD(M118+1*AND(N119:$V119=N$22:$V$22),M$23+1))</f>
        <v>2</v>
      </c>
      <c r="N119" s="182">
        <f t="array" aca="1" ref="N119" ca="1">MAX(N$22,MOD(N118+1*AND(O119:$V119=O$22:$V$22),N$23+1))</f>
        <v>3</v>
      </c>
      <c r="O119" s="237">
        <f ca="1">OFFSET(O119,-1,0)</f>
        <v>1</v>
      </c>
      <c r="P119" s="182">
        <f t="array" ref="P119">MAX(P$22,MOD(P118+1*AND(R119:$V119=R$22:$V$22),P$23+1))</f>
        <v>2</v>
      </c>
      <c r="Q119" s="29">
        <v>3</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963"/>
        <v>2</v>
      </c>
      <c r="AH119" s="5">
        <f t="shared" ca="1" si="963"/>
        <v>0</v>
      </c>
      <c r="AI119" s="5">
        <f t="shared" ca="1" si="964"/>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00002 DSP_ashley_lw GSM Day204 MWM    No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65"/>
        <v>0</v>
      </c>
      <c r="AY119" s="5" t="str">
        <f t="shared" ca="1" si="965"/>
        <v>-</v>
      </c>
      <c r="AZ119" s="5" t="b">
        <f t="shared" ca="1" si="965"/>
        <v>0</v>
      </c>
      <c r="BA119" s="5" t="b">
        <f t="shared" ca="1" si="965"/>
        <v>1</v>
      </c>
      <c r="BB119" s="5" t="b">
        <f t="shared" ca="1" si="965"/>
        <v>1</v>
      </c>
      <c r="BC119" s="144">
        <f t="shared" ca="1" si="965"/>
        <v>0</v>
      </c>
      <c r="BD119" s="19" t="b">
        <f t="shared" ca="1" si="966"/>
        <v>1</v>
      </c>
      <c r="BE119" s="9"/>
      <c r="BF119" s="5" t="str">
        <f t="shared" ca="1" si="967"/>
        <v>-</v>
      </c>
      <c r="BG119" s="19" t="str">
        <f t="shared" ca="1" si="968"/>
        <v>-</v>
      </c>
      <c r="BH119" s="19" t="str">
        <f t="shared" ca="1" si="968"/>
        <v>-</v>
      </c>
      <c r="BI119" s="19" t="str">
        <f t="shared" ca="1" si="968"/>
        <v>-</v>
      </c>
      <c r="BJ119" s="5" t="str">
        <f t="shared" ca="1" si="969"/>
        <v>-</v>
      </c>
      <c r="BK119" s="19" t="str">
        <f t="shared" ca="1" si="970"/>
        <v>-</v>
      </c>
      <c r="BL119" s="5" t="str">
        <f t="shared" ca="1" si="971"/>
        <v>-</v>
      </c>
      <c r="BM119" s="19" t="str">
        <f t="shared" ca="1" si="972"/>
        <v>-</v>
      </c>
      <c r="BN119" s="19" t="str">
        <f t="shared" ca="1" si="972"/>
        <v>-</v>
      </c>
      <c r="BO119" s="19" t="str">
        <f t="shared" ca="1" si="972"/>
        <v>-</v>
      </c>
      <c r="BP119" s="5" t="str">
        <f t="shared" ca="1" si="973"/>
        <v>-</v>
      </c>
      <c r="BQ119" s="9"/>
      <c r="BR119" s="5" t="b">
        <f t="shared" ca="1" si="974"/>
        <v>0</v>
      </c>
      <c r="BS119" s="5" t="str">
        <f t="shared" ca="1" si="975"/>
        <v>-</v>
      </c>
      <c r="BT119" s="5" t="str">
        <f t="shared" ca="1" si="976"/>
        <v>-</v>
      </c>
      <c r="BU119" s="5" t="str">
        <f t="shared" ca="1" si="976"/>
        <v>-</v>
      </c>
      <c r="BV119" s="5" t="str">
        <f t="shared" ca="1" si="976"/>
        <v>-</v>
      </c>
      <c r="BW119" s="5" t="str">
        <f t="shared" ca="1" si="976"/>
        <v>-</v>
      </c>
      <c r="BX119" s="5" t="str">
        <f t="shared" ca="1" si="976"/>
        <v>-</v>
      </c>
      <c r="BY119" s="5" t="str">
        <f t="shared" ca="1" si="976"/>
        <v>-</v>
      </c>
      <c r="BZ119" s="5" t="str">
        <f t="shared" ca="1" si="976"/>
        <v>-</v>
      </c>
      <c r="CA119" s="5" t="str">
        <f t="shared" ca="1" si="976"/>
        <v>-</v>
      </c>
      <c r="CB119" s="9"/>
      <c r="CC119" s="237" t="b">
        <f ca="1">OFFSET(CC119,-1,0)</f>
        <v>1</v>
      </c>
      <c r="CD119" s="237" t="b">
        <f ca="1">OFFSET(CD119,-1,0)</f>
        <v>1</v>
      </c>
      <c r="CE119" s="237" t="b">
        <f ca="1">OFFSET(CE119,-1,0)</f>
        <v>1</v>
      </c>
      <c r="CF119" s="12">
        <v>203</v>
      </c>
      <c r="CG119" s="144" t="b">
        <f ca="1">NOT(CE119)</f>
        <v>0</v>
      </c>
      <c r="CH119" s="12" t="s">
        <v>34</v>
      </c>
      <c r="CI119" s="19" t="str">
        <f t="shared" ca="1" si="977"/>
        <v>-</v>
      </c>
      <c r="CJ119" s="19" t="str">
        <f t="shared" ca="1" si="977"/>
        <v>-</v>
      </c>
      <c r="CK119" s="19" t="str">
        <f t="shared" ca="1" si="977"/>
        <v>-</v>
      </c>
      <c r="CL119" s="19">
        <f t="shared" ca="1" si="977"/>
        <v>1</v>
      </c>
      <c r="CM119" s="19">
        <f t="shared" ca="1" si="977"/>
        <v>1</v>
      </c>
      <c r="CN119" s="9"/>
      <c r="CO119" s="444">
        <f t="shared" ca="1" si="978"/>
        <v>652</v>
      </c>
      <c r="CP119" s="444">
        <f t="shared" ca="1" si="978"/>
        <v>686</v>
      </c>
      <c r="CQ119" s="444">
        <f t="shared" ca="1" si="978"/>
        <v>721</v>
      </c>
      <c r="CR119" s="152">
        <f t="shared" ca="1" si="979"/>
        <v>378</v>
      </c>
      <c r="CS119" s="152">
        <f t="shared" ca="1" si="979"/>
        <v>413</v>
      </c>
      <c r="CT119" s="152">
        <f t="shared" ca="1" si="979"/>
        <v>448</v>
      </c>
      <c r="CU119" s="19" t="str">
        <f t="shared" ca="1" si="980"/>
        <v>-</v>
      </c>
      <c r="CV119" s="19" t="str">
        <f t="shared" ca="1" si="980"/>
        <v>-</v>
      </c>
      <c r="CW119" s="19" t="str">
        <f t="shared" ca="1" si="980"/>
        <v>-</v>
      </c>
      <c r="CX119" s="19" t="str">
        <f t="shared" ca="1" si="980"/>
        <v>-</v>
      </c>
      <c r="CY119" s="19" t="str">
        <f t="shared" ca="1" si="980"/>
        <v>-</v>
      </c>
      <c r="CZ119" s="19" t="b">
        <f ca="1">OFFSET(CZ$5,$B119,0)</f>
        <v>1</v>
      </c>
      <c r="DA119" s="19">
        <f t="shared" ca="1" si="980"/>
        <v>0</v>
      </c>
      <c r="DB119" s="19">
        <f t="shared" ca="1" si="980"/>
        <v>0</v>
      </c>
      <c r="DC119" s="19">
        <f t="shared" ca="1" si="980"/>
        <v>0</v>
      </c>
      <c r="DD119" s="19">
        <f t="shared" ca="1" si="980"/>
        <v>0</v>
      </c>
      <c r="DE119" s="19">
        <f t="shared" ca="1" si="980"/>
        <v>0</v>
      </c>
      <c r="DF119" s="19">
        <f t="shared" ca="1" si="980"/>
        <v>0</v>
      </c>
      <c r="DG119" s="19">
        <f t="shared" ca="1" si="980"/>
        <v>0</v>
      </c>
      <c r="DH119" s="19">
        <f t="shared" ca="1" si="980"/>
        <v>0</v>
      </c>
      <c r="DI119" s="19">
        <f t="shared" ca="1" si="980"/>
        <v>0</v>
      </c>
      <c r="DJ119" s="19">
        <f t="shared" ca="1" si="980"/>
        <v>0</v>
      </c>
      <c r="DK119" s="19">
        <f t="shared" ca="1" si="981"/>
        <v>0</v>
      </c>
      <c r="DL119" s="19">
        <f t="shared" ca="1" si="981"/>
        <v>0</v>
      </c>
      <c r="DM119" s="19">
        <f t="shared" ca="1" si="981"/>
        <v>1</v>
      </c>
      <c r="DN119" s="19">
        <f t="shared" ca="1" si="981"/>
        <v>1</v>
      </c>
      <c r="DO119" s="19">
        <f t="shared" ca="1" si="981"/>
        <v>0</v>
      </c>
      <c r="DP119" s="19" t="str">
        <f t="shared" ca="1" si="981"/>
        <v>-</v>
      </c>
      <c r="DQ119" s="19" t="str">
        <f t="shared" ca="1" si="981"/>
        <v>-</v>
      </c>
      <c r="DR119" s="19" t="str">
        <f t="shared" ca="1" si="981"/>
        <v>-</v>
      </c>
      <c r="DS119" s="19" t="str">
        <f t="shared" ca="1" si="981"/>
        <v>-</v>
      </c>
      <c r="DT119" s="19" t="str">
        <f t="shared" ca="1" si="981"/>
        <v>-</v>
      </c>
      <c r="DU119" s="19">
        <f t="shared" ca="1" si="981"/>
        <v>0</v>
      </c>
      <c r="DV119" s="19" t="str">
        <f t="shared" ca="1" si="981"/>
        <v>-</v>
      </c>
      <c r="DW119" s="19" t="str">
        <f t="shared" ca="1" si="981"/>
        <v>-</v>
      </c>
      <c r="DX119" s="19" t="str">
        <f t="shared" ca="1" si="981"/>
        <v>-</v>
      </c>
      <c r="DY119" s="19" t="str">
        <f t="shared" ca="1" si="981"/>
        <v>-</v>
      </c>
      <c r="DZ119" s="19" t="str">
        <f t="shared" ca="1" si="981"/>
        <v>-</v>
      </c>
      <c r="EA119" s="19" t="str">
        <f t="shared" ca="1" si="981"/>
        <v>-</v>
      </c>
      <c r="EB119" s="19" t="str">
        <f t="shared" ca="1" si="981"/>
        <v>-</v>
      </c>
      <c r="EC119" s="19" t="str">
        <f t="shared" ca="1" si="981"/>
        <v>-</v>
      </c>
      <c r="ED119" s="19">
        <f t="shared" ca="1" si="981"/>
        <v>0</v>
      </c>
      <c r="EE119" s="444">
        <f t="shared" ca="1" si="982"/>
        <v>0</v>
      </c>
      <c r="EF119" s="444">
        <f t="shared" ca="1" si="982"/>
        <v>0</v>
      </c>
      <c r="EG119" s="124">
        <f t="shared" ca="1" si="983"/>
        <v>0</v>
      </c>
      <c r="EH119" s="124">
        <f t="shared" ca="1" si="983"/>
        <v>0</v>
      </c>
      <c r="EI119" s="124">
        <f t="shared" ca="1" si="983"/>
        <v>0</v>
      </c>
      <c r="EJ119" s="124">
        <f t="shared" ca="1" si="983"/>
        <v>0</v>
      </c>
      <c r="EK119" s="124">
        <f t="shared" ca="1" si="983"/>
        <v>0</v>
      </c>
      <c r="EL119" s="124">
        <f t="shared" ca="1" si="983"/>
        <v>0</v>
      </c>
      <c r="EM119" s="124">
        <f t="shared" ca="1" si="983"/>
        <v>0</v>
      </c>
      <c r="EN119" s="124">
        <f t="shared" ca="1" si="983"/>
        <v>0</v>
      </c>
      <c r="EO119" s="124">
        <f t="shared" ca="1" si="983"/>
        <v>0</v>
      </c>
      <c r="EP119" s="124">
        <f t="shared" ca="1" si="983"/>
        <v>0</v>
      </c>
      <c r="EQ119" s="124">
        <f t="shared" ca="1" si="983"/>
        <v>0</v>
      </c>
      <c r="ER119" s="124">
        <f t="shared" ca="1" si="983"/>
        <v>0</v>
      </c>
      <c r="ES119" s="124">
        <f t="shared" ca="1" si="983"/>
        <v>0</v>
      </c>
      <c r="ET119" s="124">
        <f t="shared" ca="1" si="983"/>
        <v>0</v>
      </c>
      <c r="EU119" s="124">
        <f t="shared" ca="1" si="983"/>
        <v>0</v>
      </c>
      <c r="EV119" s="124">
        <f t="shared" ca="1" si="983"/>
        <v>0</v>
      </c>
      <c r="EW119" s="124">
        <f t="shared" ca="1" si="984"/>
        <v>0</v>
      </c>
      <c r="EX119" s="124">
        <f t="shared" ca="1" si="984"/>
        <v>0</v>
      </c>
      <c r="EY119" s="554">
        <f t="shared" ca="1" si="985"/>
        <v>0</v>
      </c>
      <c r="EZ119" s="554">
        <f t="shared" ca="1" si="985"/>
        <v>0</v>
      </c>
      <c r="FA119" s="554">
        <f t="shared" ca="1" si="985"/>
        <v>0</v>
      </c>
      <c r="FB119" s="125">
        <f t="shared" ca="1" si="985"/>
        <v>0</v>
      </c>
      <c r="FC119" s="125">
        <f t="shared" ca="1" si="985"/>
        <v>0</v>
      </c>
      <c r="FD119" s="125">
        <f t="shared" ca="1" si="985"/>
        <v>0</v>
      </c>
      <c r="FE119" s="125">
        <f t="shared" ca="1" si="985"/>
        <v>0</v>
      </c>
      <c r="FF119" s="125">
        <f t="shared" ca="1" si="985"/>
        <v>0</v>
      </c>
      <c r="FG119" s="125">
        <f t="shared" ca="1" si="985"/>
        <v>0</v>
      </c>
      <c r="FH119" s="125">
        <f t="shared" ca="1" si="985"/>
        <v>0</v>
      </c>
      <c r="FI119" s="125">
        <f t="shared" ca="1" si="985"/>
        <v>0</v>
      </c>
      <c r="FJ119" s="125">
        <f t="shared" ca="1" si="985"/>
        <v>0</v>
      </c>
      <c r="FK119" s="125">
        <f t="shared" ca="1" si="985"/>
        <v>0</v>
      </c>
      <c r="FL119" s="125">
        <f t="shared" ca="1" si="985"/>
        <v>0</v>
      </c>
      <c r="FM119" s="125">
        <f t="shared" ca="1" si="985"/>
        <v>0</v>
      </c>
      <c r="FN119" s="125">
        <f t="shared" ca="1" si="985"/>
        <v>0</v>
      </c>
      <c r="FO119" s="124">
        <f t="shared" ca="1" si="986"/>
        <v>0</v>
      </c>
      <c r="FP119" s="124">
        <f t="shared" ca="1" si="986"/>
        <v>0</v>
      </c>
      <c r="FQ119" s="124">
        <f t="shared" ca="1" si="986"/>
        <v>0</v>
      </c>
      <c r="FR119" s="124">
        <f t="shared" ca="1" si="986"/>
        <v>0</v>
      </c>
      <c r="FS119" s="124">
        <f t="shared" ca="1" si="986"/>
        <v>0</v>
      </c>
      <c r="FT119" s="124">
        <f t="shared" ca="1" si="986"/>
        <v>0</v>
      </c>
      <c r="FU119" s="124">
        <f t="shared" ca="1" si="986"/>
        <v>0</v>
      </c>
      <c r="FV119" s="124">
        <f t="shared" ca="1" si="986"/>
        <v>0</v>
      </c>
      <c r="FW119" s="124">
        <f t="shared" ca="1" si="986"/>
        <v>0</v>
      </c>
      <c r="FX119" s="124">
        <f t="shared" ca="1" si="986"/>
        <v>0</v>
      </c>
      <c r="FY119" s="124">
        <f t="shared" ca="1" si="986"/>
        <v>0</v>
      </c>
      <c r="FZ119" s="124">
        <f t="shared" ca="1" si="986"/>
        <v>0</v>
      </c>
      <c r="GA119" s="124">
        <f t="shared" ca="1" si="986"/>
        <v>0</v>
      </c>
      <c r="GB119" s="124">
        <f t="shared" ca="1" si="986"/>
        <v>0</v>
      </c>
      <c r="GC119" s="124">
        <f t="shared" ca="1" si="986"/>
        <v>0</v>
      </c>
      <c r="GD119" s="124">
        <f t="shared" ca="1" si="986"/>
        <v>0</v>
      </c>
      <c r="GE119" s="124">
        <f t="shared" ca="1" si="987"/>
        <v>0</v>
      </c>
      <c r="GF119" s="124">
        <f t="shared" ca="1" si="987"/>
        <v>0</v>
      </c>
      <c r="GG119" s="554">
        <f t="shared" ca="1" si="988"/>
        <v>0</v>
      </c>
      <c r="GH119" s="554">
        <f t="shared" ca="1" si="988"/>
        <v>0</v>
      </c>
      <c r="GI119" s="554">
        <f t="shared" ca="1" si="988"/>
        <v>0</v>
      </c>
      <c r="GJ119" s="125">
        <f t="shared" ca="1" si="989"/>
        <v>0</v>
      </c>
      <c r="GK119" s="125">
        <f t="shared" ca="1" si="989"/>
        <v>0</v>
      </c>
      <c r="GL119" s="125">
        <f t="shared" ca="1" si="989"/>
        <v>0</v>
      </c>
      <c r="GM119" s="125">
        <f t="shared" ca="1" si="989"/>
        <v>0</v>
      </c>
      <c r="GN119" s="125">
        <f t="shared" ca="1" si="989"/>
        <v>0</v>
      </c>
      <c r="GO119" s="125">
        <f t="shared" ca="1" si="989"/>
        <v>0</v>
      </c>
      <c r="GP119" s="125">
        <f t="shared" ca="1" si="989"/>
        <v>0</v>
      </c>
      <c r="GQ119" s="125">
        <f t="shared" ca="1" si="989"/>
        <v>0</v>
      </c>
      <c r="GR119" s="125">
        <f t="shared" ca="1" si="989"/>
        <v>0</v>
      </c>
      <c r="GS119" s="125">
        <f t="shared" ca="1" si="989"/>
        <v>0</v>
      </c>
      <c r="GT119" s="125">
        <f t="shared" ca="1" si="989"/>
        <v>0</v>
      </c>
      <c r="GU119" s="125">
        <f t="shared" ca="1" si="989"/>
        <v>0</v>
      </c>
      <c r="GV119" s="125">
        <f t="shared" ca="1" si="989"/>
        <v>0</v>
      </c>
      <c r="GW119" s="124">
        <f t="shared" ca="1" si="990"/>
        <v>0</v>
      </c>
      <c r="GX119" s="124">
        <f t="shared" ca="1" si="990"/>
        <v>0</v>
      </c>
      <c r="GY119" s="124">
        <f t="shared" ca="1" si="990"/>
        <v>0</v>
      </c>
      <c r="GZ119" s="124">
        <f t="shared" ca="1" si="990"/>
        <v>0</v>
      </c>
      <c r="HA119" s="124">
        <f t="shared" ca="1" si="990"/>
        <v>0</v>
      </c>
      <c r="HB119" s="124">
        <f t="shared" ca="1" si="990"/>
        <v>0</v>
      </c>
      <c r="HC119" s="124">
        <f t="shared" ca="1" si="990"/>
        <v>0</v>
      </c>
      <c r="HD119" s="124">
        <f t="shared" ca="1" si="990"/>
        <v>0</v>
      </c>
      <c r="HE119" s="124">
        <f t="shared" ca="1" si="990"/>
        <v>0</v>
      </c>
      <c r="HF119" s="124">
        <f t="shared" ca="1" si="990"/>
        <v>0</v>
      </c>
      <c r="HG119" s="124">
        <f t="shared" ca="1" si="990"/>
        <v>0</v>
      </c>
      <c r="HH119" s="124">
        <f t="shared" ca="1" si="990"/>
        <v>0</v>
      </c>
      <c r="HI119" s="124">
        <f t="shared" ca="1" si="990"/>
        <v>0</v>
      </c>
      <c r="HJ119" s="124">
        <f t="shared" ca="1" si="990"/>
        <v>0</v>
      </c>
      <c r="HK119" s="124">
        <f t="shared" ca="1" si="990"/>
        <v>0</v>
      </c>
      <c r="HL119" s="124">
        <f t="shared" ca="1" si="990"/>
        <v>0</v>
      </c>
      <c r="HM119" s="124">
        <f t="shared" ca="1" si="991"/>
        <v>0</v>
      </c>
      <c r="HN119" s="124">
        <f t="shared" ca="1" si="991"/>
        <v>0</v>
      </c>
      <c r="HO119" s="554">
        <f t="shared" ca="1" si="992"/>
        <v>0</v>
      </c>
      <c r="HP119" s="554">
        <f t="shared" ca="1" si="992"/>
        <v>0</v>
      </c>
      <c r="HQ119" s="554">
        <f t="shared" ca="1" si="992"/>
        <v>0</v>
      </c>
      <c r="HR119" s="125">
        <f t="shared" ca="1" si="993"/>
        <v>0</v>
      </c>
      <c r="HS119" s="125">
        <f t="shared" ca="1" si="993"/>
        <v>0</v>
      </c>
      <c r="HT119" s="125">
        <f t="shared" ca="1" si="993"/>
        <v>0</v>
      </c>
      <c r="HU119" s="125">
        <f t="shared" ca="1" si="993"/>
        <v>0</v>
      </c>
      <c r="HV119" s="125">
        <f t="shared" ca="1" si="993"/>
        <v>0</v>
      </c>
      <c r="HW119" s="125">
        <f t="shared" ca="1" si="993"/>
        <v>0</v>
      </c>
      <c r="HX119" s="125">
        <f t="shared" ca="1" si="993"/>
        <v>0</v>
      </c>
      <c r="HY119" s="125">
        <f t="shared" ca="1" si="993"/>
        <v>0</v>
      </c>
      <c r="HZ119" s="125">
        <f t="shared" ca="1" si="993"/>
        <v>0</v>
      </c>
      <c r="IA119" s="125">
        <f t="shared" ca="1" si="993"/>
        <v>0</v>
      </c>
      <c r="IB119" s="125">
        <f t="shared" ca="1" si="993"/>
        <v>0</v>
      </c>
      <c r="IC119" s="125">
        <f t="shared" ca="1" si="993"/>
        <v>0</v>
      </c>
      <c r="ID119" s="125">
        <f t="shared" ca="1" si="993"/>
        <v>0</v>
      </c>
      <c r="IE119" s="5">
        <f t="shared" ca="1" si="994"/>
        <v>67</v>
      </c>
      <c r="IF119" s="9"/>
      <c r="IG119" s="5">
        <f t="shared" ca="1" si="995"/>
        <v>1</v>
      </c>
      <c r="IH119" s="5" t="b">
        <f t="shared" ca="1" si="995"/>
        <v>0</v>
      </c>
      <c r="II119" s="19">
        <f t="shared" ca="1" si="996"/>
        <v>0</v>
      </c>
      <c r="IJ119" s="5">
        <f t="shared" ca="1" si="995"/>
        <v>55</v>
      </c>
      <c r="IK119" s="5" cm="1">
        <f t="array" ref="IK119">INDEX(i.pi_yatf,$X119+1,IK$7)</f>
        <v>1</v>
      </c>
      <c r="IL119" s="19">
        <f t="shared" ca="1" si="997"/>
        <v>0</v>
      </c>
      <c r="IM119" s="19">
        <f t="shared" ca="1" si="997"/>
        <v>0</v>
      </c>
      <c r="IN119" s="19">
        <f t="shared" ca="1" si="997"/>
        <v>0</v>
      </c>
      <c r="IO119" s="19">
        <f t="shared" ca="1" si="997"/>
        <v>0</v>
      </c>
      <c r="IP119" s="19">
        <f t="shared" ca="1" si="997"/>
        <v>0</v>
      </c>
      <c r="IQ119" s="19">
        <f t="shared" ca="1" si="997"/>
        <v>0</v>
      </c>
      <c r="IR119" s="19">
        <f t="shared" ca="1" si="997"/>
        <v>0</v>
      </c>
      <c r="IS119" s="19">
        <f t="shared" ca="1" si="997"/>
        <v>0</v>
      </c>
      <c r="IT119" s="19">
        <f t="shared" ca="1" si="997"/>
        <v>0</v>
      </c>
      <c r="IU119" s="19">
        <f t="shared" ca="1" si="997"/>
        <v>0</v>
      </c>
      <c r="IV119" s="19">
        <f t="shared" ca="1" si="997"/>
        <v>0</v>
      </c>
      <c r="IW119" s="19">
        <f t="shared" ca="1" si="997"/>
        <v>0</v>
      </c>
      <c r="IX119" s="19">
        <f t="shared" ca="1" si="997"/>
        <v>0</v>
      </c>
      <c r="IY119" s="19">
        <f t="shared" ca="1" si="997"/>
        <v>0</v>
      </c>
      <c r="IZ119" s="19">
        <f t="shared" ca="1" si="997"/>
        <v>0</v>
      </c>
      <c r="JA119" s="19">
        <f t="shared" ca="1" si="997"/>
        <v>0</v>
      </c>
      <c r="JB119" s="19">
        <f t="shared" ca="1" si="997"/>
        <v>0</v>
      </c>
      <c r="JC119" s="19">
        <f t="shared" ca="1" si="997"/>
        <v>0</v>
      </c>
      <c r="JD119" s="19">
        <f t="shared" ca="1" si="997"/>
        <v>0</v>
      </c>
      <c r="JE119" s="19">
        <f t="shared" ca="1" si="997"/>
        <v>0</v>
      </c>
      <c r="JF119" s="19">
        <f t="shared" ca="1" si="997"/>
        <v>0</v>
      </c>
      <c r="JG119" s="19">
        <f t="shared" ca="1" si="997"/>
        <v>1</v>
      </c>
      <c r="JH119" s="19">
        <f t="shared" ca="1" si="997"/>
        <v>0</v>
      </c>
      <c r="JI119" s="19">
        <f t="shared" ca="1" si="997"/>
        <v>1</v>
      </c>
      <c r="JJ119" s="9"/>
      <c r="JK119" s="5" t="b">
        <f t="shared" ca="1" si="998"/>
        <v>0</v>
      </c>
      <c r="JL119" s="5" t="b">
        <f t="shared" ca="1" si="999"/>
        <v>0</v>
      </c>
      <c r="JM119" s="5" t="b">
        <f t="shared" ca="1" si="999"/>
        <v>0</v>
      </c>
      <c r="JN119" s="5" t="b">
        <f t="shared" ca="1" si="999"/>
        <v>1</v>
      </c>
      <c r="JO119" s="144">
        <f t="shared" ca="1" si="1000"/>
        <v>1</v>
      </c>
      <c r="JP119" s="144">
        <f t="shared" ca="1" si="1000"/>
        <v>1</v>
      </c>
      <c r="JQ119" s="5" t="b">
        <f t="shared" ca="1" si="1001"/>
        <v>0</v>
      </c>
      <c r="JR119" s="5" t="b">
        <f t="shared" ca="1" si="1001"/>
        <v>1</v>
      </c>
      <c r="JS119" s="5" t="b">
        <f t="shared" ca="1" si="1001"/>
        <v>1</v>
      </c>
      <c r="JT119" s="5" t="b">
        <f t="shared" ca="1" si="1001"/>
        <v>0</v>
      </c>
      <c r="JU119" s="5">
        <f t="shared" ca="1" si="1002"/>
        <v>1</v>
      </c>
      <c r="JV119" s="5">
        <f t="shared" ca="1" si="1002"/>
        <v>0</v>
      </c>
      <c r="JW119" s="5" t="b">
        <f t="shared" ca="1" si="1003"/>
        <v>0</v>
      </c>
      <c r="JX119" s="5" t="str" cm="1">
        <f t="array" aca="1" ref="JX119" ca="1">IF(OR(JY119:KF119&lt;&gt;"-"),TRUE,"-")</f>
        <v>-</v>
      </c>
      <c r="JY119" s="19" t="str">
        <f t="shared" ca="1" si="1004"/>
        <v>-</v>
      </c>
      <c r="JZ119" s="19" t="str">
        <f t="shared" ca="1" si="1004"/>
        <v>-</v>
      </c>
      <c r="KA119" s="19" t="str">
        <f t="shared" ca="1" si="1004"/>
        <v>-</v>
      </c>
      <c r="KB119" s="19" t="str">
        <f t="shared" ca="1" si="1004"/>
        <v>-</v>
      </c>
      <c r="KC119" s="19" t="str">
        <f t="shared" ca="1" si="1004"/>
        <v>-</v>
      </c>
      <c r="KD119" s="19" t="str">
        <f t="shared" ca="1" si="1004"/>
        <v>-</v>
      </c>
      <c r="KE119" s="19" t="str">
        <f t="shared" ca="1" si="1004"/>
        <v>-</v>
      </c>
      <c r="KF119" s="19" t="str">
        <f t="shared" ca="1" si="1004"/>
        <v>-</v>
      </c>
      <c r="KG119" s="5" t="b">
        <f t="array" aca="1" ref="KG119" ca="1">IF(OR(KH119:KN119&lt;&gt;"-"),TRUE,"-")</f>
        <v>1</v>
      </c>
      <c r="KH119" s="19">
        <f t="shared" ca="1" si="1005"/>
        <v>0</v>
      </c>
      <c r="KI119" s="19" t="str">
        <f t="shared" ca="1" si="1005"/>
        <v>-</v>
      </c>
      <c r="KJ119" s="19">
        <f t="shared" ca="1" si="1005"/>
        <v>999999</v>
      </c>
      <c r="KK119" s="19">
        <f t="shared" ca="1" si="1005"/>
        <v>999999</v>
      </c>
      <c r="KL119" s="19">
        <f t="shared" ca="1" si="1005"/>
        <v>999999</v>
      </c>
      <c r="KM119" s="19">
        <f t="shared" ca="1" si="1005"/>
        <v>999999</v>
      </c>
      <c r="KN119" s="19">
        <f t="shared" ca="1" si="1005"/>
        <v>999999</v>
      </c>
      <c r="KO119" s="19" t="str">
        <f t="shared" ca="1" si="1005"/>
        <v>-</v>
      </c>
      <c r="KP119" s="19" t="str">
        <f ca="1">OFFSET(KP$5,$B119,0)</f>
        <v>-</v>
      </c>
      <c r="KQ119" s="19" t="str">
        <f ca="1">OFFSET(KQ$5,$B119,0)</f>
        <v>-</v>
      </c>
      <c r="KR119" s="19" t="b">
        <f t="shared" ca="1" si="1006"/>
        <v>1</v>
      </c>
      <c r="KS119" s="19">
        <f t="shared" ca="1" si="1006"/>
        <v>0</v>
      </c>
      <c r="KT119" s="5" t="str">
        <f t="shared" ca="1" si="1007"/>
        <v>-</v>
      </c>
      <c r="KU119" s="5" t="str">
        <f t="shared" ca="1" si="1007"/>
        <v>-</v>
      </c>
      <c r="KV119" s="5" t="str">
        <f t="shared" ca="1" si="1007"/>
        <v>-</v>
      </c>
      <c r="KW119" s="5" t="str">
        <f t="shared" ca="1" si="1007"/>
        <v>-</v>
      </c>
      <c r="KX119" s="19" t="str">
        <f t="shared" ca="1" si="1008"/>
        <v>-</v>
      </c>
      <c r="KY119" s="19" t="str">
        <f t="shared" ca="1" si="1008"/>
        <v>-</v>
      </c>
      <c r="KZ119" s="19" t="str">
        <f t="shared" ca="1" si="1008"/>
        <v>-</v>
      </c>
      <c r="LA119" s="19" t="str">
        <f t="shared" ca="1" si="1008"/>
        <v>-</v>
      </c>
      <c r="LB119" s="19" t="str">
        <f t="shared" ca="1" si="1008"/>
        <v>-</v>
      </c>
      <c r="LC119" s="19" t="str">
        <f t="shared" ca="1" si="1008"/>
        <v>-</v>
      </c>
      <c r="LD119" s="19" t="str">
        <f t="shared" ca="1" si="1008"/>
        <v>-</v>
      </c>
      <c r="LE119" s="5" t="str">
        <f t="shared" ca="1" si="1009"/>
        <v>-</v>
      </c>
      <c r="LF119" s="5">
        <f t="shared" ca="1" si="1009"/>
        <v>500</v>
      </c>
      <c r="LG119" s="5">
        <f t="shared" ca="1" si="1009"/>
        <v>500</v>
      </c>
      <c r="LH119" s="5" t="str">
        <f t="shared" ca="1" si="1009"/>
        <v>-</v>
      </c>
      <c r="LI119" s="5" t="str">
        <f t="shared" ca="1" si="1009"/>
        <v>-</v>
      </c>
      <c r="LJ119" s="5" t="str">
        <f t="shared" ca="1" si="1009"/>
        <v>-</v>
      </c>
      <c r="LK119" s="5">
        <f t="shared" ca="1" si="1010"/>
        <v>1</v>
      </c>
      <c r="LL119" s="9"/>
      <c r="LM119" s="19">
        <f t="shared" ca="1" si="1008"/>
        <v>70</v>
      </c>
      <c r="LN119" s="19">
        <f t="shared" ca="1" si="1011"/>
        <v>50</v>
      </c>
      <c r="LO119" s="19">
        <f t="shared" ca="1" si="1011"/>
        <v>80</v>
      </c>
      <c r="LP119" s="19">
        <f t="shared" ca="1" si="1011"/>
        <v>50</v>
      </c>
      <c r="LQ119" s="5" t="b" cm="1">
        <f t="array" ref="LQ119">INDEX(i.meatgrid,$Q119,LQ$7)</f>
        <v>1</v>
      </c>
      <c r="LR119" s="5" t="b" cm="1">
        <f t="array" ref="LR119">INDEX(i.meatgrid,$Q119,LR$7)</f>
        <v>0</v>
      </c>
      <c r="LS119" s="5" t="str" cm="1">
        <f t="array" ref="LS119">INDEX(i.meatgrid,$Q119,LS$7)</f>
        <v>-</v>
      </c>
      <c r="LT119" s="5" t="str" cm="1">
        <f t="array" ref="LT119">INDEX(i.meatgrid,$Q119,LT$7)</f>
        <v>-</v>
      </c>
      <c r="LU119" s="5">
        <f t="shared" si="1012"/>
        <v>1</v>
      </c>
      <c r="LV119" s="5">
        <f t="shared" si="1013"/>
        <v>1</v>
      </c>
      <c r="LW119" s="5" cm="1">
        <f t="array" ref="LW119">INDEX(i.meatgrid,$Q119,LW$7)</f>
        <v>1</v>
      </c>
      <c r="LX119" s="5" cm="1">
        <f t="array" ref="LX119">INDEX(i.meatgrid,$Q119,LX$7)</f>
        <v>1</v>
      </c>
      <c r="LY119" s="5" cm="1">
        <f t="array" ref="LY119">INDEX(i.meatgrid,$Q119,LY$7)</f>
        <v>1</v>
      </c>
      <c r="LZ119" s="5" cm="1">
        <f t="array" ref="LZ119">INDEX(i.meatgrid,$Q119,LZ$7)</f>
        <v>0</v>
      </c>
      <c r="MA119" s="5" cm="1">
        <f t="array" ref="MA119">INDEX(i.meatgrid,$Q119,MA$7)</f>
        <v>0</v>
      </c>
      <c r="MB119" s="5" cm="1">
        <f t="array" ref="MB119">INDEX(i.meatgrid,$Q119,MB$7)</f>
        <v>1</v>
      </c>
      <c r="MC119" s="5" cm="1">
        <f t="array" ref="MC119">INDEX(i.meatgrid,$Q119,MC$7)</f>
        <v>1</v>
      </c>
      <c r="MD119" s="5" cm="1">
        <f t="array" ref="MD119">INDEX(i.meatgrid,$Q119,MD$7)</f>
        <v>1</v>
      </c>
      <c r="ME119" s="5">
        <f t="shared" si="1014"/>
        <v>1</v>
      </c>
      <c r="MF119" s="9"/>
      <c r="MG119" s="19" t="b">
        <f t="shared" ca="1" si="1015"/>
        <v>0</v>
      </c>
      <c r="MH119" s="19" t="b">
        <f t="shared" ca="1" si="1015"/>
        <v>0</v>
      </c>
      <c r="MI119" s="19">
        <f t="shared" ca="1" si="1015"/>
        <v>1</v>
      </c>
      <c r="MJ119" s="19">
        <f t="shared" ca="1" si="1015"/>
        <v>0.75</v>
      </c>
      <c r="MK119" s="19">
        <f t="shared" ca="1" si="1015"/>
        <v>0.75</v>
      </c>
      <c r="ML119" s="19">
        <f t="shared" ca="1" si="1015"/>
        <v>0.8</v>
      </c>
      <c r="MM119" s="19">
        <f t="shared" ca="1" si="1015"/>
        <v>0.82499999999999996</v>
      </c>
      <c r="MN119" s="19">
        <f t="shared" ca="1" si="1015"/>
        <v>0.875</v>
      </c>
      <c r="MO119" s="19">
        <f t="shared" ca="1" si="1015"/>
        <v>0.9</v>
      </c>
      <c r="MP119" s="19">
        <f t="shared" ca="1" si="1015"/>
        <v>1</v>
      </c>
      <c r="MQ119" s="19">
        <f t="shared" ca="1" si="1015"/>
        <v>0.875</v>
      </c>
      <c r="MR119" s="19" t="b">
        <f t="shared" ca="1" si="1015"/>
        <v>1</v>
      </c>
      <c r="MS119" s="19">
        <f t="shared" ca="1" si="1015"/>
        <v>74.989999999999995</v>
      </c>
      <c r="MT119" s="19" t="str">
        <f t="shared" ca="1" si="1015"/>
        <v>-</v>
      </c>
      <c r="MU119" s="19" t="str">
        <f t="shared" ca="1" si="1015"/>
        <v>-</v>
      </c>
      <c r="MV119" s="19" t="str">
        <f t="shared" ca="1" si="1015"/>
        <v>-</v>
      </c>
      <c r="MW119" s="19" t="str">
        <f t="shared" ca="1" si="1016"/>
        <v>-</v>
      </c>
      <c r="MX119" s="19" t="str">
        <f t="shared" ca="1" si="1016"/>
        <v>-</v>
      </c>
      <c r="MY119" s="19" t="str">
        <f t="shared" ca="1" si="1016"/>
        <v>-</v>
      </c>
      <c r="MZ119" s="19" t="str">
        <f t="shared" ca="1" si="1016"/>
        <v>-</v>
      </c>
      <c r="NA119" s="19">
        <f t="shared" ca="1" si="1016"/>
        <v>36.99</v>
      </c>
      <c r="NB119" s="19">
        <f t="shared" ca="1" si="1016"/>
        <v>36.99</v>
      </c>
      <c r="NC119" s="19" t="str">
        <f t="shared" ca="1" si="1016"/>
        <v>-</v>
      </c>
      <c r="ND119" s="19" t="str">
        <f t="shared" ca="1" si="1016"/>
        <v>-</v>
      </c>
      <c r="NE119" s="19" t="str">
        <f t="shared" ca="1" si="1016"/>
        <v>-</v>
      </c>
      <c r="NF119" s="19" t="str">
        <f t="shared" ca="1" si="1016"/>
        <v>-</v>
      </c>
      <c r="NG119" s="19" t="str">
        <f t="shared" ca="1" si="1016"/>
        <v>-</v>
      </c>
      <c r="NH119" s="19">
        <f t="shared" ca="1" si="1016"/>
        <v>49.99</v>
      </c>
      <c r="NI119" s="19">
        <f t="shared" ca="1" si="1016"/>
        <v>49.99</v>
      </c>
      <c r="NJ119" s="19">
        <f t="shared" ca="1" si="1016"/>
        <v>49.99</v>
      </c>
      <c r="NK119" s="19">
        <f t="shared" ca="1" si="1016"/>
        <v>49.99</v>
      </c>
      <c r="NL119" s="19">
        <f t="shared" ca="1" si="1016"/>
        <v>49.99</v>
      </c>
      <c r="NM119" s="19">
        <f t="shared" ca="1" si="1016"/>
        <v>49.99</v>
      </c>
      <c r="NN119" s="19">
        <f t="shared" ca="1" si="1016"/>
        <v>49.99</v>
      </c>
      <c r="NO119" s="19">
        <f t="shared" ca="1" si="1016"/>
        <v>49.99</v>
      </c>
      <c r="NP119" s="19">
        <f t="shared" ca="1" si="1016"/>
        <v>412.99</v>
      </c>
      <c r="NQ119" s="19">
        <f t="shared" ca="1" si="1016"/>
        <v>412.99</v>
      </c>
      <c r="NR119" s="19" t="str">
        <f t="shared" ca="1" si="1016"/>
        <v>-</v>
      </c>
      <c r="NS119" s="19" t="str">
        <f t="shared" ca="1" si="1016"/>
        <v>-</v>
      </c>
      <c r="NT119" s="19" t="str">
        <f t="shared" ca="1" si="1016"/>
        <v>-</v>
      </c>
      <c r="NU119" s="19" t="str">
        <f t="shared" ca="1" si="1016"/>
        <v>-</v>
      </c>
      <c r="NV119" s="19" t="str">
        <f t="shared" ca="1" si="1016"/>
        <v>-</v>
      </c>
      <c r="NW119" s="19">
        <f t="shared" ca="1" si="1016"/>
        <v>6.8900000000000006</v>
      </c>
      <c r="NX119" s="19">
        <f t="shared" ca="1" si="1016"/>
        <v>6.8900000000000006</v>
      </c>
      <c r="NY119" s="19">
        <f t="shared" ca="1" si="1016"/>
        <v>6.8900000000000006</v>
      </c>
      <c r="NZ119" s="19">
        <f t="shared" ca="1" si="1016"/>
        <v>6.8900000000000006</v>
      </c>
      <c r="OA119" s="19">
        <f t="shared" ca="1" si="1016"/>
        <v>6.8900000000000006</v>
      </c>
      <c r="OB119" s="19">
        <f t="shared" ca="1" si="1016"/>
        <v>6.8900000000000006</v>
      </c>
      <c r="OC119" s="19">
        <f t="shared" ca="1" si="1016"/>
        <v>6.8900000000000006</v>
      </c>
      <c r="OD119" s="19">
        <f t="shared" ca="1" si="1016"/>
        <v>6.8900000000000006</v>
      </c>
      <c r="OE119" s="19">
        <f t="shared" ca="1" si="1016"/>
        <v>346.99</v>
      </c>
      <c r="OF119" s="19">
        <f t="shared" ca="1" si="1016"/>
        <v>346.99</v>
      </c>
      <c r="OG119" s="19" t="str">
        <f t="shared" ca="1" si="1016"/>
        <v>-</v>
      </c>
      <c r="OH119" s="19" t="str">
        <f t="shared" ca="1" si="1016"/>
        <v>-</v>
      </c>
      <c r="OI119" s="19" t="str">
        <f t="shared" ca="1" si="1016"/>
        <v>-</v>
      </c>
      <c r="OJ119" s="19" t="str">
        <f t="shared" ca="1" si="1016"/>
        <v>-</v>
      </c>
      <c r="OK119" s="19" t="str">
        <f t="shared" ca="1" si="1016"/>
        <v>-</v>
      </c>
      <c r="OL119" s="19">
        <f t="shared" ca="1" si="1016"/>
        <v>0</v>
      </c>
      <c r="OM119" s="24">
        <v>0</v>
      </c>
    </row>
    <row r="120" spans="1:403" outlineLevel="1">
      <c r="A120" s="21">
        <f t="shared" si="156"/>
        <v>115</v>
      </c>
      <c r="B120" s="21">
        <f>$A$24</f>
        <v>19</v>
      </c>
      <c r="C120">
        <v>112</v>
      </c>
      <c r="D120" s="144" t="str">
        <f t="shared" ca="1" si="961"/>
        <v>GSM</v>
      </c>
      <c r="E120" t="b">
        <f t="shared" ca="1" si="962"/>
        <v>1</v>
      </c>
      <c r="F120" t="b">
        <v>0</v>
      </c>
      <c r="G120" t="b">
        <f t="shared" ca="1" si="1017"/>
        <v>1</v>
      </c>
      <c r="H120" s="237">
        <f t="shared" ca="1" si="1018"/>
        <v>2</v>
      </c>
      <c r="I120" s="237">
        <f t="shared" ca="1" si="1018"/>
        <v>1</v>
      </c>
      <c r="J120" s="237" t="str">
        <f t="shared" ca="1" si="1018"/>
        <v/>
      </c>
      <c r="K120" s="237">
        <f t="shared" ca="1" si="1018"/>
        <v>2</v>
      </c>
      <c r="L120" s="237">
        <f t="shared" ca="1" si="1018"/>
        <v>2</v>
      </c>
      <c r="M120" s="182">
        <f t="array" aca="1" ref="M120" ca="1">MAX(M$22,MOD(M119+1*AND(N120:$V120=N$22:$V$22),M$23+1))</f>
        <v>2</v>
      </c>
      <c r="N120" s="182">
        <f t="array" aca="1" ref="N120" ca="1">MAX(N$22,MOD(N119+1*AND(O120:$V120=O$22:$V$22),N$23+1))</f>
        <v>3</v>
      </c>
      <c r="O120" s="237">
        <f ca="1">OFFSET(O120,-1,0)</f>
        <v>1</v>
      </c>
      <c r="P120" s="182">
        <f t="array" ref="P120">MAX(P$22,MOD(P119+1*AND(R120:$V120=R$22:$V$22),P$23+1))</f>
        <v>3</v>
      </c>
      <c r="Q120" s="29">
        <v>2</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963"/>
        <v>2</v>
      </c>
      <c r="AH120" s="5">
        <f t="shared" ca="1" si="963"/>
        <v>0</v>
      </c>
      <c r="AI120" s="5">
        <f t="shared" ca="1" si="964"/>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00003 DSP_ashley_lw GSM Day204 MWM    Only export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65"/>
        <v>0</v>
      </c>
      <c r="AY120" s="5" t="str">
        <f t="shared" ca="1" si="965"/>
        <v>-</v>
      </c>
      <c r="AZ120" s="5" t="b">
        <f t="shared" ca="1" si="965"/>
        <v>0</v>
      </c>
      <c r="BA120" s="5" t="b">
        <f t="shared" ca="1" si="965"/>
        <v>1</v>
      </c>
      <c r="BB120" s="5" t="b">
        <f t="shared" ca="1" si="965"/>
        <v>1</v>
      </c>
      <c r="BC120" s="144">
        <f t="shared" ca="1" si="965"/>
        <v>0</v>
      </c>
      <c r="BD120" s="19" t="b">
        <f t="shared" ca="1" si="966"/>
        <v>1</v>
      </c>
      <c r="BE120" s="9"/>
      <c r="BF120" s="5" t="str">
        <f t="shared" ca="1" si="967"/>
        <v>-</v>
      </c>
      <c r="BG120" s="19" t="str">
        <f t="shared" ca="1" si="968"/>
        <v>-</v>
      </c>
      <c r="BH120" s="19" t="str">
        <f t="shared" ca="1" si="968"/>
        <v>-</v>
      </c>
      <c r="BI120" s="19" t="str">
        <f t="shared" ca="1" si="968"/>
        <v>-</v>
      </c>
      <c r="BJ120" s="5" t="str">
        <f t="shared" ca="1" si="969"/>
        <v>-</v>
      </c>
      <c r="BK120" s="19" t="str">
        <f t="shared" ca="1" si="970"/>
        <v>-</v>
      </c>
      <c r="BL120" s="5" t="str">
        <f t="shared" ca="1" si="971"/>
        <v>-</v>
      </c>
      <c r="BM120" s="19" t="str">
        <f t="shared" ca="1" si="972"/>
        <v>-</v>
      </c>
      <c r="BN120" s="19" t="str">
        <f t="shared" ca="1" si="972"/>
        <v>-</v>
      </c>
      <c r="BO120" s="19" t="str">
        <f t="shared" ca="1" si="972"/>
        <v>-</v>
      </c>
      <c r="BP120" s="5" t="str">
        <f t="shared" ca="1" si="973"/>
        <v>-</v>
      </c>
      <c r="BQ120" s="9"/>
      <c r="BR120" s="5" t="b">
        <f t="shared" ca="1" si="974"/>
        <v>0</v>
      </c>
      <c r="BS120" s="5" t="str">
        <f t="shared" ca="1" si="975"/>
        <v>-</v>
      </c>
      <c r="BT120" s="5" t="str">
        <f t="shared" ca="1" si="976"/>
        <v>-</v>
      </c>
      <c r="BU120" s="5" t="str">
        <f t="shared" ca="1" si="976"/>
        <v>-</v>
      </c>
      <c r="BV120" s="5" t="str">
        <f t="shared" ca="1" si="976"/>
        <v>-</v>
      </c>
      <c r="BW120" s="5" t="str">
        <f t="shared" ca="1" si="976"/>
        <v>-</v>
      </c>
      <c r="BX120" s="5" t="str">
        <f t="shared" ca="1" si="976"/>
        <v>-</v>
      </c>
      <c r="BY120" s="5" t="str">
        <f t="shared" ca="1" si="976"/>
        <v>-</v>
      </c>
      <c r="BZ120" s="5" t="str">
        <f t="shared" ca="1" si="976"/>
        <v>-</v>
      </c>
      <c r="CA120" s="5" t="str">
        <f t="shared" ca="1" si="976"/>
        <v>-</v>
      </c>
      <c r="CB120" s="9"/>
      <c r="CC120" s="237" t="b">
        <f t="shared" ref="CC120:CE123" ca="1" si="1019">OFFSET(CC120,-1,0)</f>
        <v>1</v>
      </c>
      <c r="CD120" s="237" t="b">
        <f t="shared" ca="1" si="1019"/>
        <v>1</v>
      </c>
      <c r="CE120" s="237" t="b">
        <f t="shared" ca="1" si="1019"/>
        <v>1</v>
      </c>
      <c r="CF120" s="12">
        <v>203</v>
      </c>
      <c r="CG120" s="144" t="b">
        <f t="shared" ref="CG120:CG123" ca="1" si="1020">NOT(CE120)</f>
        <v>0</v>
      </c>
      <c r="CH120" s="19" t="str">
        <f t="shared" ref="CH120:CM123" ca="1" si="1021">OFFSET(CH$5,$B120,0)</f>
        <v>-</v>
      </c>
      <c r="CI120" s="19" t="str">
        <f t="shared" ca="1" si="1021"/>
        <v>-</v>
      </c>
      <c r="CJ120" s="19" t="str">
        <f t="shared" ca="1" si="1021"/>
        <v>-</v>
      </c>
      <c r="CK120" s="19" t="str">
        <f t="shared" ca="1" si="1021"/>
        <v>-</v>
      </c>
      <c r="CL120" s="19">
        <f t="shared" ca="1" si="1021"/>
        <v>1</v>
      </c>
      <c r="CM120" s="19">
        <f t="shared" ca="1" si="1021"/>
        <v>1</v>
      </c>
      <c r="CN120" s="9"/>
      <c r="CO120" s="444">
        <f t="shared" ca="1" si="978"/>
        <v>652</v>
      </c>
      <c r="CP120" s="444">
        <f t="shared" ca="1" si="978"/>
        <v>686</v>
      </c>
      <c r="CQ120" s="444">
        <f t="shared" ca="1" si="978"/>
        <v>721</v>
      </c>
      <c r="CR120" s="152">
        <f t="shared" ca="1" si="979"/>
        <v>378</v>
      </c>
      <c r="CS120" s="152">
        <f t="shared" ca="1" si="979"/>
        <v>413</v>
      </c>
      <c r="CT120" s="152">
        <f t="shared" ca="1" si="979"/>
        <v>448</v>
      </c>
      <c r="CU120" s="19" t="str">
        <f t="shared" ca="1" si="980"/>
        <v>-</v>
      </c>
      <c r="CV120" s="19" t="str">
        <f t="shared" ca="1" si="980"/>
        <v>-</v>
      </c>
      <c r="CW120" s="19" t="str">
        <f t="shared" ca="1" si="980"/>
        <v>-</v>
      </c>
      <c r="CX120" s="19" t="str">
        <f t="shared" ca="1" si="980"/>
        <v>-</v>
      </c>
      <c r="CY120" s="19" t="str">
        <f t="shared" ca="1" si="980"/>
        <v>-</v>
      </c>
      <c r="CZ120" s="19" t="b">
        <f ca="1">OFFSET(CZ$5,$B120,0)</f>
        <v>1</v>
      </c>
      <c r="DA120" s="19">
        <f t="shared" ca="1" si="980"/>
        <v>0</v>
      </c>
      <c r="DB120" s="19">
        <f t="shared" ca="1" si="980"/>
        <v>0</v>
      </c>
      <c r="DC120" s="19">
        <f t="shared" ca="1" si="980"/>
        <v>0</v>
      </c>
      <c r="DD120" s="19">
        <f t="shared" ca="1" si="980"/>
        <v>0</v>
      </c>
      <c r="DE120" s="19">
        <f t="shared" ca="1" si="980"/>
        <v>0</v>
      </c>
      <c r="DF120" s="19">
        <f t="shared" ca="1" si="980"/>
        <v>0</v>
      </c>
      <c r="DG120" s="19">
        <f t="shared" ca="1" si="980"/>
        <v>0</v>
      </c>
      <c r="DH120" s="19">
        <f t="shared" ca="1" si="980"/>
        <v>0</v>
      </c>
      <c r="DI120" s="19">
        <f t="shared" ca="1" si="980"/>
        <v>0</v>
      </c>
      <c r="DJ120" s="19">
        <f t="shared" ca="1" si="980"/>
        <v>0</v>
      </c>
      <c r="DK120" s="19">
        <f t="shared" ca="1" si="981"/>
        <v>0</v>
      </c>
      <c r="DL120" s="19">
        <f t="shared" ca="1" si="981"/>
        <v>0</v>
      </c>
      <c r="DM120" s="19">
        <f t="shared" ca="1" si="981"/>
        <v>1</v>
      </c>
      <c r="DN120" s="19">
        <f t="shared" ca="1" si="981"/>
        <v>1</v>
      </c>
      <c r="DO120" s="19">
        <f t="shared" ca="1" si="981"/>
        <v>0</v>
      </c>
      <c r="DP120" s="19" t="str">
        <f t="shared" ca="1" si="981"/>
        <v>-</v>
      </c>
      <c r="DQ120" s="19" t="str">
        <f t="shared" ca="1" si="981"/>
        <v>-</v>
      </c>
      <c r="DR120" s="19" t="str">
        <f t="shared" ca="1" si="981"/>
        <v>-</v>
      </c>
      <c r="DS120" s="19" t="str">
        <f t="shared" ca="1" si="981"/>
        <v>-</v>
      </c>
      <c r="DT120" s="19" t="str">
        <f t="shared" ca="1" si="981"/>
        <v>-</v>
      </c>
      <c r="DU120" s="19">
        <f t="shared" ca="1" si="981"/>
        <v>0</v>
      </c>
      <c r="DV120" s="19" t="str">
        <f t="shared" ca="1" si="981"/>
        <v>-</v>
      </c>
      <c r="DW120" s="19" t="str">
        <f t="shared" ca="1" si="981"/>
        <v>-</v>
      </c>
      <c r="DX120" s="19" t="str">
        <f t="shared" ca="1" si="981"/>
        <v>-</v>
      </c>
      <c r="DY120" s="19" t="str">
        <f t="shared" ca="1" si="981"/>
        <v>-</v>
      </c>
      <c r="DZ120" s="19" t="str">
        <f t="shared" ca="1" si="981"/>
        <v>-</v>
      </c>
      <c r="EA120" s="19" t="str">
        <f t="shared" ca="1" si="981"/>
        <v>-</v>
      </c>
      <c r="EB120" s="19" t="str">
        <f t="shared" ca="1" si="981"/>
        <v>-</v>
      </c>
      <c r="EC120" s="19" t="str">
        <f t="shared" ca="1" si="981"/>
        <v>-</v>
      </c>
      <c r="ED120" s="19">
        <f t="shared" ca="1" si="981"/>
        <v>0</v>
      </c>
      <c r="EE120" s="444">
        <f t="shared" ca="1" si="982"/>
        <v>0</v>
      </c>
      <c r="EF120" s="444">
        <f t="shared" ca="1" si="982"/>
        <v>0</v>
      </c>
      <c r="EG120" s="124">
        <f t="shared" ca="1" si="983"/>
        <v>0</v>
      </c>
      <c r="EH120" s="124">
        <f t="shared" ca="1" si="983"/>
        <v>0</v>
      </c>
      <c r="EI120" s="124">
        <f t="shared" ca="1" si="983"/>
        <v>0</v>
      </c>
      <c r="EJ120" s="124">
        <f t="shared" ca="1" si="983"/>
        <v>0</v>
      </c>
      <c r="EK120" s="124">
        <f t="shared" ca="1" si="983"/>
        <v>0</v>
      </c>
      <c r="EL120" s="124">
        <f t="shared" ca="1" si="983"/>
        <v>0</v>
      </c>
      <c r="EM120" s="124">
        <f t="shared" ca="1" si="983"/>
        <v>0</v>
      </c>
      <c r="EN120" s="124">
        <f t="shared" ca="1" si="983"/>
        <v>0</v>
      </c>
      <c r="EO120" s="124">
        <f t="shared" ca="1" si="983"/>
        <v>0</v>
      </c>
      <c r="EP120" s="124">
        <f t="shared" ca="1" si="983"/>
        <v>0</v>
      </c>
      <c r="EQ120" s="124">
        <f t="shared" ca="1" si="983"/>
        <v>0</v>
      </c>
      <c r="ER120" s="124">
        <f t="shared" ca="1" si="983"/>
        <v>0</v>
      </c>
      <c r="ES120" s="124">
        <f t="shared" ca="1" si="983"/>
        <v>0</v>
      </c>
      <c r="ET120" s="124">
        <f t="shared" ca="1" si="983"/>
        <v>0</v>
      </c>
      <c r="EU120" s="124">
        <f t="shared" ca="1" si="983"/>
        <v>0</v>
      </c>
      <c r="EV120" s="124">
        <f t="shared" ca="1" si="983"/>
        <v>0</v>
      </c>
      <c r="EW120" s="124">
        <f t="shared" ca="1" si="984"/>
        <v>0</v>
      </c>
      <c r="EX120" s="124">
        <f t="shared" ca="1" si="984"/>
        <v>0</v>
      </c>
      <c r="EY120" s="554">
        <f t="shared" ca="1" si="985"/>
        <v>0</v>
      </c>
      <c r="EZ120" s="554">
        <f t="shared" ca="1" si="985"/>
        <v>0</v>
      </c>
      <c r="FA120" s="554">
        <f t="shared" ca="1" si="985"/>
        <v>0</v>
      </c>
      <c r="FB120" s="125">
        <f t="shared" ca="1" si="985"/>
        <v>0</v>
      </c>
      <c r="FC120" s="125">
        <f t="shared" ca="1" si="985"/>
        <v>0</v>
      </c>
      <c r="FD120" s="125">
        <f t="shared" ca="1" si="985"/>
        <v>0</v>
      </c>
      <c r="FE120" s="125">
        <f t="shared" ca="1" si="985"/>
        <v>0</v>
      </c>
      <c r="FF120" s="125">
        <f t="shared" ca="1" si="985"/>
        <v>0</v>
      </c>
      <c r="FG120" s="125">
        <f t="shared" ca="1" si="985"/>
        <v>0</v>
      </c>
      <c r="FH120" s="125">
        <f t="shared" ca="1" si="985"/>
        <v>0</v>
      </c>
      <c r="FI120" s="125">
        <f t="shared" ca="1" si="985"/>
        <v>0</v>
      </c>
      <c r="FJ120" s="125">
        <f t="shared" ca="1" si="985"/>
        <v>0</v>
      </c>
      <c r="FK120" s="125">
        <f t="shared" ca="1" si="985"/>
        <v>0</v>
      </c>
      <c r="FL120" s="125">
        <f t="shared" ca="1" si="985"/>
        <v>0</v>
      </c>
      <c r="FM120" s="125">
        <f t="shared" ca="1" si="985"/>
        <v>0</v>
      </c>
      <c r="FN120" s="125">
        <f t="shared" ca="1" si="985"/>
        <v>0</v>
      </c>
      <c r="FO120" s="124">
        <f t="shared" ca="1" si="986"/>
        <v>0</v>
      </c>
      <c r="FP120" s="124">
        <f t="shared" ca="1" si="986"/>
        <v>0</v>
      </c>
      <c r="FQ120" s="124">
        <f t="shared" ca="1" si="986"/>
        <v>0</v>
      </c>
      <c r="FR120" s="124">
        <f t="shared" ca="1" si="986"/>
        <v>0</v>
      </c>
      <c r="FS120" s="124">
        <f t="shared" ca="1" si="986"/>
        <v>0</v>
      </c>
      <c r="FT120" s="124">
        <f t="shared" ca="1" si="986"/>
        <v>0</v>
      </c>
      <c r="FU120" s="124">
        <f t="shared" ca="1" si="986"/>
        <v>0</v>
      </c>
      <c r="FV120" s="124">
        <f t="shared" ca="1" si="986"/>
        <v>0</v>
      </c>
      <c r="FW120" s="124">
        <f t="shared" ca="1" si="986"/>
        <v>0</v>
      </c>
      <c r="FX120" s="124">
        <f t="shared" ca="1" si="986"/>
        <v>0</v>
      </c>
      <c r="FY120" s="124">
        <f t="shared" ca="1" si="986"/>
        <v>0</v>
      </c>
      <c r="FZ120" s="124">
        <f t="shared" ca="1" si="986"/>
        <v>0</v>
      </c>
      <c r="GA120" s="124">
        <f t="shared" ca="1" si="986"/>
        <v>0</v>
      </c>
      <c r="GB120" s="124">
        <f t="shared" ca="1" si="986"/>
        <v>0</v>
      </c>
      <c r="GC120" s="124">
        <f t="shared" ca="1" si="986"/>
        <v>0</v>
      </c>
      <c r="GD120" s="124">
        <f t="shared" ca="1" si="986"/>
        <v>0</v>
      </c>
      <c r="GE120" s="124">
        <f t="shared" ca="1" si="987"/>
        <v>0</v>
      </c>
      <c r="GF120" s="124">
        <f t="shared" ca="1" si="987"/>
        <v>0</v>
      </c>
      <c r="GG120" s="554">
        <f t="shared" ca="1" si="988"/>
        <v>0</v>
      </c>
      <c r="GH120" s="554">
        <f t="shared" ca="1" si="988"/>
        <v>0</v>
      </c>
      <c r="GI120" s="554">
        <f t="shared" ca="1" si="988"/>
        <v>0</v>
      </c>
      <c r="GJ120" s="125">
        <f t="shared" ca="1" si="989"/>
        <v>0</v>
      </c>
      <c r="GK120" s="125">
        <f t="shared" ca="1" si="989"/>
        <v>0</v>
      </c>
      <c r="GL120" s="125">
        <f t="shared" ca="1" si="989"/>
        <v>0</v>
      </c>
      <c r="GM120" s="125">
        <f t="shared" ca="1" si="989"/>
        <v>0</v>
      </c>
      <c r="GN120" s="125">
        <f t="shared" ca="1" si="989"/>
        <v>0</v>
      </c>
      <c r="GO120" s="125">
        <f t="shared" ca="1" si="989"/>
        <v>0</v>
      </c>
      <c r="GP120" s="125">
        <f t="shared" ca="1" si="989"/>
        <v>0</v>
      </c>
      <c r="GQ120" s="125">
        <f t="shared" ca="1" si="989"/>
        <v>0</v>
      </c>
      <c r="GR120" s="125">
        <f t="shared" ca="1" si="989"/>
        <v>0</v>
      </c>
      <c r="GS120" s="125">
        <f t="shared" ca="1" si="989"/>
        <v>0</v>
      </c>
      <c r="GT120" s="125">
        <f t="shared" ca="1" si="989"/>
        <v>0</v>
      </c>
      <c r="GU120" s="125">
        <f t="shared" ca="1" si="989"/>
        <v>0</v>
      </c>
      <c r="GV120" s="125">
        <f t="shared" ca="1" si="989"/>
        <v>0</v>
      </c>
      <c r="GW120" s="124">
        <f t="shared" ca="1" si="990"/>
        <v>0</v>
      </c>
      <c r="GX120" s="124">
        <f t="shared" ca="1" si="990"/>
        <v>0</v>
      </c>
      <c r="GY120" s="124">
        <f t="shared" ca="1" si="990"/>
        <v>0</v>
      </c>
      <c r="GZ120" s="124">
        <f t="shared" ca="1" si="990"/>
        <v>0</v>
      </c>
      <c r="HA120" s="124">
        <f t="shared" ca="1" si="990"/>
        <v>0</v>
      </c>
      <c r="HB120" s="124">
        <f t="shared" ca="1" si="990"/>
        <v>0</v>
      </c>
      <c r="HC120" s="124">
        <f t="shared" ca="1" si="990"/>
        <v>0</v>
      </c>
      <c r="HD120" s="124">
        <f t="shared" ca="1" si="990"/>
        <v>0</v>
      </c>
      <c r="HE120" s="124">
        <f t="shared" ca="1" si="990"/>
        <v>0</v>
      </c>
      <c r="HF120" s="124">
        <f t="shared" ca="1" si="990"/>
        <v>0</v>
      </c>
      <c r="HG120" s="124">
        <f t="shared" ca="1" si="990"/>
        <v>0</v>
      </c>
      <c r="HH120" s="124">
        <f t="shared" ca="1" si="990"/>
        <v>0</v>
      </c>
      <c r="HI120" s="124">
        <f t="shared" ca="1" si="990"/>
        <v>0</v>
      </c>
      <c r="HJ120" s="124">
        <f t="shared" ca="1" si="990"/>
        <v>0</v>
      </c>
      <c r="HK120" s="124">
        <f t="shared" ca="1" si="990"/>
        <v>0</v>
      </c>
      <c r="HL120" s="124">
        <f t="shared" ca="1" si="990"/>
        <v>0</v>
      </c>
      <c r="HM120" s="124">
        <f t="shared" ca="1" si="991"/>
        <v>0</v>
      </c>
      <c r="HN120" s="124">
        <f t="shared" ca="1" si="991"/>
        <v>0</v>
      </c>
      <c r="HO120" s="554">
        <f t="shared" ca="1" si="992"/>
        <v>0</v>
      </c>
      <c r="HP120" s="554">
        <f t="shared" ca="1" si="992"/>
        <v>0</v>
      </c>
      <c r="HQ120" s="554">
        <f t="shared" ca="1" si="992"/>
        <v>0</v>
      </c>
      <c r="HR120" s="125">
        <f t="shared" ca="1" si="993"/>
        <v>0</v>
      </c>
      <c r="HS120" s="125">
        <f t="shared" ca="1" si="993"/>
        <v>0</v>
      </c>
      <c r="HT120" s="125">
        <f t="shared" ca="1" si="993"/>
        <v>0</v>
      </c>
      <c r="HU120" s="125">
        <f t="shared" ca="1" si="993"/>
        <v>0</v>
      </c>
      <c r="HV120" s="125">
        <f t="shared" ca="1" si="993"/>
        <v>0</v>
      </c>
      <c r="HW120" s="125">
        <f t="shared" ca="1" si="993"/>
        <v>0</v>
      </c>
      <c r="HX120" s="125">
        <f t="shared" ca="1" si="993"/>
        <v>0</v>
      </c>
      <c r="HY120" s="125">
        <f t="shared" ca="1" si="993"/>
        <v>0</v>
      </c>
      <c r="HZ120" s="125">
        <f t="shared" ca="1" si="993"/>
        <v>0</v>
      </c>
      <c r="IA120" s="125">
        <f t="shared" ca="1" si="993"/>
        <v>0</v>
      </c>
      <c r="IB120" s="125">
        <f t="shared" ca="1" si="993"/>
        <v>0</v>
      </c>
      <c r="IC120" s="125">
        <f t="shared" ca="1" si="993"/>
        <v>0</v>
      </c>
      <c r="ID120" s="125">
        <f t="shared" ca="1" si="993"/>
        <v>0</v>
      </c>
      <c r="IE120" s="5">
        <f t="shared" ca="1" si="994"/>
        <v>67</v>
      </c>
      <c r="IF120" s="9"/>
      <c r="IG120" s="5">
        <f t="shared" ca="1" si="995"/>
        <v>1</v>
      </c>
      <c r="IH120" s="5" t="b">
        <f t="shared" ca="1" si="995"/>
        <v>0</v>
      </c>
      <c r="II120" s="19">
        <f t="shared" ca="1" si="996"/>
        <v>0</v>
      </c>
      <c r="IJ120" s="5">
        <f t="shared" ca="1" si="995"/>
        <v>55</v>
      </c>
      <c r="IK120" s="5" cm="1">
        <f t="array" ref="IK120">INDEX(i.pi_yatf,$X120+1,IK$7)</f>
        <v>1</v>
      </c>
      <c r="IL120" s="19">
        <f t="shared" ca="1" si="997"/>
        <v>0</v>
      </c>
      <c r="IM120" s="19">
        <f t="shared" ca="1" si="997"/>
        <v>0</v>
      </c>
      <c r="IN120" s="19">
        <f t="shared" ca="1" si="997"/>
        <v>0</v>
      </c>
      <c r="IO120" s="19">
        <f t="shared" ca="1" si="997"/>
        <v>0</v>
      </c>
      <c r="IP120" s="19">
        <f t="shared" ca="1" si="997"/>
        <v>0</v>
      </c>
      <c r="IQ120" s="19">
        <f t="shared" ca="1" si="997"/>
        <v>0</v>
      </c>
      <c r="IR120" s="19">
        <f t="shared" ca="1" si="997"/>
        <v>0</v>
      </c>
      <c r="IS120" s="19">
        <f t="shared" ca="1" si="997"/>
        <v>0</v>
      </c>
      <c r="IT120" s="19">
        <f t="shared" ca="1" si="997"/>
        <v>0</v>
      </c>
      <c r="IU120" s="19">
        <f t="shared" ca="1" si="997"/>
        <v>0</v>
      </c>
      <c r="IV120" s="19">
        <f t="shared" ca="1" si="997"/>
        <v>0</v>
      </c>
      <c r="IW120" s="19">
        <f t="shared" ca="1" si="997"/>
        <v>0</v>
      </c>
      <c r="IX120" s="19">
        <f t="shared" ca="1" si="997"/>
        <v>0</v>
      </c>
      <c r="IY120" s="19">
        <f t="shared" ca="1" si="997"/>
        <v>0</v>
      </c>
      <c r="IZ120" s="19">
        <f t="shared" ca="1" si="997"/>
        <v>0</v>
      </c>
      <c r="JA120" s="19">
        <f t="shared" ca="1" si="997"/>
        <v>0</v>
      </c>
      <c r="JB120" s="19">
        <f t="shared" ca="1" si="997"/>
        <v>0</v>
      </c>
      <c r="JC120" s="19">
        <f t="shared" ca="1" si="997"/>
        <v>0</v>
      </c>
      <c r="JD120" s="19">
        <f t="shared" ca="1" si="997"/>
        <v>0</v>
      </c>
      <c r="JE120" s="19">
        <f t="shared" ca="1" si="997"/>
        <v>0</v>
      </c>
      <c r="JF120" s="19">
        <f t="shared" ca="1" si="997"/>
        <v>0</v>
      </c>
      <c r="JG120" s="19">
        <f t="shared" ca="1" si="997"/>
        <v>1</v>
      </c>
      <c r="JH120" s="19">
        <f t="shared" ca="1" si="997"/>
        <v>0</v>
      </c>
      <c r="JI120" s="19">
        <f t="shared" ca="1" si="997"/>
        <v>1</v>
      </c>
      <c r="JJ120" s="9"/>
      <c r="JK120" s="5" t="b">
        <f t="shared" ca="1" si="998"/>
        <v>0</v>
      </c>
      <c r="JL120" s="5" t="b">
        <f t="shared" ca="1" si="999"/>
        <v>0</v>
      </c>
      <c r="JM120" s="5" t="b">
        <f t="shared" ca="1" si="999"/>
        <v>0</v>
      </c>
      <c r="JN120" s="5" t="b">
        <f t="shared" ca="1" si="999"/>
        <v>1</v>
      </c>
      <c r="JO120" s="144">
        <f t="shared" ca="1" si="1000"/>
        <v>1</v>
      </c>
      <c r="JP120" s="144">
        <f t="shared" ca="1" si="1000"/>
        <v>1</v>
      </c>
      <c r="JQ120" s="5" t="b">
        <f t="shared" ca="1" si="1001"/>
        <v>0</v>
      </c>
      <c r="JR120" s="5" t="b">
        <f t="shared" ca="1" si="1001"/>
        <v>1</v>
      </c>
      <c r="JS120" s="5" t="b">
        <f t="shared" ca="1" si="1001"/>
        <v>1</v>
      </c>
      <c r="JT120" s="5" t="b">
        <f t="shared" ca="1" si="1001"/>
        <v>0</v>
      </c>
      <c r="JU120" s="5">
        <f t="shared" ca="1" si="1002"/>
        <v>1</v>
      </c>
      <c r="JV120" s="5">
        <f t="shared" ca="1" si="1002"/>
        <v>0</v>
      </c>
      <c r="JW120" s="5" t="b">
        <f t="shared" ca="1" si="1003"/>
        <v>0</v>
      </c>
      <c r="JX120" s="5" t="str" cm="1">
        <f t="array" aca="1" ref="JX120" ca="1">IF(OR(JY120:KF120&lt;&gt;"-"),TRUE,"-")</f>
        <v>-</v>
      </c>
      <c r="JY120" s="19" t="str">
        <f t="shared" ca="1" si="1004"/>
        <v>-</v>
      </c>
      <c r="JZ120" s="19" t="str">
        <f t="shared" ca="1" si="1004"/>
        <v>-</v>
      </c>
      <c r="KA120" s="19" t="str">
        <f t="shared" ca="1" si="1004"/>
        <v>-</v>
      </c>
      <c r="KB120" s="19" t="str">
        <f t="shared" ca="1" si="1004"/>
        <v>-</v>
      </c>
      <c r="KC120" s="19" t="str">
        <f t="shared" ca="1" si="1004"/>
        <v>-</v>
      </c>
      <c r="KD120" s="19" t="str">
        <f t="shared" ca="1" si="1004"/>
        <v>-</v>
      </c>
      <c r="KE120" s="19" t="str">
        <f t="shared" ca="1" si="1004"/>
        <v>-</v>
      </c>
      <c r="KF120" s="19" t="str">
        <f t="shared" ca="1" si="1004"/>
        <v>-</v>
      </c>
      <c r="KG120" s="5" t="b">
        <f t="array" aca="1" ref="KG120" ca="1">IF(OR(KH120:KN120&lt;&gt;"-"),TRUE,"-")</f>
        <v>1</v>
      </c>
      <c r="KH120" s="19">
        <f t="shared" ca="1" si="1005"/>
        <v>0</v>
      </c>
      <c r="KI120" s="19" t="str">
        <f t="shared" ca="1" si="1005"/>
        <v>-</v>
      </c>
      <c r="KJ120" s="19">
        <f t="shared" ca="1" si="1005"/>
        <v>999999</v>
      </c>
      <c r="KK120" s="19">
        <f t="shared" ca="1" si="1005"/>
        <v>999999</v>
      </c>
      <c r="KL120" s="19">
        <f t="shared" ca="1" si="1005"/>
        <v>999999</v>
      </c>
      <c r="KM120" s="19">
        <f t="shared" ca="1" si="1005"/>
        <v>999999</v>
      </c>
      <c r="KN120" s="19">
        <f t="shared" ca="1" si="1005"/>
        <v>999999</v>
      </c>
      <c r="KO120" s="19" t="str">
        <f t="shared" ca="1" si="1005"/>
        <v>-</v>
      </c>
      <c r="KP120" s="19" t="str">
        <f t="shared" ca="1" si="1005"/>
        <v>-</v>
      </c>
      <c r="KQ120" s="19" t="str">
        <f t="shared" ca="1" si="1005"/>
        <v>-</v>
      </c>
      <c r="KR120" s="19" t="b">
        <f t="shared" ca="1" si="1006"/>
        <v>1</v>
      </c>
      <c r="KS120" s="19">
        <f t="shared" ca="1" si="1006"/>
        <v>0</v>
      </c>
      <c r="KT120" s="5" t="str">
        <f t="shared" ca="1" si="1007"/>
        <v>-</v>
      </c>
      <c r="KU120" s="5" t="str">
        <f t="shared" ca="1" si="1007"/>
        <v>-</v>
      </c>
      <c r="KV120" s="5" t="str">
        <f t="shared" ca="1" si="1007"/>
        <v>-</v>
      </c>
      <c r="KW120" s="5" t="str">
        <f t="shared" ca="1" si="1007"/>
        <v>-</v>
      </c>
      <c r="KX120" s="19" t="str">
        <f t="shared" ca="1" si="1008"/>
        <v>-</v>
      </c>
      <c r="KY120" s="19" t="str">
        <f t="shared" ca="1" si="1008"/>
        <v>-</v>
      </c>
      <c r="KZ120" s="19" t="str">
        <f t="shared" ca="1" si="1008"/>
        <v>-</v>
      </c>
      <c r="LA120" s="19" t="str">
        <f t="shared" ca="1" si="1008"/>
        <v>-</v>
      </c>
      <c r="LB120" s="19" t="str">
        <f t="shared" ca="1" si="1008"/>
        <v>-</v>
      </c>
      <c r="LC120" s="19" t="str">
        <f t="shared" ca="1" si="1008"/>
        <v>-</v>
      </c>
      <c r="LD120" s="19" t="str">
        <f t="shared" ca="1" si="1008"/>
        <v>-</v>
      </c>
      <c r="LE120" s="5" t="str">
        <f t="shared" ca="1" si="1009"/>
        <v>-</v>
      </c>
      <c r="LF120" s="5">
        <f t="shared" ca="1" si="1009"/>
        <v>500</v>
      </c>
      <c r="LG120" s="5">
        <f t="shared" ca="1" si="1009"/>
        <v>500</v>
      </c>
      <c r="LH120" s="5" t="str">
        <f t="shared" ca="1" si="1009"/>
        <v>-</v>
      </c>
      <c r="LI120" s="5" t="str">
        <f t="shared" ca="1" si="1009"/>
        <v>-</v>
      </c>
      <c r="LJ120" s="5" t="str">
        <f t="shared" ca="1" si="1009"/>
        <v>-</v>
      </c>
      <c r="LK120" s="5">
        <f t="shared" ca="1" si="1010"/>
        <v>1</v>
      </c>
      <c r="LL120" s="9"/>
      <c r="LM120" s="19">
        <f t="shared" ca="1" si="1008"/>
        <v>70</v>
      </c>
      <c r="LN120" s="19">
        <f t="shared" ca="1" si="1011"/>
        <v>50</v>
      </c>
      <c r="LO120" s="19">
        <f t="shared" ca="1" si="1011"/>
        <v>80</v>
      </c>
      <c r="LP120" s="19">
        <f t="shared" ca="1" si="1011"/>
        <v>50</v>
      </c>
      <c r="LQ120" s="5" t="b" cm="1">
        <f t="array" ref="LQ120">INDEX(i.meatgrid,$Q120,LQ$7)</f>
        <v>0</v>
      </c>
      <c r="LR120" s="5" t="b" cm="1">
        <f t="array" ref="LR120">INDEX(i.meatgrid,$Q120,LR$7)</f>
        <v>0</v>
      </c>
      <c r="LS120" s="5" t="str" cm="1">
        <f t="array" ref="LS120">INDEX(i.meatgrid,$Q120,LS$7)</f>
        <v>-</v>
      </c>
      <c r="LT120" s="5" t="str" cm="1">
        <f t="array" ref="LT120">INDEX(i.meatgrid,$Q120,LT$7)</f>
        <v>-</v>
      </c>
      <c r="LU120" s="5">
        <f t="shared" si="1012"/>
        <v>1</v>
      </c>
      <c r="LV120" s="5">
        <f t="shared" si="1013"/>
        <v>1</v>
      </c>
      <c r="LW120" s="5" cm="1">
        <f t="array" ref="LW120">INDEX(i.meatgrid,$Q120,LW$7)</f>
        <v>0</v>
      </c>
      <c r="LX120" s="5" cm="1">
        <f t="array" ref="LX120">INDEX(i.meatgrid,$Q120,LX$7)</f>
        <v>0</v>
      </c>
      <c r="LY120" s="5" cm="1">
        <f t="array" ref="LY120">INDEX(i.meatgrid,$Q120,LY$7)</f>
        <v>0</v>
      </c>
      <c r="LZ120" s="5" cm="1">
        <f t="array" ref="LZ120">INDEX(i.meatgrid,$Q120,LZ$7)</f>
        <v>0</v>
      </c>
      <c r="MA120" s="5" cm="1">
        <f t="array" ref="MA120">INDEX(i.meatgrid,$Q120,MA$7)</f>
        <v>1</v>
      </c>
      <c r="MB120" s="5" cm="1">
        <f t="array" ref="MB120">INDEX(i.meatgrid,$Q120,MB$7)</f>
        <v>1</v>
      </c>
      <c r="MC120" s="5" cm="1">
        <f t="array" ref="MC120">INDEX(i.meatgrid,$Q120,MC$7)</f>
        <v>1</v>
      </c>
      <c r="MD120" s="5" cm="1">
        <f t="array" ref="MD120">INDEX(i.meatgrid,$Q120,MD$7)</f>
        <v>1</v>
      </c>
      <c r="ME120" s="5">
        <f t="shared" si="1014"/>
        <v>1</v>
      </c>
      <c r="MF120" s="9"/>
      <c r="MG120" s="19" t="b">
        <f t="shared" ca="1" si="1015"/>
        <v>0</v>
      </c>
      <c r="MH120" s="19" t="b">
        <f t="shared" ca="1" si="1015"/>
        <v>0</v>
      </c>
      <c r="MI120" s="19">
        <f t="shared" ca="1" si="1015"/>
        <v>1</v>
      </c>
      <c r="MJ120" s="19">
        <f t="shared" ca="1" si="1015"/>
        <v>0.75</v>
      </c>
      <c r="MK120" s="19">
        <f t="shared" ca="1" si="1015"/>
        <v>0.75</v>
      </c>
      <c r="ML120" s="19">
        <f t="shared" ca="1" si="1015"/>
        <v>0.8</v>
      </c>
      <c r="MM120" s="19">
        <f t="shared" ca="1" si="1015"/>
        <v>0.82499999999999996</v>
      </c>
      <c r="MN120" s="19">
        <f t="shared" ca="1" si="1015"/>
        <v>0.875</v>
      </c>
      <c r="MO120" s="19">
        <f t="shared" ca="1" si="1015"/>
        <v>0.9</v>
      </c>
      <c r="MP120" s="19">
        <f t="shared" ca="1" si="1015"/>
        <v>1</v>
      </c>
      <c r="MQ120" s="19">
        <f t="shared" ca="1" si="1015"/>
        <v>0.875</v>
      </c>
      <c r="MR120" s="19" t="b">
        <f t="shared" ca="1" si="1015"/>
        <v>1</v>
      </c>
      <c r="MS120" s="19">
        <f t="shared" ca="1" si="1015"/>
        <v>74.989999999999995</v>
      </c>
      <c r="MT120" s="19" t="str">
        <f t="shared" ca="1" si="1015"/>
        <v>-</v>
      </c>
      <c r="MU120" s="19" t="str">
        <f t="shared" ca="1" si="1015"/>
        <v>-</v>
      </c>
      <c r="MV120" s="19" t="str">
        <f t="shared" ca="1" si="1015"/>
        <v>-</v>
      </c>
      <c r="MW120" s="19" t="str">
        <f t="shared" ca="1" si="1016"/>
        <v>-</v>
      </c>
      <c r="MX120" s="19" t="str">
        <f t="shared" ca="1" si="1016"/>
        <v>-</v>
      </c>
      <c r="MY120" s="19" t="str">
        <f t="shared" ca="1" si="1016"/>
        <v>-</v>
      </c>
      <c r="MZ120" s="19" t="str">
        <f t="shared" ca="1" si="1016"/>
        <v>-</v>
      </c>
      <c r="NA120" s="19">
        <f t="shared" ca="1" si="1016"/>
        <v>36.99</v>
      </c>
      <c r="NB120" s="19">
        <f t="shared" ca="1" si="1016"/>
        <v>36.99</v>
      </c>
      <c r="NC120" s="19" t="str">
        <f t="shared" ca="1" si="1016"/>
        <v>-</v>
      </c>
      <c r="ND120" s="19" t="str">
        <f t="shared" ca="1" si="1016"/>
        <v>-</v>
      </c>
      <c r="NE120" s="19" t="str">
        <f t="shared" ca="1" si="1016"/>
        <v>-</v>
      </c>
      <c r="NF120" s="19" t="str">
        <f t="shared" ca="1" si="1016"/>
        <v>-</v>
      </c>
      <c r="NG120" s="19" t="str">
        <f t="shared" ca="1" si="1016"/>
        <v>-</v>
      </c>
      <c r="NH120" s="19">
        <f t="shared" ca="1" si="1016"/>
        <v>49.99</v>
      </c>
      <c r="NI120" s="19">
        <f t="shared" ca="1" si="1016"/>
        <v>49.99</v>
      </c>
      <c r="NJ120" s="19">
        <f t="shared" ca="1" si="1016"/>
        <v>49.99</v>
      </c>
      <c r="NK120" s="19">
        <f t="shared" ca="1" si="1016"/>
        <v>49.99</v>
      </c>
      <c r="NL120" s="19">
        <f t="shared" ca="1" si="1016"/>
        <v>49.99</v>
      </c>
      <c r="NM120" s="19">
        <f t="shared" ca="1" si="1016"/>
        <v>49.99</v>
      </c>
      <c r="NN120" s="19">
        <f t="shared" ca="1" si="1016"/>
        <v>49.99</v>
      </c>
      <c r="NO120" s="19">
        <f t="shared" ca="1" si="1016"/>
        <v>49.99</v>
      </c>
      <c r="NP120" s="19">
        <f t="shared" ca="1" si="1016"/>
        <v>412.99</v>
      </c>
      <c r="NQ120" s="19">
        <f t="shared" ca="1" si="1016"/>
        <v>412.99</v>
      </c>
      <c r="NR120" s="19" t="str">
        <f t="shared" ca="1" si="1016"/>
        <v>-</v>
      </c>
      <c r="NS120" s="19" t="str">
        <f t="shared" ca="1" si="1016"/>
        <v>-</v>
      </c>
      <c r="NT120" s="19" t="str">
        <f t="shared" ca="1" si="1016"/>
        <v>-</v>
      </c>
      <c r="NU120" s="19" t="str">
        <f t="shared" ca="1" si="1016"/>
        <v>-</v>
      </c>
      <c r="NV120" s="19" t="str">
        <f t="shared" ca="1" si="1016"/>
        <v>-</v>
      </c>
      <c r="NW120" s="19">
        <f t="shared" ca="1" si="1016"/>
        <v>6.8900000000000006</v>
      </c>
      <c r="NX120" s="19">
        <f t="shared" ca="1" si="1016"/>
        <v>6.8900000000000006</v>
      </c>
      <c r="NY120" s="19">
        <f t="shared" ca="1" si="1016"/>
        <v>6.8900000000000006</v>
      </c>
      <c r="NZ120" s="19">
        <f t="shared" ca="1" si="1016"/>
        <v>6.8900000000000006</v>
      </c>
      <c r="OA120" s="19">
        <f t="shared" ca="1" si="1016"/>
        <v>6.8900000000000006</v>
      </c>
      <c r="OB120" s="19">
        <f t="shared" ca="1" si="1016"/>
        <v>6.8900000000000006</v>
      </c>
      <c r="OC120" s="19">
        <f t="shared" ca="1" si="1016"/>
        <v>6.8900000000000006</v>
      </c>
      <c r="OD120" s="19">
        <f t="shared" ca="1" si="1016"/>
        <v>6.8900000000000006</v>
      </c>
      <c r="OE120" s="19">
        <f t="shared" ca="1" si="1016"/>
        <v>346.99</v>
      </c>
      <c r="OF120" s="19">
        <f t="shared" ca="1" si="1016"/>
        <v>346.99</v>
      </c>
      <c r="OG120" s="19" t="str">
        <f t="shared" ca="1" si="1016"/>
        <v>-</v>
      </c>
      <c r="OH120" s="19" t="str">
        <f t="shared" ca="1" si="1016"/>
        <v>-</v>
      </c>
      <c r="OI120" s="19" t="str">
        <f t="shared" ca="1" si="1016"/>
        <v>-</v>
      </c>
      <c r="OJ120" s="19" t="str">
        <f t="shared" ca="1" si="1016"/>
        <v>-</v>
      </c>
      <c r="OK120" s="19" t="str">
        <f t="shared" ca="1" si="1016"/>
        <v>-</v>
      </c>
      <c r="OL120" s="19">
        <f t="shared" ca="1" si="1016"/>
        <v>0</v>
      </c>
      <c r="OM120" s="24">
        <v>0</v>
      </c>
    </row>
    <row r="121" spans="1:403" outlineLevel="1">
      <c r="A121" s="21">
        <f t="shared" si="156"/>
        <v>116</v>
      </c>
      <c r="B121" s="21">
        <f t="shared" ref="B121:B123" si="1022">$A$24</f>
        <v>19</v>
      </c>
      <c r="C121">
        <v>112</v>
      </c>
      <c r="D121" s="144" t="str">
        <f t="shared" ca="1" si="961"/>
        <v>GSM</v>
      </c>
      <c r="E121" t="b">
        <f t="shared" ca="1" si="962"/>
        <v>1</v>
      </c>
      <c r="F121" t="b">
        <v>0</v>
      </c>
      <c r="G121" t="b">
        <f t="shared" ca="1" si="1017"/>
        <v>1</v>
      </c>
      <c r="H121" s="237">
        <f t="shared" ca="1" si="1018"/>
        <v>2</v>
      </c>
      <c r="I121" s="237">
        <f t="shared" ca="1" si="1018"/>
        <v>1</v>
      </c>
      <c r="J121" s="237" t="str">
        <f t="shared" ca="1" si="1018"/>
        <v/>
      </c>
      <c r="K121" s="237">
        <f t="shared" ca="1" si="1018"/>
        <v>2</v>
      </c>
      <c r="L121" s="237">
        <f t="shared" ca="1" si="1018"/>
        <v>2</v>
      </c>
      <c r="M121" s="182">
        <f t="array" aca="1" ref="M121" ca="1">MAX(M$22,MOD(M120+1*AND(N121:$V121=N$22:$V$22),M$23+1))</f>
        <v>2</v>
      </c>
      <c r="N121" s="182">
        <f t="array" aca="1" ref="N121" ca="1">MAX(N$22,MOD(N120+1*AND(O121:$V121=O$22:$V$22),N$23+1))</f>
        <v>3</v>
      </c>
      <c r="O121" s="237">
        <f t="shared" ref="O121:O123" ca="1" si="1023">OFFSET(O121,-1,0)</f>
        <v>1</v>
      </c>
      <c r="P121" s="182">
        <f t="array" ref="P121">MAX(P$22,MOD(P120+1*AND(R121:$V121=R$22:$V$22),P$23+1))</f>
        <v>1</v>
      </c>
      <c r="Q121" s="29">
        <v>4</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963"/>
        <v>2</v>
      </c>
      <c r="AH121" s="5">
        <f t="shared" ca="1" si="963"/>
        <v>0</v>
      </c>
      <c r="AI121" s="5">
        <f t="shared" ca="1" si="964"/>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00004 DSP_ashley_lw GSM Day204 MWM    Prime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65"/>
        <v>0</v>
      </c>
      <c r="AY121" s="5" t="str">
        <f t="shared" ca="1" si="965"/>
        <v>-</v>
      </c>
      <c r="AZ121" s="5" t="b">
        <f t="shared" ca="1" si="965"/>
        <v>0</v>
      </c>
      <c r="BA121" s="5" t="b">
        <f t="shared" ca="1" si="965"/>
        <v>1</v>
      </c>
      <c r="BB121" s="5" t="b">
        <f t="shared" ca="1" si="965"/>
        <v>1</v>
      </c>
      <c r="BC121" s="144">
        <f t="shared" ca="1" si="965"/>
        <v>0</v>
      </c>
      <c r="BD121" s="19" t="b">
        <f t="shared" ca="1" si="966"/>
        <v>1</v>
      </c>
      <c r="BE121" s="9"/>
      <c r="BF121" s="5" t="str">
        <f t="shared" ca="1" si="967"/>
        <v>-</v>
      </c>
      <c r="BG121" s="19" t="str">
        <f t="shared" ca="1" si="968"/>
        <v>-</v>
      </c>
      <c r="BH121" s="19" t="str">
        <f t="shared" ca="1" si="968"/>
        <v>-</v>
      </c>
      <c r="BI121" s="19" t="str">
        <f t="shared" ca="1" si="968"/>
        <v>-</v>
      </c>
      <c r="BJ121" s="5" t="str">
        <f t="shared" ca="1" si="969"/>
        <v>-</v>
      </c>
      <c r="BK121" s="19" t="str">
        <f t="shared" ca="1" si="970"/>
        <v>-</v>
      </c>
      <c r="BL121" s="5" t="str">
        <f t="shared" ca="1" si="971"/>
        <v>-</v>
      </c>
      <c r="BM121" s="19" t="str">
        <f t="shared" ca="1" si="972"/>
        <v>-</v>
      </c>
      <c r="BN121" s="19" t="str">
        <f t="shared" ca="1" si="972"/>
        <v>-</v>
      </c>
      <c r="BO121" s="19" t="str">
        <f t="shared" ca="1" si="972"/>
        <v>-</v>
      </c>
      <c r="BP121" s="5" t="str">
        <f t="shared" ca="1" si="973"/>
        <v>-</v>
      </c>
      <c r="BQ121" s="9"/>
      <c r="BR121" s="5" t="b">
        <f t="shared" ca="1" si="974"/>
        <v>0</v>
      </c>
      <c r="BS121" s="5" t="str">
        <f t="shared" ca="1" si="975"/>
        <v>-</v>
      </c>
      <c r="BT121" s="5" t="str">
        <f t="shared" ca="1" si="976"/>
        <v>-</v>
      </c>
      <c r="BU121" s="5" t="str">
        <f t="shared" ca="1" si="976"/>
        <v>-</v>
      </c>
      <c r="BV121" s="5" t="str">
        <f t="shared" ca="1" si="976"/>
        <v>-</v>
      </c>
      <c r="BW121" s="5" t="str">
        <f t="shared" ca="1" si="976"/>
        <v>-</v>
      </c>
      <c r="BX121" s="5" t="str">
        <f t="shared" ca="1" si="976"/>
        <v>-</v>
      </c>
      <c r="BY121" s="5" t="str">
        <f t="shared" ca="1" si="976"/>
        <v>-</v>
      </c>
      <c r="BZ121" s="5" t="str">
        <f t="shared" ca="1" si="976"/>
        <v>-</v>
      </c>
      <c r="CA121" s="5" t="str">
        <f t="shared" ca="1" si="976"/>
        <v>-</v>
      </c>
      <c r="CB121" s="9"/>
      <c r="CC121" s="237" t="b">
        <f t="shared" ca="1" si="1019"/>
        <v>1</v>
      </c>
      <c r="CD121" s="237" t="b">
        <f t="shared" ca="1" si="1019"/>
        <v>1</v>
      </c>
      <c r="CE121" s="237" t="b">
        <f t="shared" ca="1" si="1019"/>
        <v>1</v>
      </c>
      <c r="CF121" s="12">
        <v>203</v>
      </c>
      <c r="CG121" s="144" t="b">
        <f t="shared" ca="1" si="1020"/>
        <v>0</v>
      </c>
      <c r="CH121" s="19" t="str">
        <f t="shared" ca="1" si="1021"/>
        <v>-</v>
      </c>
      <c r="CI121" s="19" t="str">
        <f t="shared" ca="1" si="1021"/>
        <v>-</v>
      </c>
      <c r="CJ121" s="19" t="str">
        <f t="shared" ca="1" si="1021"/>
        <v>-</v>
      </c>
      <c r="CK121" s="19" t="str">
        <f t="shared" ca="1" si="1021"/>
        <v>-</v>
      </c>
      <c r="CL121" s="19">
        <f t="shared" ca="1" si="1021"/>
        <v>1</v>
      </c>
      <c r="CM121" s="19">
        <f t="shared" ca="1" si="1021"/>
        <v>1</v>
      </c>
      <c r="CN121" s="9"/>
      <c r="CO121" s="444">
        <f t="shared" ca="1" si="978"/>
        <v>652</v>
      </c>
      <c r="CP121" s="444">
        <f t="shared" ca="1" si="978"/>
        <v>686</v>
      </c>
      <c r="CQ121" s="444">
        <f t="shared" ca="1" si="978"/>
        <v>721</v>
      </c>
      <c r="CR121" s="152">
        <f t="shared" ca="1" si="979"/>
        <v>378</v>
      </c>
      <c r="CS121" s="152">
        <f t="shared" ca="1" si="979"/>
        <v>413</v>
      </c>
      <c r="CT121" s="152">
        <f t="shared" ca="1" si="979"/>
        <v>448</v>
      </c>
      <c r="CU121" s="19" t="str">
        <f t="shared" ca="1" si="980"/>
        <v>-</v>
      </c>
      <c r="CV121" s="19" t="str">
        <f t="shared" ca="1" si="980"/>
        <v>-</v>
      </c>
      <c r="CW121" s="19" t="str">
        <f t="shared" ca="1" si="980"/>
        <v>-</v>
      </c>
      <c r="CX121" s="19" t="str">
        <f t="shared" ca="1" si="980"/>
        <v>-</v>
      </c>
      <c r="CY121" s="19" t="str">
        <f t="shared" ca="1" si="980"/>
        <v>-</v>
      </c>
      <c r="CZ121" s="19" t="b">
        <f t="shared" ca="1" si="980"/>
        <v>1</v>
      </c>
      <c r="DA121" s="19">
        <f t="shared" ca="1" si="980"/>
        <v>0</v>
      </c>
      <c r="DB121" s="19">
        <f t="shared" ca="1" si="980"/>
        <v>0</v>
      </c>
      <c r="DC121" s="19">
        <f t="shared" ca="1" si="980"/>
        <v>0</v>
      </c>
      <c r="DD121" s="19">
        <f t="shared" ca="1" si="980"/>
        <v>0</v>
      </c>
      <c r="DE121" s="19">
        <f t="shared" ca="1" si="980"/>
        <v>0</v>
      </c>
      <c r="DF121" s="19">
        <f t="shared" ca="1" si="980"/>
        <v>0</v>
      </c>
      <c r="DG121" s="19">
        <f t="shared" ca="1" si="980"/>
        <v>0</v>
      </c>
      <c r="DH121" s="19">
        <f t="shared" ca="1" si="980"/>
        <v>0</v>
      </c>
      <c r="DI121" s="19">
        <f t="shared" ca="1" si="980"/>
        <v>0</v>
      </c>
      <c r="DJ121" s="19">
        <f t="shared" ca="1" si="980"/>
        <v>0</v>
      </c>
      <c r="DK121" s="19">
        <f t="shared" ca="1" si="981"/>
        <v>0</v>
      </c>
      <c r="DL121" s="19">
        <f t="shared" ca="1" si="981"/>
        <v>0</v>
      </c>
      <c r="DM121" s="19">
        <f t="shared" ca="1" si="981"/>
        <v>1</v>
      </c>
      <c r="DN121" s="19">
        <f t="shared" ca="1" si="981"/>
        <v>1</v>
      </c>
      <c r="DO121" s="19">
        <f t="shared" ca="1" si="981"/>
        <v>0</v>
      </c>
      <c r="DP121" s="19" t="str">
        <f t="shared" ca="1" si="981"/>
        <v>-</v>
      </c>
      <c r="DQ121" s="19" t="str">
        <f t="shared" ca="1" si="981"/>
        <v>-</v>
      </c>
      <c r="DR121" s="19" t="str">
        <f t="shared" ca="1" si="981"/>
        <v>-</v>
      </c>
      <c r="DS121" s="19" t="str">
        <f t="shared" ca="1" si="981"/>
        <v>-</v>
      </c>
      <c r="DT121" s="19" t="str">
        <f t="shared" ca="1" si="981"/>
        <v>-</v>
      </c>
      <c r="DU121" s="19">
        <f t="shared" ca="1" si="981"/>
        <v>0</v>
      </c>
      <c r="DV121" s="19" t="str">
        <f t="shared" ca="1" si="981"/>
        <v>-</v>
      </c>
      <c r="DW121" s="19" t="str">
        <f t="shared" ca="1" si="981"/>
        <v>-</v>
      </c>
      <c r="DX121" s="19" t="str">
        <f t="shared" ca="1" si="981"/>
        <v>-</v>
      </c>
      <c r="DY121" s="19" t="str">
        <f t="shared" ca="1" si="981"/>
        <v>-</v>
      </c>
      <c r="DZ121" s="19" t="str">
        <f t="shared" ca="1" si="981"/>
        <v>-</v>
      </c>
      <c r="EA121" s="19" t="str">
        <f t="shared" ca="1" si="981"/>
        <v>-</v>
      </c>
      <c r="EB121" s="19" t="str">
        <f t="shared" ca="1" si="981"/>
        <v>-</v>
      </c>
      <c r="EC121" s="19" t="str">
        <f t="shared" ca="1" si="981"/>
        <v>-</v>
      </c>
      <c r="ED121" s="19">
        <f t="shared" ca="1" si="981"/>
        <v>0</v>
      </c>
      <c r="EE121" s="444">
        <f t="shared" ca="1" si="982"/>
        <v>0</v>
      </c>
      <c r="EF121" s="444">
        <f t="shared" ca="1" si="982"/>
        <v>0</v>
      </c>
      <c r="EG121" s="124">
        <f t="shared" ca="1" si="983"/>
        <v>0</v>
      </c>
      <c r="EH121" s="124">
        <f t="shared" ca="1" si="983"/>
        <v>0</v>
      </c>
      <c r="EI121" s="124">
        <f t="shared" ca="1" si="983"/>
        <v>0</v>
      </c>
      <c r="EJ121" s="124">
        <f t="shared" ca="1" si="983"/>
        <v>0</v>
      </c>
      <c r="EK121" s="124">
        <f t="shared" ca="1" si="983"/>
        <v>0</v>
      </c>
      <c r="EL121" s="124">
        <f t="shared" ca="1" si="983"/>
        <v>0</v>
      </c>
      <c r="EM121" s="124">
        <f t="shared" ca="1" si="983"/>
        <v>0</v>
      </c>
      <c r="EN121" s="124">
        <f t="shared" ca="1" si="983"/>
        <v>0</v>
      </c>
      <c r="EO121" s="124">
        <f t="shared" ca="1" si="983"/>
        <v>0</v>
      </c>
      <c r="EP121" s="124">
        <f t="shared" ca="1" si="983"/>
        <v>0</v>
      </c>
      <c r="EQ121" s="124">
        <f t="shared" ca="1" si="983"/>
        <v>0</v>
      </c>
      <c r="ER121" s="124">
        <f t="shared" ca="1" si="983"/>
        <v>0</v>
      </c>
      <c r="ES121" s="124">
        <f t="shared" ca="1" si="983"/>
        <v>0</v>
      </c>
      <c r="ET121" s="124">
        <f t="shared" ca="1" si="983"/>
        <v>0</v>
      </c>
      <c r="EU121" s="124">
        <f t="shared" ca="1" si="983"/>
        <v>0</v>
      </c>
      <c r="EV121" s="124">
        <f t="shared" ca="1" si="983"/>
        <v>0</v>
      </c>
      <c r="EW121" s="124">
        <f t="shared" ca="1" si="984"/>
        <v>0</v>
      </c>
      <c r="EX121" s="124">
        <f t="shared" ca="1" si="984"/>
        <v>0</v>
      </c>
      <c r="EY121" s="554">
        <f t="shared" ca="1" si="985"/>
        <v>0</v>
      </c>
      <c r="EZ121" s="554">
        <f t="shared" ca="1" si="985"/>
        <v>0</v>
      </c>
      <c r="FA121" s="554">
        <f t="shared" ca="1" si="985"/>
        <v>0</v>
      </c>
      <c r="FB121" s="125">
        <f t="shared" ca="1" si="985"/>
        <v>0</v>
      </c>
      <c r="FC121" s="125">
        <f t="shared" ca="1" si="985"/>
        <v>0</v>
      </c>
      <c r="FD121" s="125">
        <f t="shared" ca="1" si="985"/>
        <v>0</v>
      </c>
      <c r="FE121" s="125">
        <f t="shared" ca="1" si="985"/>
        <v>0</v>
      </c>
      <c r="FF121" s="125">
        <f t="shared" ca="1" si="985"/>
        <v>0</v>
      </c>
      <c r="FG121" s="125">
        <f t="shared" ca="1" si="985"/>
        <v>0</v>
      </c>
      <c r="FH121" s="125">
        <f t="shared" ca="1" si="985"/>
        <v>0</v>
      </c>
      <c r="FI121" s="125">
        <f t="shared" ca="1" si="985"/>
        <v>0</v>
      </c>
      <c r="FJ121" s="125">
        <f t="shared" ca="1" si="985"/>
        <v>0</v>
      </c>
      <c r="FK121" s="125">
        <f t="shared" ca="1" si="985"/>
        <v>0</v>
      </c>
      <c r="FL121" s="125">
        <f t="shared" ca="1" si="985"/>
        <v>0</v>
      </c>
      <c r="FM121" s="125">
        <f t="shared" ca="1" si="985"/>
        <v>0</v>
      </c>
      <c r="FN121" s="125">
        <f t="shared" ca="1" si="985"/>
        <v>0</v>
      </c>
      <c r="FO121" s="124">
        <f t="shared" ca="1" si="986"/>
        <v>0</v>
      </c>
      <c r="FP121" s="124">
        <f t="shared" ca="1" si="986"/>
        <v>0</v>
      </c>
      <c r="FQ121" s="124">
        <f t="shared" ca="1" si="986"/>
        <v>0</v>
      </c>
      <c r="FR121" s="124">
        <f t="shared" ca="1" si="986"/>
        <v>0</v>
      </c>
      <c r="FS121" s="124">
        <f t="shared" ca="1" si="986"/>
        <v>0</v>
      </c>
      <c r="FT121" s="124">
        <f t="shared" ca="1" si="986"/>
        <v>0</v>
      </c>
      <c r="FU121" s="124">
        <f t="shared" ca="1" si="986"/>
        <v>0</v>
      </c>
      <c r="FV121" s="124">
        <f t="shared" ca="1" si="986"/>
        <v>0</v>
      </c>
      <c r="FW121" s="124">
        <f t="shared" ca="1" si="986"/>
        <v>0</v>
      </c>
      <c r="FX121" s="124">
        <f t="shared" ca="1" si="986"/>
        <v>0</v>
      </c>
      <c r="FY121" s="124">
        <f t="shared" ca="1" si="986"/>
        <v>0</v>
      </c>
      <c r="FZ121" s="124">
        <f t="shared" ca="1" si="986"/>
        <v>0</v>
      </c>
      <c r="GA121" s="124">
        <f t="shared" ca="1" si="986"/>
        <v>0</v>
      </c>
      <c r="GB121" s="124">
        <f t="shared" ca="1" si="986"/>
        <v>0</v>
      </c>
      <c r="GC121" s="124">
        <f t="shared" ca="1" si="986"/>
        <v>0</v>
      </c>
      <c r="GD121" s="124">
        <f t="shared" ca="1" si="986"/>
        <v>0</v>
      </c>
      <c r="GE121" s="124">
        <f t="shared" ca="1" si="987"/>
        <v>0</v>
      </c>
      <c r="GF121" s="124">
        <f t="shared" ca="1" si="987"/>
        <v>0</v>
      </c>
      <c r="GG121" s="554">
        <f t="shared" ca="1" si="988"/>
        <v>0</v>
      </c>
      <c r="GH121" s="554">
        <f t="shared" ca="1" si="988"/>
        <v>0</v>
      </c>
      <c r="GI121" s="554">
        <f t="shared" ca="1" si="988"/>
        <v>0</v>
      </c>
      <c r="GJ121" s="125">
        <f t="shared" ca="1" si="989"/>
        <v>0</v>
      </c>
      <c r="GK121" s="125">
        <f t="shared" ca="1" si="989"/>
        <v>0</v>
      </c>
      <c r="GL121" s="125">
        <f t="shared" ca="1" si="989"/>
        <v>0</v>
      </c>
      <c r="GM121" s="125">
        <f t="shared" ca="1" si="989"/>
        <v>0</v>
      </c>
      <c r="GN121" s="125">
        <f t="shared" ca="1" si="989"/>
        <v>0</v>
      </c>
      <c r="GO121" s="125">
        <f t="shared" ca="1" si="989"/>
        <v>0</v>
      </c>
      <c r="GP121" s="125">
        <f t="shared" ca="1" si="989"/>
        <v>0</v>
      </c>
      <c r="GQ121" s="125">
        <f t="shared" ca="1" si="989"/>
        <v>0</v>
      </c>
      <c r="GR121" s="125">
        <f t="shared" ca="1" si="989"/>
        <v>0</v>
      </c>
      <c r="GS121" s="125">
        <f t="shared" ca="1" si="989"/>
        <v>0</v>
      </c>
      <c r="GT121" s="125">
        <f t="shared" ca="1" si="989"/>
        <v>0</v>
      </c>
      <c r="GU121" s="125">
        <f t="shared" ca="1" si="989"/>
        <v>0</v>
      </c>
      <c r="GV121" s="125">
        <f t="shared" ca="1" si="989"/>
        <v>0</v>
      </c>
      <c r="GW121" s="124">
        <f t="shared" ca="1" si="990"/>
        <v>0</v>
      </c>
      <c r="GX121" s="124">
        <f t="shared" ca="1" si="990"/>
        <v>0</v>
      </c>
      <c r="GY121" s="124">
        <f t="shared" ca="1" si="990"/>
        <v>0</v>
      </c>
      <c r="GZ121" s="124">
        <f t="shared" ca="1" si="990"/>
        <v>0</v>
      </c>
      <c r="HA121" s="124">
        <f t="shared" ca="1" si="990"/>
        <v>0</v>
      </c>
      <c r="HB121" s="124">
        <f t="shared" ca="1" si="990"/>
        <v>0</v>
      </c>
      <c r="HC121" s="124">
        <f t="shared" ca="1" si="990"/>
        <v>0</v>
      </c>
      <c r="HD121" s="124">
        <f t="shared" ca="1" si="990"/>
        <v>0</v>
      </c>
      <c r="HE121" s="124">
        <f t="shared" ca="1" si="990"/>
        <v>0</v>
      </c>
      <c r="HF121" s="124">
        <f t="shared" ca="1" si="990"/>
        <v>0</v>
      </c>
      <c r="HG121" s="124">
        <f t="shared" ca="1" si="990"/>
        <v>0</v>
      </c>
      <c r="HH121" s="124">
        <f t="shared" ca="1" si="990"/>
        <v>0</v>
      </c>
      <c r="HI121" s="124">
        <f t="shared" ca="1" si="990"/>
        <v>0</v>
      </c>
      <c r="HJ121" s="124">
        <f t="shared" ca="1" si="990"/>
        <v>0</v>
      </c>
      <c r="HK121" s="124">
        <f t="shared" ca="1" si="990"/>
        <v>0</v>
      </c>
      <c r="HL121" s="124">
        <f t="shared" ca="1" si="990"/>
        <v>0</v>
      </c>
      <c r="HM121" s="124">
        <f t="shared" ca="1" si="991"/>
        <v>0</v>
      </c>
      <c r="HN121" s="124">
        <f t="shared" ca="1" si="991"/>
        <v>0</v>
      </c>
      <c r="HO121" s="554">
        <f t="shared" ca="1" si="992"/>
        <v>0</v>
      </c>
      <c r="HP121" s="554">
        <f t="shared" ca="1" si="992"/>
        <v>0</v>
      </c>
      <c r="HQ121" s="554">
        <f t="shared" ca="1" si="992"/>
        <v>0</v>
      </c>
      <c r="HR121" s="125">
        <f t="shared" ca="1" si="993"/>
        <v>0</v>
      </c>
      <c r="HS121" s="125">
        <f t="shared" ca="1" si="993"/>
        <v>0</v>
      </c>
      <c r="HT121" s="125">
        <f t="shared" ca="1" si="993"/>
        <v>0</v>
      </c>
      <c r="HU121" s="125">
        <f t="shared" ca="1" si="993"/>
        <v>0</v>
      </c>
      <c r="HV121" s="125">
        <f t="shared" ca="1" si="993"/>
        <v>0</v>
      </c>
      <c r="HW121" s="125">
        <f t="shared" ca="1" si="993"/>
        <v>0</v>
      </c>
      <c r="HX121" s="125">
        <f t="shared" ca="1" si="993"/>
        <v>0</v>
      </c>
      <c r="HY121" s="125">
        <f t="shared" ca="1" si="993"/>
        <v>0</v>
      </c>
      <c r="HZ121" s="125">
        <f t="shared" ca="1" si="993"/>
        <v>0</v>
      </c>
      <c r="IA121" s="125">
        <f t="shared" ca="1" si="993"/>
        <v>0</v>
      </c>
      <c r="IB121" s="125">
        <f t="shared" ca="1" si="993"/>
        <v>0</v>
      </c>
      <c r="IC121" s="125">
        <f t="shared" ca="1" si="993"/>
        <v>0</v>
      </c>
      <c r="ID121" s="125">
        <f t="shared" ca="1" si="993"/>
        <v>0</v>
      </c>
      <c r="IE121" s="5">
        <f t="shared" ca="1" si="994"/>
        <v>67</v>
      </c>
      <c r="IF121" s="9"/>
      <c r="IG121" s="5">
        <f t="shared" ca="1" si="995"/>
        <v>1</v>
      </c>
      <c r="IH121" s="5" t="b">
        <f t="shared" ca="1" si="995"/>
        <v>0</v>
      </c>
      <c r="II121" s="19">
        <f t="shared" ca="1" si="996"/>
        <v>0</v>
      </c>
      <c r="IJ121" s="5">
        <f t="shared" ca="1" si="995"/>
        <v>55</v>
      </c>
      <c r="IK121" s="5" cm="1">
        <f t="array" ref="IK121">INDEX(i.pi_yatf,$X121+1,IK$7)</f>
        <v>1</v>
      </c>
      <c r="IL121" s="19">
        <f t="shared" ca="1" si="997"/>
        <v>0</v>
      </c>
      <c r="IM121" s="19">
        <f t="shared" ca="1" si="997"/>
        <v>0</v>
      </c>
      <c r="IN121" s="19">
        <f t="shared" ca="1" si="997"/>
        <v>0</v>
      </c>
      <c r="IO121" s="19">
        <f t="shared" ca="1" si="997"/>
        <v>0</v>
      </c>
      <c r="IP121" s="19">
        <f t="shared" ca="1" si="997"/>
        <v>0</v>
      </c>
      <c r="IQ121" s="19">
        <f t="shared" ca="1" si="997"/>
        <v>0</v>
      </c>
      <c r="IR121" s="19">
        <f t="shared" ca="1" si="997"/>
        <v>0</v>
      </c>
      <c r="IS121" s="19">
        <f t="shared" ca="1" si="997"/>
        <v>0</v>
      </c>
      <c r="IT121" s="19">
        <f t="shared" ca="1" si="997"/>
        <v>0</v>
      </c>
      <c r="IU121" s="19">
        <f t="shared" ca="1" si="997"/>
        <v>0</v>
      </c>
      <c r="IV121" s="19">
        <f t="shared" ca="1" si="997"/>
        <v>0</v>
      </c>
      <c r="IW121" s="19">
        <f t="shared" ca="1" si="997"/>
        <v>0</v>
      </c>
      <c r="IX121" s="19">
        <f t="shared" ca="1" si="997"/>
        <v>0</v>
      </c>
      <c r="IY121" s="19">
        <f t="shared" ca="1" si="997"/>
        <v>0</v>
      </c>
      <c r="IZ121" s="19">
        <f t="shared" ca="1" si="997"/>
        <v>0</v>
      </c>
      <c r="JA121" s="19">
        <f t="shared" ca="1" si="997"/>
        <v>0</v>
      </c>
      <c r="JB121" s="19">
        <f t="shared" ca="1" si="997"/>
        <v>0</v>
      </c>
      <c r="JC121" s="19">
        <f t="shared" ca="1" si="997"/>
        <v>0</v>
      </c>
      <c r="JD121" s="19">
        <f t="shared" ca="1" si="997"/>
        <v>0</v>
      </c>
      <c r="JE121" s="19">
        <f t="shared" ca="1" si="997"/>
        <v>0</v>
      </c>
      <c r="JF121" s="19">
        <f t="shared" ca="1" si="997"/>
        <v>0</v>
      </c>
      <c r="JG121" s="19">
        <f t="shared" ca="1" si="997"/>
        <v>1</v>
      </c>
      <c r="JH121" s="19">
        <f t="shared" ca="1" si="997"/>
        <v>0</v>
      </c>
      <c r="JI121" s="19">
        <f t="shared" ca="1" si="997"/>
        <v>1</v>
      </c>
      <c r="JJ121" s="9"/>
      <c r="JK121" s="5" t="b">
        <f t="shared" ca="1" si="998"/>
        <v>0</v>
      </c>
      <c r="JL121" s="5" t="b">
        <f t="shared" ca="1" si="999"/>
        <v>0</v>
      </c>
      <c r="JM121" s="5" t="b">
        <f t="shared" ca="1" si="999"/>
        <v>0</v>
      </c>
      <c r="JN121" s="5" t="b">
        <f t="shared" ca="1" si="999"/>
        <v>1</v>
      </c>
      <c r="JO121" s="144">
        <f t="shared" ca="1" si="1000"/>
        <v>1</v>
      </c>
      <c r="JP121" s="144">
        <f t="shared" ca="1" si="1000"/>
        <v>1</v>
      </c>
      <c r="JQ121" s="5" t="b">
        <f t="shared" ca="1" si="1001"/>
        <v>0</v>
      </c>
      <c r="JR121" s="5" t="b">
        <f t="shared" ca="1" si="1001"/>
        <v>1</v>
      </c>
      <c r="JS121" s="5" t="b">
        <f t="shared" ca="1" si="1001"/>
        <v>1</v>
      </c>
      <c r="JT121" s="5" t="b">
        <f t="shared" ca="1" si="1001"/>
        <v>0</v>
      </c>
      <c r="JU121" s="5">
        <f t="shared" ca="1" si="1002"/>
        <v>1</v>
      </c>
      <c r="JV121" s="5">
        <f t="shared" ca="1" si="1002"/>
        <v>0</v>
      </c>
      <c r="JW121" s="5" t="b">
        <f t="shared" ca="1" si="1003"/>
        <v>0</v>
      </c>
      <c r="JX121" s="5" t="str" cm="1">
        <f t="array" aca="1" ref="JX121" ca="1">IF(OR(JY121:KF121&lt;&gt;"-"),TRUE,"-")</f>
        <v>-</v>
      </c>
      <c r="JY121" s="19" t="str">
        <f t="shared" ca="1" si="1004"/>
        <v>-</v>
      </c>
      <c r="JZ121" s="19" t="str">
        <f t="shared" ca="1" si="1004"/>
        <v>-</v>
      </c>
      <c r="KA121" s="19" t="str">
        <f t="shared" ca="1" si="1004"/>
        <v>-</v>
      </c>
      <c r="KB121" s="19" t="str">
        <f t="shared" ca="1" si="1004"/>
        <v>-</v>
      </c>
      <c r="KC121" s="19" t="str">
        <f t="shared" ca="1" si="1004"/>
        <v>-</v>
      </c>
      <c r="KD121" s="19" t="str">
        <f t="shared" ca="1" si="1004"/>
        <v>-</v>
      </c>
      <c r="KE121" s="19" t="str">
        <f t="shared" ca="1" si="1004"/>
        <v>-</v>
      </c>
      <c r="KF121" s="19" t="str">
        <f t="shared" ca="1" si="1004"/>
        <v>-</v>
      </c>
      <c r="KG121" s="5" t="b">
        <f t="array" aca="1" ref="KG121" ca="1">IF(OR(KH121:KN121&lt;&gt;"-"),TRUE,"-")</f>
        <v>1</v>
      </c>
      <c r="KH121" s="19">
        <f t="shared" ca="1" si="1005"/>
        <v>0</v>
      </c>
      <c r="KI121" s="19" t="str">
        <f t="shared" ca="1" si="1005"/>
        <v>-</v>
      </c>
      <c r="KJ121" s="19">
        <f t="shared" ca="1" si="1005"/>
        <v>999999</v>
      </c>
      <c r="KK121" s="19">
        <f t="shared" ca="1" si="1005"/>
        <v>999999</v>
      </c>
      <c r="KL121" s="19">
        <f t="shared" ca="1" si="1005"/>
        <v>999999</v>
      </c>
      <c r="KM121" s="19">
        <f t="shared" ca="1" si="1005"/>
        <v>999999</v>
      </c>
      <c r="KN121" s="19">
        <f t="shared" ca="1" si="1005"/>
        <v>999999</v>
      </c>
      <c r="KO121" s="19" t="str">
        <f t="shared" ca="1" si="1005"/>
        <v>-</v>
      </c>
      <c r="KP121" s="19" t="str">
        <f t="shared" ca="1" si="1005"/>
        <v>-</v>
      </c>
      <c r="KQ121" s="19" t="str">
        <f t="shared" ca="1" si="1005"/>
        <v>-</v>
      </c>
      <c r="KR121" s="19" t="b">
        <f t="shared" ca="1" si="1006"/>
        <v>1</v>
      </c>
      <c r="KS121" s="19">
        <f t="shared" ca="1" si="1006"/>
        <v>0</v>
      </c>
      <c r="KT121" s="5" t="str">
        <f t="shared" ca="1" si="1007"/>
        <v>-</v>
      </c>
      <c r="KU121" s="5" t="str">
        <f t="shared" ca="1" si="1007"/>
        <v>-</v>
      </c>
      <c r="KV121" s="5" t="str">
        <f t="shared" ca="1" si="1007"/>
        <v>-</v>
      </c>
      <c r="KW121" s="5" t="str">
        <f t="shared" ca="1" si="1007"/>
        <v>-</v>
      </c>
      <c r="KX121" s="19" t="str">
        <f t="shared" ca="1" si="1008"/>
        <v>-</v>
      </c>
      <c r="KY121" s="19" t="str">
        <f t="shared" ca="1" si="1008"/>
        <v>-</v>
      </c>
      <c r="KZ121" s="19" t="str">
        <f t="shared" ca="1" si="1008"/>
        <v>-</v>
      </c>
      <c r="LA121" s="19" t="str">
        <f t="shared" ca="1" si="1008"/>
        <v>-</v>
      </c>
      <c r="LB121" s="19" t="str">
        <f t="shared" ca="1" si="1008"/>
        <v>-</v>
      </c>
      <c r="LC121" s="19" t="str">
        <f t="shared" ca="1" si="1008"/>
        <v>-</v>
      </c>
      <c r="LD121" s="19" t="str">
        <f t="shared" ca="1" si="1008"/>
        <v>-</v>
      </c>
      <c r="LE121" s="5" t="str">
        <f t="shared" ca="1" si="1009"/>
        <v>-</v>
      </c>
      <c r="LF121" s="5">
        <f t="shared" ca="1" si="1009"/>
        <v>500</v>
      </c>
      <c r="LG121" s="5">
        <f t="shared" ca="1" si="1009"/>
        <v>500</v>
      </c>
      <c r="LH121" s="5" t="str">
        <f t="shared" ca="1" si="1009"/>
        <v>-</v>
      </c>
      <c r="LI121" s="5" t="str">
        <f t="shared" ca="1" si="1009"/>
        <v>-</v>
      </c>
      <c r="LJ121" s="5" t="str">
        <f t="shared" ca="1" si="1009"/>
        <v>-</v>
      </c>
      <c r="LK121" s="5">
        <f t="shared" ca="1" si="1010"/>
        <v>1</v>
      </c>
      <c r="LL121" s="9"/>
      <c r="LM121" s="19">
        <f t="shared" ca="1" si="1008"/>
        <v>70</v>
      </c>
      <c r="LN121" s="19">
        <f t="shared" ca="1" si="1011"/>
        <v>50</v>
      </c>
      <c r="LO121" s="19">
        <f t="shared" ca="1" si="1011"/>
        <v>80</v>
      </c>
      <c r="LP121" s="19">
        <f t="shared" ca="1" si="1011"/>
        <v>50</v>
      </c>
      <c r="LQ121" s="5" t="b" cm="1">
        <f t="array" ref="LQ121">INDEX(i.meatgrid,$Q121,LQ$7)</f>
        <v>0</v>
      </c>
      <c r="LR121" s="5" t="b" cm="1">
        <f t="array" ref="LR121">INDEX(i.meatgrid,$Q121,LR$7)</f>
        <v>0</v>
      </c>
      <c r="LS121" s="5" cm="1">
        <f t="array" ref="LS121">INDEX(i.meatgrid,$Q121,LS$7)</f>
        <v>40</v>
      </c>
      <c r="LT121" s="5" t="str" cm="1">
        <f t="array" ref="LT121">INDEX(i.meatgrid,$Q121,LT$7)</f>
        <v>-</v>
      </c>
      <c r="LU121" s="5">
        <f t="shared" si="1012"/>
        <v>1</v>
      </c>
      <c r="LV121" s="5">
        <f t="shared" si="1013"/>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1014"/>
        <v>1</v>
      </c>
      <c r="MF121" s="9"/>
      <c r="MG121" s="19" t="b">
        <f t="shared" ca="1" si="1015"/>
        <v>0</v>
      </c>
      <c r="MH121" s="19" t="b">
        <f t="shared" ca="1" si="1015"/>
        <v>0</v>
      </c>
      <c r="MI121" s="19">
        <f t="shared" ca="1" si="1015"/>
        <v>1</v>
      </c>
      <c r="MJ121" s="19">
        <f t="shared" ca="1" si="1015"/>
        <v>0.75</v>
      </c>
      <c r="MK121" s="19">
        <f t="shared" ca="1" si="1015"/>
        <v>0.75</v>
      </c>
      <c r="ML121" s="19">
        <f t="shared" ca="1" si="1015"/>
        <v>0.8</v>
      </c>
      <c r="MM121" s="19">
        <f t="shared" ca="1" si="1015"/>
        <v>0.82499999999999996</v>
      </c>
      <c r="MN121" s="19">
        <f t="shared" ca="1" si="1015"/>
        <v>0.875</v>
      </c>
      <c r="MO121" s="19">
        <f t="shared" ca="1" si="1015"/>
        <v>0.9</v>
      </c>
      <c r="MP121" s="19">
        <f t="shared" ca="1" si="1015"/>
        <v>1</v>
      </c>
      <c r="MQ121" s="19">
        <f t="shared" ca="1" si="1015"/>
        <v>0.875</v>
      </c>
      <c r="MR121" s="19" t="b">
        <f t="shared" ca="1" si="1015"/>
        <v>1</v>
      </c>
      <c r="MS121" s="19">
        <f t="shared" ca="1" si="1015"/>
        <v>74.989999999999995</v>
      </c>
      <c r="MT121" s="19" t="str">
        <f t="shared" ca="1" si="1015"/>
        <v>-</v>
      </c>
      <c r="MU121" s="19" t="str">
        <f t="shared" ca="1" si="1015"/>
        <v>-</v>
      </c>
      <c r="MV121" s="19" t="str">
        <f t="shared" ca="1" si="1015"/>
        <v>-</v>
      </c>
      <c r="MW121" s="19" t="str">
        <f t="shared" ca="1" si="1016"/>
        <v>-</v>
      </c>
      <c r="MX121" s="19" t="str">
        <f t="shared" ca="1" si="1016"/>
        <v>-</v>
      </c>
      <c r="MY121" s="19" t="str">
        <f t="shared" ca="1" si="1016"/>
        <v>-</v>
      </c>
      <c r="MZ121" s="19" t="str">
        <f t="shared" ca="1" si="1016"/>
        <v>-</v>
      </c>
      <c r="NA121" s="19">
        <f t="shared" ca="1" si="1016"/>
        <v>36.99</v>
      </c>
      <c r="NB121" s="19">
        <f t="shared" ca="1" si="1016"/>
        <v>36.99</v>
      </c>
      <c r="NC121" s="19" t="str">
        <f t="shared" ca="1" si="1016"/>
        <v>-</v>
      </c>
      <c r="ND121" s="19" t="str">
        <f t="shared" ca="1" si="1016"/>
        <v>-</v>
      </c>
      <c r="NE121" s="19" t="str">
        <f t="shared" ca="1" si="1016"/>
        <v>-</v>
      </c>
      <c r="NF121" s="19" t="str">
        <f t="shared" ca="1" si="1016"/>
        <v>-</v>
      </c>
      <c r="NG121" s="19" t="str">
        <f t="shared" ca="1" si="1016"/>
        <v>-</v>
      </c>
      <c r="NH121" s="19">
        <f t="shared" ca="1" si="1016"/>
        <v>49.99</v>
      </c>
      <c r="NI121" s="19">
        <f t="shared" ca="1" si="1016"/>
        <v>49.99</v>
      </c>
      <c r="NJ121" s="19">
        <f t="shared" ca="1" si="1016"/>
        <v>49.99</v>
      </c>
      <c r="NK121" s="19">
        <f t="shared" ca="1" si="1016"/>
        <v>49.99</v>
      </c>
      <c r="NL121" s="19">
        <f t="shared" ca="1" si="1016"/>
        <v>49.99</v>
      </c>
      <c r="NM121" s="19">
        <f t="shared" ca="1" si="1016"/>
        <v>49.99</v>
      </c>
      <c r="NN121" s="19">
        <f t="shared" ca="1" si="1016"/>
        <v>49.99</v>
      </c>
      <c r="NO121" s="19">
        <f t="shared" ca="1" si="1016"/>
        <v>49.99</v>
      </c>
      <c r="NP121" s="19">
        <f t="shared" ca="1" si="1016"/>
        <v>412.99</v>
      </c>
      <c r="NQ121" s="19">
        <f t="shared" ca="1" si="1016"/>
        <v>412.99</v>
      </c>
      <c r="NR121" s="19" t="str">
        <f t="shared" ca="1" si="1016"/>
        <v>-</v>
      </c>
      <c r="NS121" s="19" t="str">
        <f t="shared" ca="1" si="1016"/>
        <v>-</v>
      </c>
      <c r="NT121" s="19" t="str">
        <f t="shared" ca="1" si="1016"/>
        <v>-</v>
      </c>
      <c r="NU121" s="19" t="str">
        <f t="shared" ca="1" si="1016"/>
        <v>-</v>
      </c>
      <c r="NV121" s="19" t="str">
        <f t="shared" ca="1" si="1016"/>
        <v>-</v>
      </c>
      <c r="NW121" s="19">
        <f t="shared" ca="1" si="1016"/>
        <v>6.8900000000000006</v>
      </c>
      <c r="NX121" s="19">
        <f t="shared" ca="1" si="1016"/>
        <v>6.8900000000000006</v>
      </c>
      <c r="NY121" s="19">
        <f t="shared" ca="1" si="1016"/>
        <v>6.8900000000000006</v>
      </c>
      <c r="NZ121" s="19">
        <f t="shared" ca="1" si="1016"/>
        <v>6.8900000000000006</v>
      </c>
      <c r="OA121" s="19">
        <f t="shared" ca="1" si="1016"/>
        <v>6.8900000000000006</v>
      </c>
      <c r="OB121" s="19">
        <f t="shared" ca="1" si="1016"/>
        <v>6.8900000000000006</v>
      </c>
      <c r="OC121" s="19">
        <f t="shared" ca="1" si="1016"/>
        <v>6.8900000000000006</v>
      </c>
      <c r="OD121" s="19">
        <f t="shared" ca="1" si="1016"/>
        <v>6.8900000000000006</v>
      </c>
      <c r="OE121" s="19">
        <f t="shared" ca="1" si="1016"/>
        <v>346.99</v>
      </c>
      <c r="OF121" s="19">
        <f t="shared" ca="1" si="1016"/>
        <v>346.99</v>
      </c>
      <c r="OG121" s="19" t="str">
        <f t="shared" ca="1" si="1016"/>
        <v>-</v>
      </c>
      <c r="OH121" s="19" t="str">
        <f t="shared" ca="1" si="1016"/>
        <v>-</v>
      </c>
      <c r="OI121" s="19" t="str">
        <f t="shared" ca="1" si="1016"/>
        <v>-</v>
      </c>
      <c r="OJ121" s="19" t="str">
        <f t="shared" ca="1" si="1016"/>
        <v>-</v>
      </c>
      <c r="OK121" s="19" t="str">
        <f t="shared" ca="1" si="1016"/>
        <v>-</v>
      </c>
      <c r="OL121" s="19">
        <f t="shared" ca="1" si="1016"/>
        <v>0</v>
      </c>
      <c r="OM121" s="24">
        <v>0</v>
      </c>
    </row>
    <row r="122" spans="1:403" outlineLevel="1">
      <c r="A122" s="21">
        <f t="shared" si="156"/>
        <v>117</v>
      </c>
      <c r="B122" s="21">
        <f t="shared" si="1022"/>
        <v>19</v>
      </c>
      <c r="C122">
        <v>112</v>
      </c>
      <c r="D122" s="144" t="str">
        <f t="shared" ca="1" si="961"/>
        <v>GSM</v>
      </c>
      <c r="E122" t="b">
        <f t="shared" ca="1" si="962"/>
        <v>1</v>
      </c>
      <c r="F122" t="b">
        <v>0</v>
      </c>
      <c r="G122" t="b">
        <f t="shared" ca="1" si="1017"/>
        <v>1</v>
      </c>
      <c r="H122" s="237">
        <f t="shared" ca="1" si="1018"/>
        <v>2</v>
      </c>
      <c r="I122" s="237">
        <f t="shared" ca="1" si="1018"/>
        <v>1</v>
      </c>
      <c r="J122" s="237" t="str">
        <f t="shared" ca="1" si="1018"/>
        <v/>
      </c>
      <c r="K122" s="237">
        <f t="shared" ca="1" si="1018"/>
        <v>2</v>
      </c>
      <c r="L122" s="237">
        <f t="shared" ca="1" si="1018"/>
        <v>2</v>
      </c>
      <c r="M122" s="182">
        <f t="array" aca="1" ref="M122" ca="1">MAX(M$22,MOD(M121+1*AND(N122:$V122=N$22:$V$22),M$23+1))</f>
        <v>2</v>
      </c>
      <c r="N122" s="182">
        <f t="array" aca="1" ref="N122" ca="1">MAX(N$22,MOD(N121+1*AND(O122:$V122=O$22:$V$22),N$23+1))</f>
        <v>3</v>
      </c>
      <c r="O122" s="237">
        <f t="shared" ca="1" si="1023"/>
        <v>1</v>
      </c>
      <c r="P122" s="182">
        <f t="array" ref="P122">MAX(P$22,MOD(P121+1*AND(R122:$V122=R$22:$V$22),P$23+1))</f>
        <v>2</v>
      </c>
      <c r="Q122" s="29">
        <v>5</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963"/>
        <v>2</v>
      </c>
      <c r="AH122" s="5">
        <f t="shared" ca="1" si="963"/>
        <v>0</v>
      </c>
      <c r="AI122" s="5">
        <f t="shared" ca="1" si="964"/>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00005 DSP_ashley_lw GSM Day204 MWM    Air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65"/>
        <v>0</v>
      </c>
      <c r="AY122" s="5" t="str">
        <f t="shared" ca="1" si="965"/>
        <v>-</v>
      </c>
      <c r="AZ122" s="5" t="b">
        <f t="shared" ca="1" si="965"/>
        <v>0</v>
      </c>
      <c r="BA122" s="5" t="b">
        <f t="shared" ca="1" si="965"/>
        <v>1</v>
      </c>
      <c r="BB122" s="5" t="b">
        <f t="shared" ca="1" si="965"/>
        <v>1</v>
      </c>
      <c r="BC122" s="144">
        <f t="shared" ca="1" si="965"/>
        <v>0</v>
      </c>
      <c r="BD122" s="19" t="b">
        <f t="shared" ca="1" si="966"/>
        <v>1</v>
      </c>
      <c r="BE122" s="9"/>
      <c r="BF122" s="5" t="str">
        <f t="shared" ca="1" si="967"/>
        <v>-</v>
      </c>
      <c r="BG122" s="19" t="str">
        <f t="shared" ca="1" si="968"/>
        <v>-</v>
      </c>
      <c r="BH122" s="19" t="str">
        <f t="shared" ca="1" si="968"/>
        <v>-</v>
      </c>
      <c r="BI122" s="19" t="str">
        <f t="shared" ca="1" si="968"/>
        <v>-</v>
      </c>
      <c r="BJ122" s="5" t="str">
        <f t="shared" ca="1" si="969"/>
        <v>-</v>
      </c>
      <c r="BK122" s="19" t="str">
        <f t="shared" ca="1" si="970"/>
        <v>-</v>
      </c>
      <c r="BL122" s="5" t="str">
        <f t="shared" ca="1" si="971"/>
        <v>-</v>
      </c>
      <c r="BM122" s="19" t="str">
        <f t="shared" ca="1" si="972"/>
        <v>-</v>
      </c>
      <c r="BN122" s="19" t="str">
        <f t="shared" ca="1" si="972"/>
        <v>-</v>
      </c>
      <c r="BO122" s="19" t="str">
        <f t="shared" ca="1" si="972"/>
        <v>-</v>
      </c>
      <c r="BP122" s="5" t="str">
        <f t="shared" ca="1" si="973"/>
        <v>-</v>
      </c>
      <c r="BQ122" s="9"/>
      <c r="BR122" s="5" t="b">
        <f t="shared" ca="1" si="974"/>
        <v>0</v>
      </c>
      <c r="BS122" s="5" t="str">
        <f t="shared" ca="1" si="975"/>
        <v>-</v>
      </c>
      <c r="BT122" s="5" t="str">
        <f t="shared" ca="1" si="976"/>
        <v>-</v>
      </c>
      <c r="BU122" s="5" t="str">
        <f t="shared" ca="1" si="976"/>
        <v>-</v>
      </c>
      <c r="BV122" s="5" t="str">
        <f t="shared" ca="1" si="976"/>
        <v>-</v>
      </c>
      <c r="BW122" s="5" t="str">
        <f t="shared" ca="1" si="976"/>
        <v>-</v>
      </c>
      <c r="BX122" s="5" t="str">
        <f t="shared" ca="1" si="976"/>
        <v>-</v>
      </c>
      <c r="BY122" s="5" t="str">
        <f t="shared" ca="1" si="976"/>
        <v>-</v>
      </c>
      <c r="BZ122" s="5" t="str">
        <f t="shared" ca="1" si="976"/>
        <v>-</v>
      </c>
      <c r="CA122" s="5" t="str">
        <f t="shared" ca="1" si="976"/>
        <v>-</v>
      </c>
      <c r="CB122" s="9"/>
      <c r="CC122" s="237" t="b">
        <f t="shared" ca="1" si="1019"/>
        <v>1</v>
      </c>
      <c r="CD122" s="237" t="b">
        <f t="shared" ca="1" si="1019"/>
        <v>1</v>
      </c>
      <c r="CE122" s="237" t="b">
        <f t="shared" ca="1" si="1019"/>
        <v>1</v>
      </c>
      <c r="CF122" s="12">
        <v>203</v>
      </c>
      <c r="CG122" s="144" t="b">
        <f t="shared" ca="1" si="1020"/>
        <v>0</v>
      </c>
      <c r="CH122" s="19" t="str">
        <f t="shared" ca="1" si="1021"/>
        <v>-</v>
      </c>
      <c r="CI122" s="19" t="str">
        <f t="shared" ca="1" si="1021"/>
        <v>-</v>
      </c>
      <c r="CJ122" s="19" t="str">
        <f t="shared" ca="1" si="1021"/>
        <v>-</v>
      </c>
      <c r="CK122" s="19" t="str">
        <f t="shared" ca="1" si="1021"/>
        <v>-</v>
      </c>
      <c r="CL122" s="19">
        <f t="shared" ca="1" si="1021"/>
        <v>1</v>
      </c>
      <c r="CM122" s="19">
        <f t="shared" ca="1" si="1021"/>
        <v>1</v>
      </c>
      <c r="CN122" s="9"/>
      <c r="CO122" s="444">
        <f t="shared" ca="1" si="978"/>
        <v>652</v>
      </c>
      <c r="CP122" s="444">
        <f t="shared" ca="1" si="978"/>
        <v>686</v>
      </c>
      <c r="CQ122" s="444">
        <f t="shared" ca="1" si="978"/>
        <v>721</v>
      </c>
      <c r="CR122" s="152">
        <f t="shared" ca="1" si="979"/>
        <v>378</v>
      </c>
      <c r="CS122" s="152">
        <f t="shared" ca="1" si="979"/>
        <v>413</v>
      </c>
      <c r="CT122" s="152">
        <f t="shared" ca="1" si="979"/>
        <v>448</v>
      </c>
      <c r="CU122" s="19" t="str">
        <f t="shared" ca="1" si="980"/>
        <v>-</v>
      </c>
      <c r="CV122" s="19" t="str">
        <f t="shared" ca="1" si="980"/>
        <v>-</v>
      </c>
      <c r="CW122" s="19" t="str">
        <f t="shared" ca="1" si="980"/>
        <v>-</v>
      </c>
      <c r="CX122" s="19" t="str">
        <f t="shared" ca="1" si="980"/>
        <v>-</v>
      </c>
      <c r="CY122" s="19" t="str">
        <f t="shared" ca="1" si="980"/>
        <v>-</v>
      </c>
      <c r="CZ122" s="19" t="b">
        <f t="shared" ca="1" si="980"/>
        <v>1</v>
      </c>
      <c r="DA122" s="19">
        <f t="shared" ca="1" si="980"/>
        <v>0</v>
      </c>
      <c r="DB122" s="19">
        <f t="shared" ca="1" si="980"/>
        <v>0</v>
      </c>
      <c r="DC122" s="19">
        <f t="shared" ca="1" si="980"/>
        <v>0</v>
      </c>
      <c r="DD122" s="19">
        <f t="shared" ca="1" si="980"/>
        <v>0</v>
      </c>
      <c r="DE122" s="19">
        <f t="shared" ca="1" si="980"/>
        <v>0</v>
      </c>
      <c r="DF122" s="19">
        <f t="shared" ca="1" si="980"/>
        <v>0</v>
      </c>
      <c r="DG122" s="19">
        <f t="shared" ca="1" si="980"/>
        <v>0</v>
      </c>
      <c r="DH122" s="19">
        <f t="shared" ca="1" si="980"/>
        <v>0</v>
      </c>
      <c r="DI122" s="19">
        <f t="shared" ca="1" si="980"/>
        <v>0</v>
      </c>
      <c r="DJ122" s="19">
        <f t="shared" ca="1" si="980"/>
        <v>0</v>
      </c>
      <c r="DK122" s="19">
        <f t="shared" ca="1" si="981"/>
        <v>0</v>
      </c>
      <c r="DL122" s="19">
        <f t="shared" ca="1" si="981"/>
        <v>0</v>
      </c>
      <c r="DM122" s="19">
        <f t="shared" ca="1" si="981"/>
        <v>1</v>
      </c>
      <c r="DN122" s="19">
        <f t="shared" ca="1" si="981"/>
        <v>1</v>
      </c>
      <c r="DO122" s="19">
        <f t="shared" ca="1" si="981"/>
        <v>0</v>
      </c>
      <c r="DP122" s="19" t="str">
        <f t="shared" ca="1" si="981"/>
        <v>-</v>
      </c>
      <c r="DQ122" s="19" t="str">
        <f t="shared" ca="1" si="981"/>
        <v>-</v>
      </c>
      <c r="DR122" s="19" t="str">
        <f t="shared" ca="1" si="981"/>
        <v>-</v>
      </c>
      <c r="DS122" s="19" t="str">
        <f t="shared" ca="1" si="981"/>
        <v>-</v>
      </c>
      <c r="DT122" s="19" t="str">
        <f t="shared" ca="1" si="981"/>
        <v>-</v>
      </c>
      <c r="DU122" s="19">
        <f t="shared" ca="1" si="981"/>
        <v>0</v>
      </c>
      <c r="DV122" s="19" t="str">
        <f t="shared" ca="1" si="981"/>
        <v>-</v>
      </c>
      <c r="DW122" s="19" t="str">
        <f t="shared" ca="1" si="981"/>
        <v>-</v>
      </c>
      <c r="DX122" s="19" t="str">
        <f t="shared" ca="1" si="981"/>
        <v>-</v>
      </c>
      <c r="DY122" s="19" t="str">
        <f t="shared" ca="1" si="981"/>
        <v>-</v>
      </c>
      <c r="DZ122" s="19" t="str">
        <f t="shared" ca="1" si="981"/>
        <v>-</v>
      </c>
      <c r="EA122" s="19" t="str">
        <f t="shared" ca="1" si="981"/>
        <v>-</v>
      </c>
      <c r="EB122" s="19" t="str">
        <f t="shared" ca="1" si="981"/>
        <v>-</v>
      </c>
      <c r="EC122" s="19" t="str">
        <f t="shared" ca="1" si="981"/>
        <v>-</v>
      </c>
      <c r="ED122" s="19">
        <f t="shared" ca="1" si="981"/>
        <v>0</v>
      </c>
      <c r="EE122" s="444">
        <f t="shared" ca="1" si="982"/>
        <v>0</v>
      </c>
      <c r="EF122" s="444">
        <f t="shared" ca="1" si="982"/>
        <v>0</v>
      </c>
      <c r="EG122" s="124">
        <f t="shared" ca="1" si="983"/>
        <v>0</v>
      </c>
      <c r="EH122" s="124">
        <f t="shared" ca="1" si="983"/>
        <v>0</v>
      </c>
      <c r="EI122" s="124">
        <f t="shared" ca="1" si="983"/>
        <v>0</v>
      </c>
      <c r="EJ122" s="124">
        <f t="shared" ca="1" si="983"/>
        <v>0</v>
      </c>
      <c r="EK122" s="124">
        <f t="shared" ca="1" si="983"/>
        <v>0</v>
      </c>
      <c r="EL122" s="124">
        <f t="shared" ca="1" si="983"/>
        <v>0</v>
      </c>
      <c r="EM122" s="124">
        <f t="shared" ca="1" si="983"/>
        <v>0</v>
      </c>
      <c r="EN122" s="124">
        <f t="shared" ca="1" si="983"/>
        <v>0</v>
      </c>
      <c r="EO122" s="124">
        <f t="shared" ca="1" si="983"/>
        <v>0</v>
      </c>
      <c r="EP122" s="124">
        <f t="shared" ca="1" si="983"/>
        <v>0</v>
      </c>
      <c r="EQ122" s="124">
        <f t="shared" ca="1" si="983"/>
        <v>0</v>
      </c>
      <c r="ER122" s="124">
        <f t="shared" ca="1" si="983"/>
        <v>0</v>
      </c>
      <c r="ES122" s="124">
        <f t="shared" ca="1" si="983"/>
        <v>0</v>
      </c>
      <c r="ET122" s="124">
        <f t="shared" ca="1" si="983"/>
        <v>0</v>
      </c>
      <c r="EU122" s="124">
        <f t="shared" ca="1" si="983"/>
        <v>0</v>
      </c>
      <c r="EV122" s="124">
        <f t="shared" ca="1" si="983"/>
        <v>0</v>
      </c>
      <c r="EW122" s="124">
        <f t="shared" ca="1" si="984"/>
        <v>0</v>
      </c>
      <c r="EX122" s="124">
        <f t="shared" ca="1" si="984"/>
        <v>0</v>
      </c>
      <c r="EY122" s="554">
        <f t="shared" ca="1" si="985"/>
        <v>0</v>
      </c>
      <c r="EZ122" s="554">
        <f t="shared" ca="1" si="985"/>
        <v>0</v>
      </c>
      <c r="FA122" s="554">
        <f t="shared" ca="1" si="985"/>
        <v>0</v>
      </c>
      <c r="FB122" s="125">
        <f t="shared" ca="1" si="985"/>
        <v>0</v>
      </c>
      <c r="FC122" s="125">
        <f t="shared" ca="1" si="985"/>
        <v>0</v>
      </c>
      <c r="FD122" s="125">
        <f t="shared" ca="1" si="985"/>
        <v>0</v>
      </c>
      <c r="FE122" s="125">
        <f t="shared" ca="1" si="985"/>
        <v>0</v>
      </c>
      <c r="FF122" s="125">
        <f t="shared" ca="1" si="985"/>
        <v>0</v>
      </c>
      <c r="FG122" s="125">
        <f t="shared" ca="1" si="985"/>
        <v>0</v>
      </c>
      <c r="FH122" s="125">
        <f t="shared" ca="1" si="985"/>
        <v>0</v>
      </c>
      <c r="FI122" s="125">
        <f t="shared" ca="1" si="985"/>
        <v>0</v>
      </c>
      <c r="FJ122" s="125">
        <f t="shared" ca="1" si="985"/>
        <v>0</v>
      </c>
      <c r="FK122" s="125">
        <f t="shared" ca="1" si="985"/>
        <v>0</v>
      </c>
      <c r="FL122" s="125">
        <f t="shared" ca="1" si="985"/>
        <v>0</v>
      </c>
      <c r="FM122" s="125">
        <f t="shared" ca="1" si="985"/>
        <v>0</v>
      </c>
      <c r="FN122" s="125">
        <f t="shared" ca="1" si="985"/>
        <v>0</v>
      </c>
      <c r="FO122" s="124">
        <f t="shared" ca="1" si="986"/>
        <v>0</v>
      </c>
      <c r="FP122" s="124">
        <f t="shared" ca="1" si="986"/>
        <v>0</v>
      </c>
      <c r="FQ122" s="124">
        <f t="shared" ca="1" si="986"/>
        <v>0</v>
      </c>
      <c r="FR122" s="124">
        <f t="shared" ca="1" si="986"/>
        <v>0</v>
      </c>
      <c r="FS122" s="124">
        <f t="shared" ca="1" si="986"/>
        <v>0</v>
      </c>
      <c r="FT122" s="124">
        <f t="shared" ca="1" si="986"/>
        <v>0</v>
      </c>
      <c r="FU122" s="124">
        <f t="shared" ca="1" si="986"/>
        <v>0</v>
      </c>
      <c r="FV122" s="124">
        <f t="shared" ca="1" si="986"/>
        <v>0</v>
      </c>
      <c r="FW122" s="124">
        <f t="shared" ca="1" si="986"/>
        <v>0</v>
      </c>
      <c r="FX122" s="124">
        <f t="shared" ca="1" si="986"/>
        <v>0</v>
      </c>
      <c r="FY122" s="124">
        <f t="shared" ca="1" si="986"/>
        <v>0</v>
      </c>
      <c r="FZ122" s="124">
        <f t="shared" ca="1" si="986"/>
        <v>0</v>
      </c>
      <c r="GA122" s="124">
        <f t="shared" ca="1" si="986"/>
        <v>0</v>
      </c>
      <c r="GB122" s="124">
        <f t="shared" ca="1" si="986"/>
        <v>0</v>
      </c>
      <c r="GC122" s="124">
        <f t="shared" ca="1" si="986"/>
        <v>0</v>
      </c>
      <c r="GD122" s="124">
        <f t="shared" ca="1" si="986"/>
        <v>0</v>
      </c>
      <c r="GE122" s="124">
        <f t="shared" ca="1" si="987"/>
        <v>0</v>
      </c>
      <c r="GF122" s="124">
        <f t="shared" ca="1" si="987"/>
        <v>0</v>
      </c>
      <c r="GG122" s="554">
        <f t="shared" ca="1" si="988"/>
        <v>0</v>
      </c>
      <c r="GH122" s="554">
        <f t="shared" ca="1" si="988"/>
        <v>0</v>
      </c>
      <c r="GI122" s="554">
        <f t="shared" ca="1" si="988"/>
        <v>0</v>
      </c>
      <c r="GJ122" s="125">
        <f t="shared" ca="1" si="989"/>
        <v>0</v>
      </c>
      <c r="GK122" s="125">
        <f t="shared" ca="1" si="989"/>
        <v>0</v>
      </c>
      <c r="GL122" s="125">
        <f t="shared" ca="1" si="989"/>
        <v>0</v>
      </c>
      <c r="GM122" s="125">
        <f t="shared" ca="1" si="989"/>
        <v>0</v>
      </c>
      <c r="GN122" s="125">
        <f t="shared" ca="1" si="989"/>
        <v>0</v>
      </c>
      <c r="GO122" s="125">
        <f t="shared" ca="1" si="989"/>
        <v>0</v>
      </c>
      <c r="GP122" s="125">
        <f t="shared" ca="1" si="989"/>
        <v>0</v>
      </c>
      <c r="GQ122" s="125">
        <f t="shared" ca="1" si="989"/>
        <v>0</v>
      </c>
      <c r="GR122" s="125">
        <f t="shared" ca="1" si="989"/>
        <v>0</v>
      </c>
      <c r="GS122" s="125">
        <f t="shared" ca="1" si="989"/>
        <v>0</v>
      </c>
      <c r="GT122" s="125">
        <f t="shared" ca="1" si="989"/>
        <v>0</v>
      </c>
      <c r="GU122" s="125">
        <f t="shared" ca="1" si="989"/>
        <v>0</v>
      </c>
      <c r="GV122" s="125">
        <f t="shared" ca="1" si="989"/>
        <v>0</v>
      </c>
      <c r="GW122" s="124">
        <f t="shared" ca="1" si="990"/>
        <v>0</v>
      </c>
      <c r="GX122" s="124">
        <f t="shared" ca="1" si="990"/>
        <v>0</v>
      </c>
      <c r="GY122" s="124">
        <f t="shared" ca="1" si="990"/>
        <v>0</v>
      </c>
      <c r="GZ122" s="124">
        <f t="shared" ca="1" si="990"/>
        <v>0</v>
      </c>
      <c r="HA122" s="124">
        <f t="shared" ca="1" si="990"/>
        <v>0</v>
      </c>
      <c r="HB122" s="124">
        <f t="shared" ca="1" si="990"/>
        <v>0</v>
      </c>
      <c r="HC122" s="124">
        <f t="shared" ca="1" si="990"/>
        <v>0</v>
      </c>
      <c r="HD122" s="124">
        <f t="shared" ca="1" si="990"/>
        <v>0</v>
      </c>
      <c r="HE122" s="124">
        <f t="shared" ca="1" si="990"/>
        <v>0</v>
      </c>
      <c r="HF122" s="124">
        <f t="shared" ca="1" si="990"/>
        <v>0</v>
      </c>
      <c r="HG122" s="124">
        <f t="shared" ca="1" si="990"/>
        <v>0</v>
      </c>
      <c r="HH122" s="124">
        <f t="shared" ca="1" si="990"/>
        <v>0</v>
      </c>
      <c r="HI122" s="124">
        <f t="shared" ca="1" si="990"/>
        <v>0</v>
      </c>
      <c r="HJ122" s="124">
        <f t="shared" ca="1" si="990"/>
        <v>0</v>
      </c>
      <c r="HK122" s="124">
        <f t="shared" ca="1" si="990"/>
        <v>0</v>
      </c>
      <c r="HL122" s="124">
        <f t="shared" ca="1" si="990"/>
        <v>0</v>
      </c>
      <c r="HM122" s="124">
        <f t="shared" ca="1" si="991"/>
        <v>0</v>
      </c>
      <c r="HN122" s="124">
        <f t="shared" ca="1" si="991"/>
        <v>0</v>
      </c>
      <c r="HO122" s="554">
        <f t="shared" ca="1" si="992"/>
        <v>0</v>
      </c>
      <c r="HP122" s="554">
        <f t="shared" ca="1" si="992"/>
        <v>0</v>
      </c>
      <c r="HQ122" s="554">
        <f t="shared" ca="1" si="992"/>
        <v>0</v>
      </c>
      <c r="HR122" s="125">
        <f t="shared" ca="1" si="993"/>
        <v>0</v>
      </c>
      <c r="HS122" s="125">
        <f t="shared" ca="1" si="993"/>
        <v>0</v>
      </c>
      <c r="HT122" s="125">
        <f t="shared" ca="1" si="993"/>
        <v>0</v>
      </c>
      <c r="HU122" s="125">
        <f t="shared" ca="1" si="993"/>
        <v>0</v>
      </c>
      <c r="HV122" s="125">
        <f t="shared" ca="1" si="993"/>
        <v>0</v>
      </c>
      <c r="HW122" s="125">
        <f t="shared" ca="1" si="993"/>
        <v>0</v>
      </c>
      <c r="HX122" s="125">
        <f t="shared" ca="1" si="993"/>
        <v>0</v>
      </c>
      <c r="HY122" s="125">
        <f t="shared" ca="1" si="993"/>
        <v>0</v>
      </c>
      <c r="HZ122" s="125">
        <f t="shared" ca="1" si="993"/>
        <v>0</v>
      </c>
      <c r="IA122" s="125">
        <f t="shared" ca="1" si="993"/>
        <v>0</v>
      </c>
      <c r="IB122" s="125">
        <f t="shared" ca="1" si="993"/>
        <v>0</v>
      </c>
      <c r="IC122" s="125">
        <f t="shared" ca="1" si="993"/>
        <v>0</v>
      </c>
      <c r="ID122" s="125">
        <f t="shared" ca="1" si="993"/>
        <v>0</v>
      </c>
      <c r="IE122" s="5">
        <f t="shared" ca="1" si="994"/>
        <v>67</v>
      </c>
      <c r="IF122" s="9"/>
      <c r="IG122" s="5">
        <f t="shared" ca="1" si="995"/>
        <v>1</v>
      </c>
      <c r="IH122" s="5" t="b">
        <f t="shared" ca="1" si="995"/>
        <v>0</v>
      </c>
      <c r="II122" s="19">
        <f t="shared" ca="1" si="996"/>
        <v>0</v>
      </c>
      <c r="IJ122" s="5">
        <f t="shared" ca="1" si="995"/>
        <v>55</v>
      </c>
      <c r="IK122" s="5" cm="1">
        <f t="array" ref="IK122">INDEX(i.pi_yatf,$X122+1,IK$7)</f>
        <v>1</v>
      </c>
      <c r="IL122" s="19">
        <f t="shared" ca="1" si="997"/>
        <v>0</v>
      </c>
      <c r="IM122" s="19">
        <f t="shared" ca="1" si="997"/>
        <v>0</v>
      </c>
      <c r="IN122" s="19">
        <f t="shared" ca="1" si="997"/>
        <v>0</v>
      </c>
      <c r="IO122" s="19">
        <f t="shared" ca="1" si="997"/>
        <v>0</v>
      </c>
      <c r="IP122" s="19">
        <f t="shared" ca="1" si="997"/>
        <v>0</v>
      </c>
      <c r="IQ122" s="19">
        <f t="shared" ca="1" si="997"/>
        <v>0</v>
      </c>
      <c r="IR122" s="19">
        <f t="shared" ca="1" si="997"/>
        <v>0</v>
      </c>
      <c r="IS122" s="19">
        <f t="shared" ca="1" si="997"/>
        <v>0</v>
      </c>
      <c r="IT122" s="19">
        <f t="shared" ca="1" si="997"/>
        <v>0</v>
      </c>
      <c r="IU122" s="19">
        <f t="shared" ca="1" si="997"/>
        <v>0</v>
      </c>
      <c r="IV122" s="19">
        <f t="shared" ca="1" si="997"/>
        <v>0</v>
      </c>
      <c r="IW122" s="19">
        <f t="shared" ca="1" si="997"/>
        <v>0</v>
      </c>
      <c r="IX122" s="19">
        <f t="shared" ca="1" si="997"/>
        <v>0</v>
      </c>
      <c r="IY122" s="19">
        <f t="shared" ca="1" si="997"/>
        <v>0</v>
      </c>
      <c r="IZ122" s="19">
        <f t="shared" ca="1" si="997"/>
        <v>0</v>
      </c>
      <c r="JA122" s="19">
        <f t="shared" ca="1" si="997"/>
        <v>0</v>
      </c>
      <c r="JB122" s="19">
        <f t="shared" ca="1" si="997"/>
        <v>0</v>
      </c>
      <c r="JC122" s="19">
        <f t="shared" ca="1" si="997"/>
        <v>0</v>
      </c>
      <c r="JD122" s="19">
        <f t="shared" ca="1" si="997"/>
        <v>0</v>
      </c>
      <c r="JE122" s="19">
        <f t="shared" ca="1" si="997"/>
        <v>0</v>
      </c>
      <c r="JF122" s="19">
        <f t="shared" ca="1" si="997"/>
        <v>0</v>
      </c>
      <c r="JG122" s="19">
        <f t="shared" ca="1" si="997"/>
        <v>1</v>
      </c>
      <c r="JH122" s="19">
        <f t="shared" ca="1" si="997"/>
        <v>0</v>
      </c>
      <c r="JI122" s="19">
        <f t="shared" ca="1" si="997"/>
        <v>1</v>
      </c>
      <c r="JJ122" s="9"/>
      <c r="JK122" s="5" t="b">
        <f t="shared" ca="1" si="998"/>
        <v>0</v>
      </c>
      <c r="JL122" s="5" t="b">
        <f t="shared" ca="1" si="999"/>
        <v>0</v>
      </c>
      <c r="JM122" s="5" t="b">
        <f t="shared" ca="1" si="999"/>
        <v>0</v>
      </c>
      <c r="JN122" s="5" t="b">
        <f t="shared" ca="1" si="999"/>
        <v>1</v>
      </c>
      <c r="JO122" s="144">
        <f t="shared" ca="1" si="1000"/>
        <v>1</v>
      </c>
      <c r="JP122" s="144">
        <f t="shared" ca="1" si="1000"/>
        <v>1</v>
      </c>
      <c r="JQ122" s="5" t="b">
        <f t="shared" ca="1" si="1001"/>
        <v>0</v>
      </c>
      <c r="JR122" s="5" t="b">
        <f t="shared" ca="1" si="1001"/>
        <v>1</v>
      </c>
      <c r="JS122" s="5" t="b">
        <f t="shared" ca="1" si="1001"/>
        <v>1</v>
      </c>
      <c r="JT122" s="5" t="b">
        <f t="shared" ca="1" si="1001"/>
        <v>0</v>
      </c>
      <c r="JU122" s="5">
        <f t="shared" ca="1" si="1002"/>
        <v>1</v>
      </c>
      <c r="JV122" s="5">
        <f t="shared" ca="1" si="1002"/>
        <v>0</v>
      </c>
      <c r="JW122" s="5" t="b">
        <f t="shared" ca="1" si="1003"/>
        <v>0</v>
      </c>
      <c r="JX122" s="5" t="str" cm="1">
        <f t="array" aca="1" ref="JX122" ca="1">IF(OR(JY122:KF122&lt;&gt;"-"),TRUE,"-")</f>
        <v>-</v>
      </c>
      <c r="JY122" s="19" t="str">
        <f t="shared" ca="1" si="1004"/>
        <v>-</v>
      </c>
      <c r="JZ122" s="19" t="str">
        <f t="shared" ca="1" si="1004"/>
        <v>-</v>
      </c>
      <c r="KA122" s="19" t="str">
        <f t="shared" ca="1" si="1004"/>
        <v>-</v>
      </c>
      <c r="KB122" s="19" t="str">
        <f t="shared" ca="1" si="1004"/>
        <v>-</v>
      </c>
      <c r="KC122" s="19" t="str">
        <f t="shared" ca="1" si="1004"/>
        <v>-</v>
      </c>
      <c r="KD122" s="19" t="str">
        <f t="shared" ca="1" si="1004"/>
        <v>-</v>
      </c>
      <c r="KE122" s="19" t="str">
        <f t="shared" ca="1" si="1004"/>
        <v>-</v>
      </c>
      <c r="KF122" s="19" t="str">
        <f t="shared" ca="1" si="1004"/>
        <v>-</v>
      </c>
      <c r="KG122" s="5" t="b">
        <f t="array" aca="1" ref="KG122" ca="1">IF(OR(KH122:KN122&lt;&gt;"-"),TRUE,"-")</f>
        <v>1</v>
      </c>
      <c r="KH122" s="19">
        <f t="shared" ca="1" si="1005"/>
        <v>0</v>
      </c>
      <c r="KI122" s="19" t="str">
        <f t="shared" ca="1" si="1005"/>
        <v>-</v>
      </c>
      <c r="KJ122" s="19">
        <f t="shared" ca="1" si="1005"/>
        <v>999999</v>
      </c>
      <c r="KK122" s="19">
        <f t="shared" ca="1" si="1005"/>
        <v>999999</v>
      </c>
      <c r="KL122" s="19">
        <f t="shared" ca="1" si="1005"/>
        <v>999999</v>
      </c>
      <c r="KM122" s="19">
        <f t="shared" ca="1" si="1005"/>
        <v>999999</v>
      </c>
      <c r="KN122" s="19">
        <f t="shared" ca="1" si="1005"/>
        <v>999999</v>
      </c>
      <c r="KO122" s="19" t="str">
        <f t="shared" ca="1" si="1005"/>
        <v>-</v>
      </c>
      <c r="KP122" s="19" t="str">
        <f t="shared" ca="1" si="1005"/>
        <v>-</v>
      </c>
      <c r="KQ122" s="19" t="str">
        <f t="shared" ca="1" si="1005"/>
        <v>-</v>
      </c>
      <c r="KR122" s="19" t="b">
        <f t="shared" ca="1" si="1006"/>
        <v>1</v>
      </c>
      <c r="KS122" s="19">
        <f t="shared" ca="1" si="1006"/>
        <v>0</v>
      </c>
      <c r="KT122" s="5" t="str">
        <f t="shared" ca="1" si="1007"/>
        <v>-</v>
      </c>
      <c r="KU122" s="5" t="str">
        <f t="shared" ca="1" si="1007"/>
        <v>-</v>
      </c>
      <c r="KV122" s="5" t="str">
        <f t="shared" ca="1" si="1007"/>
        <v>-</v>
      </c>
      <c r="KW122" s="5" t="str">
        <f t="shared" ca="1" si="1007"/>
        <v>-</v>
      </c>
      <c r="KX122" s="19" t="str">
        <f t="shared" ca="1" si="1008"/>
        <v>-</v>
      </c>
      <c r="KY122" s="19" t="str">
        <f t="shared" ca="1" si="1008"/>
        <v>-</v>
      </c>
      <c r="KZ122" s="19" t="str">
        <f t="shared" ca="1" si="1008"/>
        <v>-</v>
      </c>
      <c r="LA122" s="19" t="str">
        <f t="shared" ca="1" si="1008"/>
        <v>-</v>
      </c>
      <c r="LB122" s="19" t="str">
        <f t="shared" ca="1" si="1008"/>
        <v>-</v>
      </c>
      <c r="LC122" s="19" t="str">
        <f t="shared" ca="1" si="1008"/>
        <v>-</v>
      </c>
      <c r="LD122" s="19" t="str">
        <f t="shared" ca="1" si="1008"/>
        <v>-</v>
      </c>
      <c r="LE122" s="5" t="str">
        <f t="shared" ca="1" si="1009"/>
        <v>-</v>
      </c>
      <c r="LF122" s="5">
        <f t="shared" ca="1" si="1009"/>
        <v>500</v>
      </c>
      <c r="LG122" s="5">
        <f t="shared" ca="1" si="1009"/>
        <v>500</v>
      </c>
      <c r="LH122" s="5" t="str">
        <f t="shared" ca="1" si="1009"/>
        <v>-</v>
      </c>
      <c r="LI122" s="5" t="str">
        <f t="shared" ca="1" si="1009"/>
        <v>-</v>
      </c>
      <c r="LJ122" s="5" t="str">
        <f t="shared" ca="1" si="1009"/>
        <v>-</v>
      </c>
      <c r="LK122" s="5">
        <f t="shared" ca="1" si="1010"/>
        <v>1</v>
      </c>
      <c r="LL122" s="9"/>
      <c r="LM122" s="19">
        <f t="shared" ca="1" si="1008"/>
        <v>70</v>
      </c>
      <c r="LN122" s="19">
        <f t="shared" ca="1" si="1011"/>
        <v>50</v>
      </c>
      <c r="LO122" s="19">
        <f t="shared" ca="1" si="1011"/>
        <v>80</v>
      </c>
      <c r="LP122" s="19">
        <f t="shared" ca="1" si="1011"/>
        <v>50</v>
      </c>
      <c r="LQ122" s="5" t="b" cm="1">
        <f t="array" ref="LQ122">INDEX(i.meatgrid,$Q122,LQ$7)</f>
        <v>0</v>
      </c>
      <c r="LR122" s="5" t="b" cm="1">
        <f t="array" ref="LR122">INDEX(i.meatgrid,$Q122,LR$7)</f>
        <v>0</v>
      </c>
      <c r="LS122" s="5" t="str" cm="1">
        <f t="array" ref="LS122">INDEX(i.meatgrid,$Q122,LS$7)</f>
        <v>-</v>
      </c>
      <c r="LT122" s="5" cm="1">
        <f t="array" ref="LT122">INDEX(i.meatgrid,$Q122,LT$7)</f>
        <v>40</v>
      </c>
      <c r="LU122" s="5">
        <f t="shared" si="1012"/>
        <v>1</v>
      </c>
      <c r="LV122" s="5">
        <f t="shared" si="1013"/>
        <v>1</v>
      </c>
      <c r="LW122" s="5" cm="1">
        <f t="array" ref="LW122">INDEX(i.meatgrid,$Q122,LW$7)</f>
        <v>1</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1014"/>
        <v>1</v>
      </c>
      <c r="MF122" s="9"/>
      <c r="MG122" s="19" t="b">
        <f t="shared" ca="1" si="1015"/>
        <v>0</v>
      </c>
      <c r="MH122" s="19" t="b">
        <f t="shared" ca="1" si="1015"/>
        <v>0</v>
      </c>
      <c r="MI122" s="19">
        <f t="shared" ca="1" si="1015"/>
        <v>1</v>
      </c>
      <c r="MJ122" s="19">
        <f t="shared" ca="1" si="1015"/>
        <v>0.75</v>
      </c>
      <c r="MK122" s="19">
        <f t="shared" ca="1" si="1015"/>
        <v>0.75</v>
      </c>
      <c r="ML122" s="19">
        <f t="shared" ca="1" si="1015"/>
        <v>0.8</v>
      </c>
      <c r="MM122" s="19">
        <f t="shared" ca="1" si="1015"/>
        <v>0.82499999999999996</v>
      </c>
      <c r="MN122" s="19">
        <f t="shared" ca="1" si="1015"/>
        <v>0.875</v>
      </c>
      <c r="MO122" s="19">
        <f t="shared" ca="1" si="1015"/>
        <v>0.9</v>
      </c>
      <c r="MP122" s="19">
        <f t="shared" ca="1" si="1015"/>
        <v>1</v>
      </c>
      <c r="MQ122" s="19">
        <f t="shared" ca="1" si="1015"/>
        <v>0.875</v>
      </c>
      <c r="MR122" s="19" t="b">
        <f t="shared" ca="1" si="1015"/>
        <v>1</v>
      </c>
      <c r="MS122" s="19">
        <f t="shared" ca="1" si="1015"/>
        <v>74.989999999999995</v>
      </c>
      <c r="MT122" s="19" t="str">
        <f t="shared" ca="1" si="1015"/>
        <v>-</v>
      </c>
      <c r="MU122" s="19" t="str">
        <f t="shared" ca="1" si="1015"/>
        <v>-</v>
      </c>
      <c r="MV122" s="19" t="str">
        <f t="shared" ca="1" si="1015"/>
        <v>-</v>
      </c>
      <c r="MW122" s="19" t="str">
        <f t="shared" ca="1" si="1016"/>
        <v>-</v>
      </c>
      <c r="MX122" s="19" t="str">
        <f t="shared" ca="1" si="1016"/>
        <v>-</v>
      </c>
      <c r="MY122" s="19" t="str">
        <f t="shared" ca="1" si="1016"/>
        <v>-</v>
      </c>
      <c r="MZ122" s="19" t="str">
        <f t="shared" ca="1" si="1016"/>
        <v>-</v>
      </c>
      <c r="NA122" s="19">
        <f t="shared" ca="1" si="1016"/>
        <v>36.99</v>
      </c>
      <c r="NB122" s="19">
        <f t="shared" ca="1" si="1016"/>
        <v>36.99</v>
      </c>
      <c r="NC122" s="19" t="str">
        <f t="shared" ca="1" si="1016"/>
        <v>-</v>
      </c>
      <c r="ND122" s="19" t="str">
        <f t="shared" ca="1" si="1016"/>
        <v>-</v>
      </c>
      <c r="NE122" s="19" t="str">
        <f t="shared" ca="1" si="1016"/>
        <v>-</v>
      </c>
      <c r="NF122" s="19" t="str">
        <f t="shared" ca="1" si="1016"/>
        <v>-</v>
      </c>
      <c r="NG122" s="19" t="str">
        <f t="shared" ca="1" si="1016"/>
        <v>-</v>
      </c>
      <c r="NH122" s="19">
        <f t="shared" ca="1" si="1016"/>
        <v>49.99</v>
      </c>
      <c r="NI122" s="19">
        <f t="shared" ca="1" si="1016"/>
        <v>49.99</v>
      </c>
      <c r="NJ122" s="19">
        <f t="shared" ca="1" si="1016"/>
        <v>49.99</v>
      </c>
      <c r="NK122" s="19">
        <f t="shared" ca="1" si="1016"/>
        <v>49.99</v>
      </c>
      <c r="NL122" s="19">
        <f t="shared" ca="1" si="1016"/>
        <v>49.99</v>
      </c>
      <c r="NM122" s="19">
        <f t="shared" ca="1" si="1016"/>
        <v>49.99</v>
      </c>
      <c r="NN122" s="19">
        <f t="shared" ca="1" si="1016"/>
        <v>49.99</v>
      </c>
      <c r="NO122" s="19">
        <f t="shared" ca="1" si="1016"/>
        <v>49.99</v>
      </c>
      <c r="NP122" s="19">
        <f t="shared" ca="1" si="1016"/>
        <v>412.99</v>
      </c>
      <c r="NQ122" s="19">
        <f t="shared" ca="1" si="1016"/>
        <v>412.99</v>
      </c>
      <c r="NR122" s="19" t="str">
        <f t="shared" ca="1" si="1016"/>
        <v>-</v>
      </c>
      <c r="NS122" s="19" t="str">
        <f t="shared" ca="1" si="1016"/>
        <v>-</v>
      </c>
      <c r="NT122" s="19" t="str">
        <f t="shared" ca="1" si="1016"/>
        <v>-</v>
      </c>
      <c r="NU122" s="19" t="str">
        <f t="shared" ca="1" si="1016"/>
        <v>-</v>
      </c>
      <c r="NV122" s="19" t="str">
        <f t="shared" ca="1" si="1016"/>
        <v>-</v>
      </c>
      <c r="NW122" s="19">
        <f t="shared" ca="1" si="1016"/>
        <v>6.8900000000000006</v>
      </c>
      <c r="NX122" s="19">
        <f t="shared" ca="1" si="1016"/>
        <v>6.8900000000000006</v>
      </c>
      <c r="NY122" s="19">
        <f t="shared" ca="1" si="1016"/>
        <v>6.8900000000000006</v>
      </c>
      <c r="NZ122" s="19">
        <f t="shared" ca="1" si="1016"/>
        <v>6.8900000000000006</v>
      </c>
      <c r="OA122" s="19">
        <f t="shared" ca="1" si="1016"/>
        <v>6.8900000000000006</v>
      </c>
      <c r="OB122" s="19">
        <f t="shared" ca="1" si="1016"/>
        <v>6.8900000000000006</v>
      </c>
      <c r="OC122" s="19">
        <f t="shared" ca="1" si="1016"/>
        <v>6.8900000000000006</v>
      </c>
      <c r="OD122" s="19">
        <f t="shared" ca="1" si="1016"/>
        <v>6.8900000000000006</v>
      </c>
      <c r="OE122" s="19">
        <f t="shared" ca="1" si="1016"/>
        <v>346.99</v>
      </c>
      <c r="OF122" s="19">
        <f t="shared" ca="1" si="1016"/>
        <v>346.99</v>
      </c>
      <c r="OG122" s="19" t="str">
        <f t="shared" ca="1" si="1016"/>
        <v>-</v>
      </c>
      <c r="OH122" s="19" t="str">
        <f t="shared" ca="1" si="1016"/>
        <v>-</v>
      </c>
      <c r="OI122" s="19" t="str">
        <f t="shared" ca="1" si="1016"/>
        <v>-</v>
      </c>
      <c r="OJ122" s="19" t="str">
        <f t="shared" ca="1" si="1016"/>
        <v>-</v>
      </c>
      <c r="OK122" s="19" t="str">
        <f t="shared" ca="1" si="1016"/>
        <v>-</v>
      </c>
      <c r="OL122" s="19">
        <f t="shared" ca="1" si="1016"/>
        <v>0</v>
      </c>
      <c r="OM122" s="24">
        <v>0</v>
      </c>
    </row>
    <row r="123" spans="1:403" outlineLevel="1">
      <c r="A123" s="21">
        <f t="shared" si="156"/>
        <v>118</v>
      </c>
      <c r="B123" s="21">
        <f t="shared" si="1022"/>
        <v>19</v>
      </c>
      <c r="C123">
        <v>112</v>
      </c>
      <c r="D123" s="144" t="str">
        <f t="shared" ca="1" si="961"/>
        <v>GSM</v>
      </c>
      <c r="E123" t="b">
        <f t="shared" ca="1" si="962"/>
        <v>1</v>
      </c>
      <c r="F123" t="b">
        <v>0</v>
      </c>
      <c r="G123" t="b">
        <f t="shared" ca="1" si="1017"/>
        <v>1</v>
      </c>
      <c r="H123" s="237">
        <f t="shared" ca="1" si="1018"/>
        <v>2</v>
      </c>
      <c r="I123" s="237">
        <f t="shared" ca="1" si="1018"/>
        <v>1</v>
      </c>
      <c r="J123" s="237" t="str">
        <f t="shared" ca="1" si="1018"/>
        <v/>
      </c>
      <c r="K123" s="237">
        <f t="shared" ca="1" si="1018"/>
        <v>2</v>
      </c>
      <c r="L123" s="237">
        <f t="shared" ca="1" si="1018"/>
        <v>2</v>
      </c>
      <c r="M123" s="182">
        <f t="array" aca="1" ref="M123" ca="1">MAX(M$22,MOD(M122+1*AND(N123:$V123=N$22:$V$22),M$23+1))</f>
        <v>2</v>
      </c>
      <c r="N123" s="182">
        <f t="array" aca="1" ref="N123" ca="1">MAX(N$22,MOD(N122+1*AND(O123:$V123=O$22:$V$22),N$23+1))</f>
        <v>3</v>
      </c>
      <c r="O123" s="237">
        <f t="shared" ca="1" si="1023"/>
        <v>1</v>
      </c>
      <c r="P123" s="182">
        <f t="array" ref="P123">MAX(P$22,MOD(P122+1*AND(R123:$V123=R$22:$V$22),P$23+1))</f>
        <v>3</v>
      </c>
      <c r="Q123" s="29">
        <v>6</v>
      </c>
      <c r="R123" s="29">
        <v>1</v>
      </c>
      <c r="S123" s="29">
        <v>1</v>
      </c>
      <c r="T123" s="29">
        <v>1</v>
      </c>
      <c r="U123" s="218"/>
      <c r="V123" s="218"/>
      <c r="W123" s="182">
        <f t="array" ref="W123">MAX(W$22,MOD(W122+1*AND(R123:$V123=R$22:$V$22),W$23+1))</f>
        <v>0</v>
      </c>
      <c r="X123" s="218"/>
      <c r="Y123" s="218"/>
      <c r="Z123" s="218"/>
      <c r="AA123" s="218"/>
      <c r="AB123" s="218"/>
      <c r="AC123" s="218"/>
      <c r="AD123" s="218"/>
      <c r="AE123" s="218"/>
      <c r="AF123" s="144">
        <f ca="1">INDEX(CHOOSE($N123,DataAutumn!i.AdultDrys,DataWinter!i.AdultDrys,DataSpring!i.AdultDrys),1,$M123)</f>
        <v>3</v>
      </c>
      <c r="AG123" s="5">
        <f t="shared" ca="1" si="963"/>
        <v>2</v>
      </c>
      <c r="AH123" s="5">
        <f t="shared" ca="1" si="963"/>
        <v>0</v>
      </c>
      <c r="AI123" s="5">
        <f t="shared" ca="1" si="964"/>
        <v>1</v>
      </c>
      <c r="AJ123" s="218"/>
      <c r="AK123" s="218"/>
      <c r="AL123" s="366" t="str">
        <f ca="1">TEXT(LEFT(OFFSET(AL123,-1,0),5)+1,"00000")&amp;MID(OFFSET(AL123,-1,0),6,FIND(" ",OFFSET(AL123,-1,0),7)-5)
&amp; $D123           &amp; " Day"&amp;INDEX(i.DOY,$N123,1)              &amp; IF($IG123=0," FWM","")&amp;IF($IG123=1," MWM","")&amp;IF($IG123=5," Mat","")&amp;IF($IH123=TRUE,"&amp;BBT","    ")
&amp;INDEX(DataMaster!$B$98:$B$103,$Q123,0)    &amp; " WP"&amp;TEXT($LU123*100,"000p")           &amp; " MP"&amp;TEXT($LV123*100,"000p")           &amp; " GP"&amp;TEXT($ME123*100,"000p")
&amp; " (F"&amp;3+COUNTIF($CV123:$CY123,TRUE)&amp;3&amp;"N"&amp;$DM123&amp;$DN123&amp;")"</f>
        <v>00006 DSP_ashley_lw GSM Day204 MWM    Mutton WP100p MP100p GP100p (F33N11)</v>
      </c>
      <c r="AM123" s="9" t="str">
        <f ca="1">IF(COUNTIF(AL$5:AL123,AL123)=1,"-","Dup")</f>
        <v>-</v>
      </c>
      <c r="AN123" s="9"/>
      <c r="AO123" s="12" t="b">
        <v>1</v>
      </c>
      <c r="AP123" s="12" t="b">
        <v>1</v>
      </c>
      <c r="AQ123" s="12" t="b">
        <v>1</v>
      </c>
      <c r="AR123" s="12" t="b">
        <v>1</v>
      </c>
      <c r="AS123" s="12" t="b">
        <v>1</v>
      </c>
      <c r="AT123" s="12" t="b">
        <v>1</v>
      </c>
      <c r="AU123" s="12" t="b">
        <v>1</v>
      </c>
      <c r="AV123" s="12" t="b">
        <v>1</v>
      </c>
      <c r="AW123" s="9"/>
      <c r="AX123" s="5" t="b">
        <f t="shared" ca="1" si="965"/>
        <v>0</v>
      </c>
      <c r="AY123" s="5" t="str">
        <f t="shared" ca="1" si="965"/>
        <v>-</v>
      </c>
      <c r="AZ123" s="5" t="b">
        <f t="shared" ca="1" si="965"/>
        <v>0</v>
      </c>
      <c r="BA123" s="5" t="b">
        <f t="shared" ca="1" si="965"/>
        <v>1</v>
      </c>
      <c r="BB123" s="5" t="b">
        <f t="shared" ca="1" si="965"/>
        <v>1</v>
      </c>
      <c r="BC123" s="144">
        <f t="shared" ca="1" si="965"/>
        <v>0</v>
      </c>
      <c r="BD123" s="19" t="b">
        <f t="shared" ca="1" si="966"/>
        <v>1</v>
      </c>
      <c r="BE123" s="9"/>
      <c r="BF123" s="5" t="str">
        <f t="shared" ca="1" si="967"/>
        <v>-</v>
      </c>
      <c r="BG123" s="19" t="str">
        <f t="shared" ca="1" si="968"/>
        <v>-</v>
      </c>
      <c r="BH123" s="19" t="str">
        <f t="shared" ca="1" si="968"/>
        <v>-</v>
      </c>
      <c r="BI123" s="19" t="str">
        <f t="shared" ca="1" si="968"/>
        <v>-</v>
      </c>
      <c r="BJ123" s="5" t="str">
        <f t="shared" ca="1" si="969"/>
        <v>-</v>
      </c>
      <c r="BK123" s="19" t="str">
        <f t="shared" ca="1" si="970"/>
        <v>-</v>
      </c>
      <c r="BL123" s="5" t="str">
        <f t="shared" ca="1" si="971"/>
        <v>-</v>
      </c>
      <c r="BM123" s="19" t="str">
        <f t="shared" ca="1" si="972"/>
        <v>-</v>
      </c>
      <c r="BN123" s="19" t="str">
        <f t="shared" ca="1" si="972"/>
        <v>-</v>
      </c>
      <c r="BO123" s="19" t="str">
        <f t="shared" ca="1" si="972"/>
        <v>-</v>
      </c>
      <c r="BP123" s="5" t="str">
        <f t="shared" ca="1" si="973"/>
        <v>-</v>
      </c>
      <c r="BQ123" s="9"/>
      <c r="BR123" s="5" t="b">
        <f t="shared" ca="1" si="974"/>
        <v>0</v>
      </c>
      <c r="BS123" s="5" t="str">
        <f t="shared" ca="1" si="975"/>
        <v>-</v>
      </c>
      <c r="BT123" s="5" t="str">
        <f t="shared" ca="1" si="976"/>
        <v>-</v>
      </c>
      <c r="BU123" s="5" t="str">
        <f t="shared" ca="1" si="976"/>
        <v>-</v>
      </c>
      <c r="BV123" s="5" t="str">
        <f t="shared" ca="1" si="976"/>
        <v>-</v>
      </c>
      <c r="BW123" s="5" t="str">
        <f t="shared" ca="1" si="976"/>
        <v>-</v>
      </c>
      <c r="BX123" s="5" t="str">
        <f t="shared" ca="1" si="976"/>
        <v>-</v>
      </c>
      <c r="BY123" s="5" t="str">
        <f t="shared" ca="1" si="976"/>
        <v>-</v>
      </c>
      <c r="BZ123" s="5" t="str">
        <f t="shared" ca="1" si="976"/>
        <v>-</v>
      </c>
      <c r="CA123" s="5" t="str">
        <f t="shared" ca="1" si="976"/>
        <v>-</v>
      </c>
      <c r="CB123" s="9"/>
      <c r="CC123" s="237" t="b">
        <f t="shared" ca="1" si="1019"/>
        <v>1</v>
      </c>
      <c r="CD123" s="237" t="b">
        <f t="shared" ca="1" si="1019"/>
        <v>1</v>
      </c>
      <c r="CE123" s="237" t="b">
        <f t="shared" ca="1" si="1019"/>
        <v>1</v>
      </c>
      <c r="CF123" s="12">
        <v>203</v>
      </c>
      <c r="CG123" s="144" t="b">
        <f t="shared" ca="1" si="1020"/>
        <v>0</v>
      </c>
      <c r="CH123" s="19" t="str">
        <f t="shared" ca="1" si="1021"/>
        <v>-</v>
      </c>
      <c r="CI123" s="19" t="str">
        <f t="shared" ca="1" si="1021"/>
        <v>-</v>
      </c>
      <c r="CJ123" s="19" t="str">
        <f t="shared" ca="1" si="1021"/>
        <v>-</v>
      </c>
      <c r="CK123" s="19" t="str">
        <f t="shared" ca="1" si="1021"/>
        <v>-</v>
      </c>
      <c r="CL123" s="19">
        <f t="shared" ca="1" si="1021"/>
        <v>1</v>
      </c>
      <c r="CM123" s="19">
        <f t="shared" ca="1" si="1021"/>
        <v>1</v>
      </c>
      <c r="CN123" s="9"/>
      <c r="CO123" s="444">
        <f t="shared" ca="1" si="978"/>
        <v>652</v>
      </c>
      <c r="CP123" s="444">
        <f t="shared" ca="1" si="978"/>
        <v>686</v>
      </c>
      <c r="CQ123" s="444">
        <f t="shared" ca="1" si="978"/>
        <v>721</v>
      </c>
      <c r="CR123" s="152">
        <f t="shared" ca="1" si="979"/>
        <v>378</v>
      </c>
      <c r="CS123" s="152">
        <f t="shared" ca="1" si="979"/>
        <v>413</v>
      </c>
      <c r="CT123" s="152">
        <f t="shared" ca="1" si="979"/>
        <v>448</v>
      </c>
      <c r="CU123" s="19" t="str">
        <f t="shared" ca="1" si="980"/>
        <v>-</v>
      </c>
      <c r="CV123" s="19" t="str">
        <f t="shared" ca="1" si="980"/>
        <v>-</v>
      </c>
      <c r="CW123" s="19" t="str">
        <f t="shared" ca="1" si="980"/>
        <v>-</v>
      </c>
      <c r="CX123" s="19" t="str">
        <f t="shared" ca="1" si="980"/>
        <v>-</v>
      </c>
      <c r="CY123" s="19" t="str">
        <f t="shared" ca="1" si="980"/>
        <v>-</v>
      </c>
      <c r="CZ123" s="19" t="b">
        <f t="shared" ca="1" si="980"/>
        <v>1</v>
      </c>
      <c r="DA123" s="19">
        <f t="shared" ca="1" si="980"/>
        <v>0</v>
      </c>
      <c r="DB123" s="19">
        <f t="shared" ca="1" si="980"/>
        <v>0</v>
      </c>
      <c r="DC123" s="19">
        <f t="shared" ca="1" si="980"/>
        <v>0</v>
      </c>
      <c r="DD123" s="19">
        <f t="shared" ca="1" si="980"/>
        <v>0</v>
      </c>
      <c r="DE123" s="19">
        <f t="shared" ca="1" si="980"/>
        <v>0</v>
      </c>
      <c r="DF123" s="19">
        <f t="shared" ca="1" si="980"/>
        <v>0</v>
      </c>
      <c r="DG123" s="19">
        <f t="shared" ca="1" si="980"/>
        <v>0</v>
      </c>
      <c r="DH123" s="19">
        <f t="shared" ca="1" si="980"/>
        <v>0</v>
      </c>
      <c r="DI123" s="19">
        <f t="shared" ca="1" si="980"/>
        <v>0</v>
      </c>
      <c r="DJ123" s="19">
        <f t="shared" ca="1" si="980"/>
        <v>0</v>
      </c>
      <c r="DK123" s="19">
        <f t="shared" ca="1" si="981"/>
        <v>0</v>
      </c>
      <c r="DL123" s="19">
        <f t="shared" ca="1" si="981"/>
        <v>0</v>
      </c>
      <c r="DM123" s="19">
        <f t="shared" ca="1" si="981"/>
        <v>1</v>
      </c>
      <c r="DN123" s="19">
        <f t="shared" ca="1" si="981"/>
        <v>1</v>
      </c>
      <c r="DO123" s="19">
        <f t="shared" ca="1" si="981"/>
        <v>0</v>
      </c>
      <c r="DP123" s="19" t="str">
        <f t="shared" ca="1" si="981"/>
        <v>-</v>
      </c>
      <c r="DQ123" s="19" t="str">
        <f t="shared" ca="1" si="981"/>
        <v>-</v>
      </c>
      <c r="DR123" s="19" t="str">
        <f t="shared" ca="1" si="981"/>
        <v>-</v>
      </c>
      <c r="DS123" s="19" t="str">
        <f t="shared" ca="1" si="981"/>
        <v>-</v>
      </c>
      <c r="DT123" s="19" t="str">
        <f t="shared" ca="1" si="981"/>
        <v>-</v>
      </c>
      <c r="DU123" s="19">
        <f t="shared" ca="1" si="981"/>
        <v>0</v>
      </c>
      <c r="DV123" s="19" t="str">
        <f t="shared" ca="1" si="981"/>
        <v>-</v>
      </c>
      <c r="DW123" s="19" t="str">
        <f t="shared" ca="1" si="981"/>
        <v>-</v>
      </c>
      <c r="DX123" s="19" t="str">
        <f t="shared" ca="1" si="981"/>
        <v>-</v>
      </c>
      <c r="DY123" s="19" t="str">
        <f t="shared" ca="1" si="981"/>
        <v>-</v>
      </c>
      <c r="DZ123" s="19" t="str">
        <f t="shared" ca="1" si="981"/>
        <v>-</v>
      </c>
      <c r="EA123" s="19" t="str">
        <f t="shared" ca="1" si="981"/>
        <v>-</v>
      </c>
      <c r="EB123" s="19" t="str">
        <f t="shared" ca="1" si="981"/>
        <v>-</v>
      </c>
      <c r="EC123" s="19" t="str">
        <f t="shared" ca="1" si="981"/>
        <v>-</v>
      </c>
      <c r="ED123" s="19">
        <f t="shared" ca="1" si="981"/>
        <v>0</v>
      </c>
      <c r="EE123" s="444">
        <f t="shared" ca="1" si="982"/>
        <v>0</v>
      </c>
      <c r="EF123" s="444">
        <f t="shared" ca="1" si="982"/>
        <v>0</v>
      </c>
      <c r="EG123" s="124">
        <f t="shared" ca="1" si="983"/>
        <v>0</v>
      </c>
      <c r="EH123" s="124">
        <f t="shared" ca="1" si="983"/>
        <v>0</v>
      </c>
      <c r="EI123" s="124">
        <f t="shared" ca="1" si="983"/>
        <v>0</v>
      </c>
      <c r="EJ123" s="124">
        <f t="shared" ca="1" si="983"/>
        <v>0</v>
      </c>
      <c r="EK123" s="124">
        <f t="shared" ca="1" si="983"/>
        <v>0</v>
      </c>
      <c r="EL123" s="124">
        <f t="shared" ca="1" si="983"/>
        <v>0</v>
      </c>
      <c r="EM123" s="124">
        <f t="shared" ca="1" si="983"/>
        <v>0</v>
      </c>
      <c r="EN123" s="124">
        <f t="shared" ca="1" si="983"/>
        <v>0</v>
      </c>
      <c r="EO123" s="124">
        <f t="shared" ca="1" si="983"/>
        <v>0</v>
      </c>
      <c r="EP123" s="124">
        <f t="shared" ca="1" si="983"/>
        <v>0</v>
      </c>
      <c r="EQ123" s="124">
        <f t="shared" ca="1" si="983"/>
        <v>0</v>
      </c>
      <c r="ER123" s="124">
        <f t="shared" ca="1" si="983"/>
        <v>0</v>
      </c>
      <c r="ES123" s="124">
        <f t="shared" ca="1" si="983"/>
        <v>0</v>
      </c>
      <c r="ET123" s="124">
        <f t="shared" ca="1" si="983"/>
        <v>0</v>
      </c>
      <c r="EU123" s="124">
        <f t="shared" ca="1" si="983"/>
        <v>0</v>
      </c>
      <c r="EV123" s="124">
        <f t="shared" ca="1" si="983"/>
        <v>0</v>
      </c>
      <c r="EW123" s="124">
        <f t="shared" ca="1" si="984"/>
        <v>0</v>
      </c>
      <c r="EX123" s="124">
        <f t="shared" ca="1" si="984"/>
        <v>0</v>
      </c>
      <c r="EY123" s="554">
        <f t="shared" ca="1" si="985"/>
        <v>0</v>
      </c>
      <c r="EZ123" s="554">
        <f t="shared" ca="1" si="985"/>
        <v>0</v>
      </c>
      <c r="FA123" s="554">
        <f t="shared" ca="1" si="985"/>
        <v>0</v>
      </c>
      <c r="FB123" s="125">
        <f t="shared" ca="1" si="985"/>
        <v>0</v>
      </c>
      <c r="FC123" s="125">
        <f t="shared" ca="1" si="985"/>
        <v>0</v>
      </c>
      <c r="FD123" s="125">
        <f t="shared" ca="1" si="985"/>
        <v>0</v>
      </c>
      <c r="FE123" s="125">
        <f t="shared" ca="1" si="985"/>
        <v>0</v>
      </c>
      <c r="FF123" s="125">
        <f t="shared" ca="1" si="985"/>
        <v>0</v>
      </c>
      <c r="FG123" s="125">
        <f t="shared" ca="1" si="985"/>
        <v>0</v>
      </c>
      <c r="FH123" s="125">
        <f t="shared" ca="1" si="985"/>
        <v>0</v>
      </c>
      <c r="FI123" s="125">
        <f t="shared" ca="1" si="985"/>
        <v>0</v>
      </c>
      <c r="FJ123" s="125">
        <f t="shared" ca="1" si="985"/>
        <v>0</v>
      </c>
      <c r="FK123" s="125">
        <f t="shared" ca="1" si="985"/>
        <v>0</v>
      </c>
      <c r="FL123" s="125">
        <f t="shared" ca="1" si="985"/>
        <v>0</v>
      </c>
      <c r="FM123" s="125">
        <f t="shared" ca="1" si="985"/>
        <v>0</v>
      </c>
      <c r="FN123" s="125">
        <f t="shared" ca="1" si="985"/>
        <v>0</v>
      </c>
      <c r="FO123" s="124">
        <f t="shared" ca="1" si="986"/>
        <v>0</v>
      </c>
      <c r="FP123" s="124">
        <f t="shared" ca="1" si="986"/>
        <v>0</v>
      </c>
      <c r="FQ123" s="124">
        <f t="shared" ca="1" si="986"/>
        <v>0</v>
      </c>
      <c r="FR123" s="124">
        <f t="shared" ca="1" si="986"/>
        <v>0</v>
      </c>
      <c r="FS123" s="124">
        <f t="shared" ca="1" si="986"/>
        <v>0</v>
      </c>
      <c r="FT123" s="124">
        <f t="shared" ca="1" si="986"/>
        <v>0</v>
      </c>
      <c r="FU123" s="124">
        <f t="shared" ca="1" si="986"/>
        <v>0</v>
      </c>
      <c r="FV123" s="124">
        <f t="shared" ca="1" si="986"/>
        <v>0</v>
      </c>
      <c r="FW123" s="124">
        <f t="shared" ca="1" si="986"/>
        <v>0</v>
      </c>
      <c r="FX123" s="124">
        <f t="shared" ca="1" si="986"/>
        <v>0</v>
      </c>
      <c r="FY123" s="124">
        <f t="shared" ca="1" si="986"/>
        <v>0</v>
      </c>
      <c r="FZ123" s="124">
        <f t="shared" ca="1" si="986"/>
        <v>0</v>
      </c>
      <c r="GA123" s="124">
        <f t="shared" ca="1" si="986"/>
        <v>0</v>
      </c>
      <c r="GB123" s="124">
        <f t="shared" ca="1" si="986"/>
        <v>0</v>
      </c>
      <c r="GC123" s="124">
        <f t="shared" ca="1" si="986"/>
        <v>0</v>
      </c>
      <c r="GD123" s="124">
        <f t="shared" ca="1" si="986"/>
        <v>0</v>
      </c>
      <c r="GE123" s="124">
        <f t="shared" ca="1" si="987"/>
        <v>0</v>
      </c>
      <c r="GF123" s="124">
        <f t="shared" ca="1" si="987"/>
        <v>0</v>
      </c>
      <c r="GG123" s="554">
        <f t="shared" ca="1" si="988"/>
        <v>0</v>
      </c>
      <c r="GH123" s="554">
        <f t="shared" ca="1" si="988"/>
        <v>0</v>
      </c>
      <c r="GI123" s="554">
        <f t="shared" ca="1" si="988"/>
        <v>0</v>
      </c>
      <c r="GJ123" s="125">
        <f t="shared" ca="1" si="989"/>
        <v>0</v>
      </c>
      <c r="GK123" s="125">
        <f t="shared" ca="1" si="989"/>
        <v>0</v>
      </c>
      <c r="GL123" s="125">
        <f t="shared" ca="1" si="989"/>
        <v>0</v>
      </c>
      <c r="GM123" s="125">
        <f t="shared" ca="1" si="989"/>
        <v>0</v>
      </c>
      <c r="GN123" s="125">
        <f t="shared" ca="1" si="989"/>
        <v>0</v>
      </c>
      <c r="GO123" s="125">
        <f t="shared" ca="1" si="989"/>
        <v>0</v>
      </c>
      <c r="GP123" s="125">
        <f t="shared" ca="1" si="989"/>
        <v>0</v>
      </c>
      <c r="GQ123" s="125">
        <f t="shared" ca="1" si="989"/>
        <v>0</v>
      </c>
      <c r="GR123" s="125">
        <f t="shared" ca="1" si="989"/>
        <v>0</v>
      </c>
      <c r="GS123" s="125">
        <f t="shared" ca="1" si="989"/>
        <v>0</v>
      </c>
      <c r="GT123" s="125">
        <f t="shared" ca="1" si="989"/>
        <v>0</v>
      </c>
      <c r="GU123" s="125">
        <f t="shared" ca="1" si="989"/>
        <v>0</v>
      </c>
      <c r="GV123" s="125">
        <f t="shared" ca="1" si="989"/>
        <v>0</v>
      </c>
      <c r="GW123" s="124">
        <f t="shared" ca="1" si="990"/>
        <v>0</v>
      </c>
      <c r="GX123" s="124">
        <f t="shared" ca="1" si="990"/>
        <v>0</v>
      </c>
      <c r="GY123" s="124">
        <f t="shared" ca="1" si="990"/>
        <v>0</v>
      </c>
      <c r="GZ123" s="124">
        <f t="shared" ca="1" si="990"/>
        <v>0</v>
      </c>
      <c r="HA123" s="124">
        <f t="shared" ca="1" si="990"/>
        <v>0</v>
      </c>
      <c r="HB123" s="124">
        <f t="shared" ca="1" si="990"/>
        <v>0</v>
      </c>
      <c r="HC123" s="124">
        <f t="shared" ca="1" si="990"/>
        <v>0</v>
      </c>
      <c r="HD123" s="124">
        <f t="shared" ca="1" si="990"/>
        <v>0</v>
      </c>
      <c r="HE123" s="124">
        <f t="shared" ca="1" si="990"/>
        <v>0</v>
      </c>
      <c r="HF123" s="124">
        <f t="shared" ca="1" si="990"/>
        <v>0</v>
      </c>
      <c r="HG123" s="124">
        <f t="shared" ca="1" si="990"/>
        <v>0</v>
      </c>
      <c r="HH123" s="124">
        <f t="shared" ca="1" si="990"/>
        <v>0</v>
      </c>
      <c r="HI123" s="124">
        <f t="shared" ca="1" si="990"/>
        <v>0</v>
      </c>
      <c r="HJ123" s="124">
        <f t="shared" ca="1" si="990"/>
        <v>0</v>
      </c>
      <c r="HK123" s="124">
        <f t="shared" ca="1" si="990"/>
        <v>0</v>
      </c>
      <c r="HL123" s="124">
        <f t="shared" ca="1" si="990"/>
        <v>0</v>
      </c>
      <c r="HM123" s="124">
        <f t="shared" ca="1" si="991"/>
        <v>0</v>
      </c>
      <c r="HN123" s="124">
        <f t="shared" ca="1" si="991"/>
        <v>0</v>
      </c>
      <c r="HO123" s="554">
        <f t="shared" ca="1" si="992"/>
        <v>0</v>
      </c>
      <c r="HP123" s="554">
        <f t="shared" ca="1" si="992"/>
        <v>0</v>
      </c>
      <c r="HQ123" s="554">
        <f t="shared" ca="1" si="992"/>
        <v>0</v>
      </c>
      <c r="HR123" s="125">
        <f t="shared" ca="1" si="993"/>
        <v>0</v>
      </c>
      <c r="HS123" s="125">
        <f t="shared" ca="1" si="993"/>
        <v>0</v>
      </c>
      <c r="HT123" s="125">
        <f t="shared" ca="1" si="993"/>
        <v>0</v>
      </c>
      <c r="HU123" s="125">
        <f t="shared" ca="1" si="993"/>
        <v>0</v>
      </c>
      <c r="HV123" s="125">
        <f t="shared" ca="1" si="993"/>
        <v>0</v>
      </c>
      <c r="HW123" s="125">
        <f t="shared" ca="1" si="993"/>
        <v>0</v>
      </c>
      <c r="HX123" s="125">
        <f t="shared" ca="1" si="993"/>
        <v>0</v>
      </c>
      <c r="HY123" s="125">
        <f t="shared" ca="1" si="993"/>
        <v>0</v>
      </c>
      <c r="HZ123" s="125">
        <f t="shared" ca="1" si="993"/>
        <v>0</v>
      </c>
      <c r="IA123" s="125">
        <f t="shared" ca="1" si="993"/>
        <v>0</v>
      </c>
      <c r="IB123" s="125">
        <f t="shared" ca="1" si="993"/>
        <v>0</v>
      </c>
      <c r="IC123" s="125">
        <f t="shared" ca="1" si="993"/>
        <v>0</v>
      </c>
      <c r="ID123" s="125">
        <f t="shared" ca="1" si="993"/>
        <v>0</v>
      </c>
      <c r="IE123" s="5">
        <f t="shared" ca="1" si="994"/>
        <v>67</v>
      </c>
      <c r="IF123" s="9"/>
      <c r="IG123" s="5">
        <f t="shared" ca="1" si="995"/>
        <v>1</v>
      </c>
      <c r="IH123" s="5" t="b">
        <f t="shared" ca="1" si="995"/>
        <v>0</v>
      </c>
      <c r="II123" s="19">
        <f t="shared" ca="1" si="996"/>
        <v>0</v>
      </c>
      <c r="IJ123" s="5">
        <f t="shared" ca="1" si="995"/>
        <v>55</v>
      </c>
      <c r="IK123" s="5" cm="1">
        <f t="array" ref="IK123">INDEX(i.pi_yatf,$X123+1,IK$7)</f>
        <v>1</v>
      </c>
      <c r="IL123" s="19">
        <f t="shared" ca="1" si="997"/>
        <v>0</v>
      </c>
      <c r="IM123" s="19">
        <f t="shared" ca="1" si="997"/>
        <v>0</v>
      </c>
      <c r="IN123" s="19">
        <f t="shared" ca="1" si="997"/>
        <v>0</v>
      </c>
      <c r="IO123" s="19">
        <f t="shared" ca="1" si="997"/>
        <v>0</v>
      </c>
      <c r="IP123" s="19">
        <f t="shared" ca="1" si="997"/>
        <v>0</v>
      </c>
      <c r="IQ123" s="19">
        <f t="shared" ca="1" si="997"/>
        <v>0</v>
      </c>
      <c r="IR123" s="19">
        <f t="shared" ca="1" si="997"/>
        <v>0</v>
      </c>
      <c r="IS123" s="19">
        <f t="shared" ca="1" si="997"/>
        <v>0</v>
      </c>
      <c r="IT123" s="19">
        <f t="shared" ca="1" si="997"/>
        <v>0</v>
      </c>
      <c r="IU123" s="19">
        <f t="shared" ca="1" si="997"/>
        <v>0</v>
      </c>
      <c r="IV123" s="19">
        <f t="shared" ca="1" si="997"/>
        <v>0</v>
      </c>
      <c r="IW123" s="19">
        <f t="shared" ca="1" si="997"/>
        <v>0</v>
      </c>
      <c r="IX123" s="19">
        <f t="shared" ca="1" si="997"/>
        <v>0</v>
      </c>
      <c r="IY123" s="19">
        <f t="shared" ca="1" si="997"/>
        <v>0</v>
      </c>
      <c r="IZ123" s="19">
        <f t="shared" ca="1" si="997"/>
        <v>0</v>
      </c>
      <c r="JA123" s="19">
        <f t="shared" ca="1" si="997"/>
        <v>0</v>
      </c>
      <c r="JB123" s="19">
        <f t="shared" ca="1" si="997"/>
        <v>0</v>
      </c>
      <c r="JC123" s="19">
        <f t="shared" ca="1" si="997"/>
        <v>0</v>
      </c>
      <c r="JD123" s="19">
        <f t="shared" ca="1" si="997"/>
        <v>0</v>
      </c>
      <c r="JE123" s="19">
        <f t="shared" ca="1" si="997"/>
        <v>0</v>
      </c>
      <c r="JF123" s="19">
        <f t="shared" ca="1" si="997"/>
        <v>0</v>
      </c>
      <c r="JG123" s="19">
        <f t="shared" ca="1" si="997"/>
        <v>1</v>
      </c>
      <c r="JH123" s="19">
        <f t="shared" ca="1" si="997"/>
        <v>0</v>
      </c>
      <c r="JI123" s="19">
        <f t="shared" ca="1" si="997"/>
        <v>1</v>
      </c>
      <c r="JJ123" s="9"/>
      <c r="JK123" s="5" t="b">
        <f t="shared" ca="1" si="998"/>
        <v>0</v>
      </c>
      <c r="JL123" s="5" t="b">
        <f t="shared" ca="1" si="999"/>
        <v>0</v>
      </c>
      <c r="JM123" s="5" t="b">
        <f t="shared" ca="1" si="999"/>
        <v>0</v>
      </c>
      <c r="JN123" s="5" t="b">
        <f t="shared" ca="1" si="999"/>
        <v>1</v>
      </c>
      <c r="JO123" s="144">
        <f t="shared" ca="1" si="1000"/>
        <v>1</v>
      </c>
      <c r="JP123" s="144">
        <f t="shared" ca="1" si="1000"/>
        <v>1</v>
      </c>
      <c r="JQ123" s="5" t="b">
        <f t="shared" ca="1" si="1001"/>
        <v>0</v>
      </c>
      <c r="JR123" s="5" t="b">
        <f t="shared" ca="1" si="1001"/>
        <v>1</v>
      </c>
      <c r="JS123" s="5" t="b">
        <f t="shared" ca="1" si="1001"/>
        <v>1</v>
      </c>
      <c r="JT123" s="5" t="b">
        <f t="shared" ca="1" si="1001"/>
        <v>0</v>
      </c>
      <c r="JU123" s="5">
        <f t="shared" ca="1" si="1002"/>
        <v>1</v>
      </c>
      <c r="JV123" s="5">
        <f t="shared" ca="1" si="1002"/>
        <v>0</v>
      </c>
      <c r="JW123" s="5" t="b">
        <f t="shared" ca="1" si="1003"/>
        <v>0</v>
      </c>
      <c r="JX123" s="5" t="str" cm="1">
        <f t="array" aca="1" ref="JX123" ca="1">IF(OR(JY123:KF123&lt;&gt;"-"),TRUE,"-")</f>
        <v>-</v>
      </c>
      <c r="JY123" s="19" t="str">
        <f t="shared" ca="1" si="1004"/>
        <v>-</v>
      </c>
      <c r="JZ123" s="19" t="str">
        <f t="shared" ca="1" si="1004"/>
        <v>-</v>
      </c>
      <c r="KA123" s="19" t="str">
        <f t="shared" ca="1" si="1004"/>
        <v>-</v>
      </c>
      <c r="KB123" s="19" t="str">
        <f t="shared" ca="1" si="1004"/>
        <v>-</v>
      </c>
      <c r="KC123" s="19" t="str">
        <f t="shared" ca="1" si="1004"/>
        <v>-</v>
      </c>
      <c r="KD123" s="19" t="str">
        <f t="shared" ca="1" si="1004"/>
        <v>-</v>
      </c>
      <c r="KE123" s="19" t="str">
        <f t="shared" ca="1" si="1004"/>
        <v>-</v>
      </c>
      <c r="KF123" s="19" t="str">
        <f t="shared" ca="1" si="1004"/>
        <v>-</v>
      </c>
      <c r="KG123" s="5" t="b">
        <f t="array" aca="1" ref="KG123" ca="1">IF(OR(KH123:KN123&lt;&gt;"-"),TRUE,"-")</f>
        <v>1</v>
      </c>
      <c r="KH123" s="19">
        <f t="shared" ca="1" si="1005"/>
        <v>0</v>
      </c>
      <c r="KI123" s="19" t="str">
        <f t="shared" ca="1" si="1005"/>
        <v>-</v>
      </c>
      <c r="KJ123" s="19">
        <f t="shared" ca="1" si="1005"/>
        <v>999999</v>
      </c>
      <c r="KK123" s="19">
        <f t="shared" ca="1" si="1005"/>
        <v>999999</v>
      </c>
      <c r="KL123" s="19">
        <f t="shared" ca="1" si="1005"/>
        <v>999999</v>
      </c>
      <c r="KM123" s="19">
        <f t="shared" ca="1" si="1005"/>
        <v>999999</v>
      </c>
      <c r="KN123" s="19">
        <f t="shared" ca="1" si="1005"/>
        <v>999999</v>
      </c>
      <c r="KO123" s="19" t="str">
        <f t="shared" ca="1" si="1005"/>
        <v>-</v>
      </c>
      <c r="KP123" s="19" t="str">
        <f t="shared" ca="1" si="1005"/>
        <v>-</v>
      </c>
      <c r="KQ123" s="19" t="str">
        <f t="shared" ca="1" si="1005"/>
        <v>-</v>
      </c>
      <c r="KR123" s="19" t="b">
        <f t="shared" ca="1" si="1006"/>
        <v>1</v>
      </c>
      <c r="KS123" s="19">
        <f t="shared" ca="1" si="1006"/>
        <v>0</v>
      </c>
      <c r="KT123" s="5" t="str">
        <f t="shared" ca="1" si="1007"/>
        <v>-</v>
      </c>
      <c r="KU123" s="5" t="str">
        <f t="shared" ca="1" si="1007"/>
        <v>-</v>
      </c>
      <c r="KV123" s="5" t="str">
        <f t="shared" ca="1" si="1007"/>
        <v>-</v>
      </c>
      <c r="KW123" s="5" t="str">
        <f t="shared" ca="1" si="1007"/>
        <v>-</v>
      </c>
      <c r="KX123" s="19" t="str">
        <f t="shared" ca="1" si="1008"/>
        <v>-</v>
      </c>
      <c r="KY123" s="19" t="str">
        <f t="shared" ca="1" si="1008"/>
        <v>-</v>
      </c>
      <c r="KZ123" s="19" t="str">
        <f t="shared" ca="1" si="1008"/>
        <v>-</v>
      </c>
      <c r="LA123" s="19" t="str">
        <f t="shared" ca="1" si="1008"/>
        <v>-</v>
      </c>
      <c r="LB123" s="19" t="str">
        <f t="shared" ca="1" si="1008"/>
        <v>-</v>
      </c>
      <c r="LC123" s="19" t="str">
        <f t="shared" ca="1" si="1008"/>
        <v>-</v>
      </c>
      <c r="LD123" s="19" t="str">
        <f t="shared" ca="1" si="1008"/>
        <v>-</v>
      </c>
      <c r="LE123" s="5" t="str">
        <f t="shared" ca="1" si="1009"/>
        <v>-</v>
      </c>
      <c r="LF123" s="5">
        <f t="shared" ca="1" si="1009"/>
        <v>500</v>
      </c>
      <c r="LG123" s="5">
        <f t="shared" ca="1" si="1009"/>
        <v>500</v>
      </c>
      <c r="LH123" s="5" t="str">
        <f t="shared" ca="1" si="1009"/>
        <v>-</v>
      </c>
      <c r="LI123" s="5" t="str">
        <f t="shared" ca="1" si="1009"/>
        <v>-</v>
      </c>
      <c r="LJ123" s="5" t="str">
        <f t="shared" ca="1" si="1009"/>
        <v>-</v>
      </c>
      <c r="LK123" s="5">
        <f t="shared" ca="1" si="1010"/>
        <v>1</v>
      </c>
      <c r="LL123" s="9"/>
      <c r="LM123" s="19">
        <f t="shared" ca="1" si="1008"/>
        <v>70</v>
      </c>
      <c r="LN123" s="19">
        <f t="shared" ca="1" si="1011"/>
        <v>50</v>
      </c>
      <c r="LO123" s="19">
        <f t="shared" ca="1" si="1011"/>
        <v>80</v>
      </c>
      <c r="LP123" s="19">
        <f t="shared" ca="1" si="1011"/>
        <v>50</v>
      </c>
      <c r="LQ123" s="5" t="b" cm="1">
        <f t="array" ref="LQ123">INDEX(i.meatgrid,$Q123,LQ$7)</f>
        <v>1</v>
      </c>
      <c r="LR123" s="5" t="b" cm="1">
        <f t="array" ref="LR123">INDEX(i.meatgrid,$Q123,LR$7)</f>
        <v>0</v>
      </c>
      <c r="LS123" s="5" t="str" cm="1">
        <f t="array" ref="LS123">INDEX(i.meatgrid,$Q123,LS$7)</f>
        <v>-</v>
      </c>
      <c r="LT123" s="5" t="str" cm="1">
        <f t="array" ref="LT123">INDEX(i.meatgrid,$Q123,LT$7)</f>
        <v>-</v>
      </c>
      <c r="LU123" s="5">
        <f t="shared" si="1012"/>
        <v>1</v>
      </c>
      <c r="LV123" s="5">
        <f t="shared" si="1013"/>
        <v>1</v>
      </c>
      <c r="LW123" s="5" cm="1">
        <f t="array" ref="LW123">INDEX(i.meatgrid,$Q123,LW$7)</f>
        <v>0</v>
      </c>
      <c r="LX123" s="5" cm="1">
        <f t="array" ref="LX123">INDEX(i.meatgrid,$Q123,LX$7)</f>
        <v>0</v>
      </c>
      <c r="LY123" s="5" cm="1">
        <f t="array" ref="LY123">INDEX(i.meatgrid,$Q123,LY$7)</f>
        <v>0</v>
      </c>
      <c r="LZ123" s="5" cm="1">
        <f t="array" ref="LZ123">INDEX(i.meatgrid,$Q123,LZ$7)</f>
        <v>0</v>
      </c>
      <c r="MA123" s="5" cm="1">
        <f t="array" ref="MA123">INDEX(i.meatgrid,$Q123,MA$7)</f>
        <v>0</v>
      </c>
      <c r="MB123" s="5" cm="1">
        <f t="array" ref="MB123">INDEX(i.meatgrid,$Q123,MB$7)</f>
        <v>1</v>
      </c>
      <c r="MC123" s="5" cm="1">
        <f t="array" ref="MC123">INDEX(i.meatgrid,$Q123,MC$7)</f>
        <v>1</v>
      </c>
      <c r="MD123" s="5" cm="1">
        <f t="array" ref="MD123">INDEX(i.meatgrid,$Q123,MD$7)</f>
        <v>1</v>
      </c>
      <c r="ME123" s="5">
        <f t="shared" si="1014"/>
        <v>1</v>
      </c>
      <c r="MF123" s="9"/>
      <c r="MG123" s="19" t="b">
        <f t="shared" ca="1" si="1015"/>
        <v>0</v>
      </c>
      <c r="MH123" s="19" t="b">
        <f t="shared" ca="1" si="1015"/>
        <v>0</v>
      </c>
      <c r="MI123" s="19">
        <f t="shared" ca="1" si="1015"/>
        <v>1</v>
      </c>
      <c r="MJ123" s="19">
        <f t="shared" ca="1" si="1015"/>
        <v>0.75</v>
      </c>
      <c r="MK123" s="19">
        <f t="shared" ca="1" si="1015"/>
        <v>0.75</v>
      </c>
      <c r="ML123" s="19">
        <f t="shared" ca="1" si="1015"/>
        <v>0.8</v>
      </c>
      <c r="MM123" s="19">
        <f t="shared" ca="1" si="1015"/>
        <v>0.82499999999999996</v>
      </c>
      <c r="MN123" s="19">
        <f t="shared" ca="1" si="1015"/>
        <v>0.875</v>
      </c>
      <c r="MO123" s="19">
        <f t="shared" ca="1" si="1015"/>
        <v>0.9</v>
      </c>
      <c r="MP123" s="19">
        <f t="shared" ca="1" si="1015"/>
        <v>1</v>
      </c>
      <c r="MQ123" s="19">
        <f t="shared" ca="1" si="1015"/>
        <v>0.875</v>
      </c>
      <c r="MR123" s="19" t="b">
        <f t="shared" ca="1" si="1015"/>
        <v>1</v>
      </c>
      <c r="MS123" s="19">
        <f t="shared" ca="1" si="1015"/>
        <v>74.989999999999995</v>
      </c>
      <c r="MT123" s="19" t="str">
        <f t="shared" ca="1" si="1015"/>
        <v>-</v>
      </c>
      <c r="MU123" s="19" t="str">
        <f t="shared" ca="1" si="1015"/>
        <v>-</v>
      </c>
      <c r="MV123" s="19" t="str">
        <f t="shared" ca="1" si="1015"/>
        <v>-</v>
      </c>
      <c r="MW123" s="19" t="str">
        <f t="shared" ca="1" si="1016"/>
        <v>-</v>
      </c>
      <c r="MX123" s="19" t="str">
        <f t="shared" ca="1" si="1016"/>
        <v>-</v>
      </c>
      <c r="MY123" s="19" t="str">
        <f t="shared" ca="1" si="1016"/>
        <v>-</v>
      </c>
      <c r="MZ123" s="19" t="str">
        <f t="shared" ca="1" si="1016"/>
        <v>-</v>
      </c>
      <c r="NA123" s="19">
        <f t="shared" ca="1" si="1016"/>
        <v>36.99</v>
      </c>
      <c r="NB123" s="19">
        <f t="shared" ca="1" si="1016"/>
        <v>36.99</v>
      </c>
      <c r="NC123" s="19" t="str">
        <f t="shared" ca="1" si="1016"/>
        <v>-</v>
      </c>
      <c r="ND123" s="19" t="str">
        <f t="shared" ca="1" si="1016"/>
        <v>-</v>
      </c>
      <c r="NE123" s="19" t="str">
        <f t="shared" ca="1" si="1016"/>
        <v>-</v>
      </c>
      <c r="NF123" s="19" t="str">
        <f t="shared" ca="1" si="1016"/>
        <v>-</v>
      </c>
      <c r="NG123" s="19" t="str">
        <f t="shared" ca="1" si="1016"/>
        <v>-</v>
      </c>
      <c r="NH123" s="19">
        <f t="shared" ca="1" si="1016"/>
        <v>49.99</v>
      </c>
      <c r="NI123" s="19">
        <f t="shared" ca="1" si="1016"/>
        <v>49.99</v>
      </c>
      <c r="NJ123" s="19">
        <f t="shared" ca="1" si="1016"/>
        <v>49.99</v>
      </c>
      <c r="NK123" s="19">
        <f t="shared" ca="1" si="1016"/>
        <v>49.99</v>
      </c>
      <c r="NL123" s="19">
        <f t="shared" ca="1" si="1016"/>
        <v>49.99</v>
      </c>
      <c r="NM123" s="19">
        <f t="shared" ca="1" si="1016"/>
        <v>49.99</v>
      </c>
      <c r="NN123" s="19">
        <f t="shared" ca="1" si="1016"/>
        <v>49.99</v>
      </c>
      <c r="NO123" s="19">
        <f t="shared" ca="1" si="1016"/>
        <v>49.99</v>
      </c>
      <c r="NP123" s="19">
        <f t="shared" ca="1" si="1016"/>
        <v>412.99</v>
      </c>
      <c r="NQ123" s="19">
        <f t="shared" ca="1" si="1016"/>
        <v>412.99</v>
      </c>
      <c r="NR123" s="19" t="str">
        <f t="shared" ca="1" si="1016"/>
        <v>-</v>
      </c>
      <c r="NS123" s="19" t="str">
        <f t="shared" ca="1" si="1016"/>
        <v>-</v>
      </c>
      <c r="NT123" s="19" t="str">
        <f t="shared" ca="1" si="1016"/>
        <v>-</v>
      </c>
      <c r="NU123" s="19" t="str">
        <f t="shared" ca="1" si="1016"/>
        <v>-</v>
      </c>
      <c r="NV123" s="19" t="str">
        <f t="shared" ca="1" si="1016"/>
        <v>-</v>
      </c>
      <c r="NW123" s="19">
        <f t="shared" ca="1" si="1016"/>
        <v>6.8900000000000006</v>
      </c>
      <c r="NX123" s="19">
        <f t="shared" ca="1" si="1016"/>
        <v>6.8900000000000006</v>
      </c>
      <c r="NY123" s="19">
        <f t="shared" ca="1" si="1016"/>
        <v>6.8900000000000006</v>
      </c>
      <c r="NZ123" s="19">
        <f t="shared" ca="1" si="1016"/>
        <v>6.8900000000000006</v>
      </c>
      <c r="OA123" s="19">
        <f t="shared" ca="1" si="1016"/>
        <v>6.8900000000000006</v>
      </c>
      <c r="OB123" s="19">
        <f t="shared" ca="1" si="1016"/>
        <v>6.8900000000000006</v>
      </c>
      <c r="OC123" s="19">
        <f t="shared" ca="1" si="1016"/>
        <v>6.8900000000000006</v>
      </c>
      <c r="OD123" s="19">
        <f t="shared" ca="1" si="1016"/>
        <v>6.8900000000000006</v>
      </c>
      <c r="OE123" s="19">
        <f t="shared" ca="1" si="1016"/>
        <v>346.99</v>
      </c>
      <c r="OF123" s="19">
        <f t="shared" ca="1" si="1016"/>
        <v>346.99</v>
      </c>
      <c r="OG123" s="19" t="str">
        <f t="shared" ca="1" si="1016"/>
        <v>-</v>
      </c>
      <c r="OH123" s="19" t="str">
        <f t="shared" ca="1" si="1016"/>
        <v>-</v>
      </c>
      <c r="OI123" s="19" t="str">
        <f t="shared" ca="1" si="1016"/>
        <v>-</v>
      </c>
      <c r="OJ123" s="19" t="str">
        <f t="shared" ca="1" si="1016"/>
        <v>-</v>
      </c>
      <c r="OK123" s="19" t="str">
        <f t="shared" ca="1" si="1016"/>
        <v>-</v>
      </c>
      <c r="OL123" s="19">
        <f t="shared" ca="1" si="1016"/>
        <v>0</v>
      </c>
      <c r="OM123" s="24">
        <v>0</v>
      </c>
    </row>
    <row r="124" spans="1:403" outlineLevel="1">
      <c r="A124" s="21">
        <f t="shared" si="156"/>
        <v>119</v>
      </c>
      <c r="B124" s="21"/>
      <c r="D124" s="14"/>
      <c r="E124" t="b">
        <v>0</v>
      </c>
      <c r="H124" s="21"/>
      <c r="I124" s="21"/>
      <c r="J124" s="21"/>
      <c r="K124" s="21"/>
      <c r="L124" s="21"/>
      <c r="M124" s="21"/>
      <c r="N124" s="21"/>
      <c r="O124" s="21"/>
      <c r="P124" s="21"/>
      <c r="Q124" s="21"/>
      <c r="R124" s="21"/>
      <c r="S124" s="21"/>
      <c r="T124" s="21"/>
      <c r="U124" s="218"/>
      <c r="V124" s="218"/>
      <c r="W124" s="21"/>
      <c r="X124" s="218"/>
      <c r="Y124" s="218"/>
      <c r="Z124" s="218"/>
      <c r="AA124" s="218"/>
      <c r="AB124" s="218"/>
      <c r="AC124" s="218"/>
      <c r="AD124" s="218"/>
      <c r="AE124" s="218"/>
      <c r="AJ124" s="218"/>
      <c r="AK124" s="218"/>
      <c r="AL124" s="234" t="str">
        <f ca="1">"blank "&amp;TEXT(RAND(),"0.000")</f>
        <v>blank 0.313</v>
      </c>
      <c r="AM124" s="9" t="str">
        <f ca="1">IF(COUNTIF(AL$5:AL124,AL124)=1,"-","Dup")</f>
        <v>-</v>
      </c>
      <c r="AN124" s="9"/>
      <c r="AO124" s="14"/>
      <c r="AP124" s="14"/>
      <c r="AQ124" s="14"/>
      <c r="AR124" s="14"/>
      <c r="AS124" s="14"/>
      <c r="AT124" s="14"/>
      <c r="AU124" s="563"/>
      <c r="AV124" s="563"/>
      <c r="AW124" s="9"/>
      <c r="AX124" s="14"/>
      <c r="AY124" s="14"/>
      <c r="AZ124" s="14"/>
      <c r="BA124" s="14"/>
      <c r="BB124" s="14"/>
      <c r="BC124" s="14"/>
      <c r="BD124" s="14"/>
      <c r="BE124" s="9"/>
      <c r="BF124" s="14"/>
      <c r="BG124" s="14"/>
      <c r="BH124" s="14"/>
      <c r="BI124" s="14"/>
      <c r="BJ124" s="14"/>
      <c r="BK124" s="14"/>
      <c r="BL124" s="14"/>
      <c r="BM124" s="14"/>
      <c r="BN124" s="14"/>
      <c r="BO124" s="14"/>
      <c r="BP124" s="14"/>
      <c r="BQ124" s="9"/>
      <c r="BR124" s="14"/>
      <c r="BS124" s="14"/>
      <c r="BT124" s="14"/>
      <c r="BU124" s="14"/>
      <c r="BV124" s="14"/>
      <c r="BW124" s="14"/>
      <c r="BX124" s="14"/>
      <c r="BY124" s="14"/>
      <c r="BZ124" s="14"/>
      <c r="CA124" s="14"/>
      <c r="CB124" s="9"/>
      <c r="CC124" s="14"/>
      <c r="CD124" s="14"/>
      <c r="CE124" s="14"/>
      <c r="CF124" s="14"/>
      <c r="CG124" s="14"/>
      <c r="CH124" s="14"/>
      <c r="CI124" s="14"/>
      <c r="CJ124" s="14"/>
      <c r="CK124" s="14"/>
      <c r="CL124" s="14"/>
      <c r="CM124" s="14"/>
      <c r="CN124" s="9"/>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9"/>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9"/>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9"/>
      <c r="LM124" s="14"/>
      <c r="LN124" s="14"/>
      <c r="LO124" s="14"/>
      <c r="LP124" s="14"/>
      <c r="LQ124" s="14"/>
      <c r="LR124" s="14"/>
      <c r="LS124" s="14"/>
      <c r="LT124" s="14"/>
      <c r="LU124" s="14"/>
      <c r="LV124" s="14"/>
      <c r="LW124" s="14"/>
      <c r="LX124" s="14"/>
      <c r="LY124" s="14"/>
      <c r="LZ124" s="14"/>
      <c r="MA124" s="14"/>
      <c r="MB124" s="14"/>
      <c r="MC124" s="14"/>
      <c r="MD124" s="14"/>
      <c r="ME124" s="14"/>
      <c r="MF124" s="9"/>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24">
        <v>0</v>
      </c>
    </row>
    <row r="125" spans="1:403" outlineLevel="1">
      <c r="A125" s="21">
        <f>ROW(A125)-5</f>
        <v>120</v>
      </c>
      <c r="B125" s="21"/>
      <c r="D125" s="14"/>
      <c r="E125" t="b">
        <v>0</v>
      </c>
      <c r="U125" s="218"/>
      <c r="V125" s="218"/>
      <c r="X125" s="218"/>
      <c r="Y125" s="218"/>
      <c r="Z125" s="218"/>
      <c r="AA125" s="218"/>
      <c r="AB125" s="218"/>
      <c r="AC125" s="218"/>
      <c r="AD125" s="218"/>
      <c r="AE125" s="218"/>
      <c r="AL125" s="233" t="s">
        <v>827</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ROW(A126)-5</f>
        <v>121</v>
      </c>
      <c r="B126" s="21"/>
      <c r="D126" s="14"/>
      <c r="E126" t="b">
        <v>0</v>
      </c>
      <c r="U126" s="218"/>
      <c r="V126" s="218"/>
      <c r="X126" s="218"/>
      <c r="Y126" s="218"/>
      <c r="Z126" s="218"/>
      <c r="AA126" s="218"/>
      <c r="AB126" s="218"/>
      <c r="AC126" s="218"/>
      <c r="AD126" s="218"/>
      <c r="AE126" s="218"/>
      <c r="AL126" s="233" t="s">
        <v>828</v>
      </c>
      <c r="AM126" s="9" t="str">
        <f ca="1">IF(COUNTIF(AL$5:AL126,AL126)=1,"-","Dup")</f>
        <v>-</v>
      </c>
      <c r="AN126" s="9"/>
      <c r="AO126" s="14"/>
      <c r="AP126" s="14"/>
      <c r="AQ126" s="14"/>
      <c r="AR126" s="14"/>
      <c r="AS126" s="14"/>
      <c r="AT126" s="14"/>
      <c r="AU126" s="563"/>
      <c r="AV126" s="563"/>
      <c r="AW126" s="9"/>
      <c r="AX126" s="14"/>
      <c r="AY126" s="14"/>
      <c r="AZ126" s="14"/>
      <c r="BA126" s="14"/>
      <c r="BB126" s="14"/>
      <c r="BC126" s="14"/>
      <c r="BD126" s="14"/>
      <c r="BE126" s="9"/>
      <c r="BF126" s="14"/>
      <c r="BG126" s="14"/>
      <c r="BH126" s="14"/>
      <c r="BI126" s="14"/>
      <c r="BJ126" s="14"/>
      <c r="BK126" s="14"/>
      <c r="BL126" s="14"/>
      <c r="BM126" s="14"/>
      <c r="BN126" s="14"/>
      <c r="BO126" s="14"/>
      <c r="BP126" s="14"/>
      <c r="BQ126" s="9"/>
      <c r="BR126" s="14"/>
      <c r="BS126" s="14"/>
      <c r="BT126" s="14"/>
      <c r="BU126" s="14"/>
      <c r="BV126" s="14"/>
      <c r="BW126" s="14"/>
      <c r="BX126" s="14"/>
      <c r="BY126" s="14"/>
      <c r="BZ126" s="14"/>
      <c r="CA126" s="14"/>
      <c r="CB126" s="9"/>
      <c r="CC126" s="14"/>
      <c r="CD126" s="14"/>
      <c r="CE126" s="14"/>
      <c r="CF126" s="14"/>
      <c r="CG126" s="14"/>
      <c r="CH126" s="153"/>
      <c r="CI126" s="14"/>
      <c r="CJ126" s="14"/>
      <c r="CK126" s="14"/>
      <c r="CL126" s="14"/>
      <c r="CM126" s="14"/>
      <c r="CN126" s="9"/>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322"/>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9"/>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9"/>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9"/>
      <c r="LM126" s="14"/>
      <c r="LN126" s="14"/>
      <c r="LO126" s="14"/>
      <c r="LP126" s="14"/>
      <c r="LQ126" s="14"/>
      <c r="LR126" s="14"/>
      <c r="LS126" s="14"/>
      <c r="LT126" s="14"/>
      <c r="LU126" s="14"/>
      <c r="LV126" s="14"/>
      <c r="LW126" s="14"/>
      <c r="LX126" s="14"/>
      <c r="LY126" s="14"/>
      <c r="LZ126" s="14"/>
      <c r="MA126" s="14"/>
      <c r="MB126" s="14"/>
      <c r="MC126" s="14"/>
      <c r="MD126" s="14"/>
      <c r="ME126" s="14"/>
      <c r="MF126" s="9"/>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24">
        <v>0</v>
      </c>
    </row>
    <row r="127" spans="1:403" outlineLevel="1">
      <c r="A127" s="21">
        <f t="shared" si="156"/>
        <v>122</v>
      </c>
      <c r="B127" s="21"/>
      <c r="D127" s="14"/>
      <c r="E127" t="b">
        <v>0</v>
      </c>
      <c r="U127" s="218"/>
      <c r="V127" s="218"/>
      <c r="X127" s="218"/>
      <c r="Y127" s="218"/>
      <c r="Z127" s="218"/>
      <c r="AA127" s="218"/>
      <c r="AB127" s="218"/>
      <c r="AC127" s="218"/>
      <c r="AD127" s="218"/>
      <c r="AE127" s="218"/>
      <c r="AL127" s="233" t="s">
        <v>829</v>
      </c>
      <c r="AM127" s="9" t="str">
        <f ca="1">IF(COUNTIF(AL$5:AL127,AL127)=1,"-","Dup")</f>
        <v>-</v>
      </c>
      <c r="AN127" s="9"/>
      <c r="AO127" s="14"/>
      <c r="AP127" s="14"/>
      <c r="AQ127" s="14"/>
      <c r="AR127" s="14"/>
      <c r="AS127" s="14"/>
      <c r="AT127" s="14"/>
      <c r="AU127" s="563"/>
      <c r="AV127" s="563"/>
      <c r="AW127" s="9"/>
      <c r="AX127" s="14"/>
      <c r="AY127" s="14"/>
      <c r="AZ127" s="14"/>
      <c r="BA127" s="14"/>
      <c r="BB127" s="14"/>
      <c r="BC127" s="14"/>
      <c r="BD127" s="14"/>
      <c r="BE127" s="9"/>
      <c r="BF127" s="14"/>
      <c r="BG127" s="14"/>
      <c r="BH127" s="14"/>
      <c r="BI127" s="14"/>
      <c r="BJ127" s="14"/>
      <c r="BK127" s="14"/>
      <c r="BL127" s="14"/>
      <c r="BM127" s="14"/>
      <c r="BN127" s="14"/>
      <c r="BO127" s="14"/>
      <c r="BP127" s="14"/>
      <c r="BQ127" s="9"/>
      <c r="BR127" s="14"/>
      <c r="BS127" s="14"/>
      <c r="BT127" s="14"/>
      <c r="BU127" s="14"/>
      <c r="BV127" s="14"/>
      <c r="BW127" s="14"/>
      <c r="BX127" s="14"/>
      <c r="BY127" s="14"/>
      <c r="BZ127" s="14"/>
      <c r="CA127" s="14"/>
      <c r="CB127" s="9"/>
      <c r="CC127" s="14"/>
      <c r="CD127" s="14"/>
      <c r="CE127" s="14"/>
      <c r="CF127" s="14"/>
      <c r="CG127" s="14"/>
      <c r="CH127" s="153"/>
      <c r="CI127" s="14"/>
      <c r="CJ127" s="14"/>
      <c r="CK127" s="14"/>
      <c r="CL127" s="14"/>
      <c r="CM127" s="14"/>
      <c r="CN127" s="9"/>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322"/>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9"/>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9"/>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9"/>
      <c r="LM127" s="14"/>
      <c r="LN127" s="14"/>
      <c r="LO127" s="14"/>
      <c r="LP127" s="14"/>
      <c r="LQ127" s="14"/>
      <c r="LR127" s="14"/>
      <c r="LS127" s="14"/>
      <c r="LT127" s="14"/>
      <c r="LU127" s="14"/>
      <c r="LV127" s="14"/>
      <c r="LW127" s="14"/>
      <c r="LX127" s="14"/>
      <c r="LY127" s="14"/>
      <c r="LZ127" s="14"/>
      <c r="MA127" s="14"/>
      <c r="MB127" s="14"/>
      <c r="MC127" s="14"/>
      <c r="MD127" s="14"/>
      <c r="ME127" s="14"/>
      <c r="MF127" s="9"/>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24">
        <v>0</v>
      </c>
    </row>
    <row r="128" spans="1:403" outlineLevel="1">
      <c r="A128" s="21">
        <f t="shared" si="156"/>
        <v>123</v>
      </c>
      <c r="B128" s="21"/>
      <c r="D128" s="14"/>
      <c r="E128" t="b">
        <v>0</v>
      </c>
      <c r="U128" s="218"/>
      <c r="V128" s="218"/>
      <c r="X128" s="218"/>
      <c r="Y128" s="218"/>
      <c r="Z128" s="218"/>
      <c r="AA128" s="218"/>
      <c r="AB128" s="218"/>
      <c r="AC128" s="218"/>
      <c r="AD128" s="218"/>
      <c r="AE128" s="218"/>
      <c r="AL128" s="233" t="s">
        <v>830</v>
      </c>
      <c r="AM128" s="9" t="str">
        <f ca="1">IF(COUNTIF(AL$5:AL128,AL128)=1,"-","Dup")</f>
        <v>-</v>
      </c>
      <c r="AN128" s="9"/>
      <c r="AO128" s="14"/>
      <c r="AP128" s="14"/>
      <c r="AQ128" s="14"/>
      <c r="AR128" s="14"/>
      <c r="AS128" s="14"/>
      <c r="AT128" s="14"/>
      <c r="AU128" s="563"/>
      <c r="AV128" s="563"/>
      <c r="AW128" s="9"/>
      <c r="AX128" s="14"/>
      <c r="AY128" s="14"/>
      <c r="AZ128" s="14"/>
      <c r="BA128" s="14"/>
      <c r="BB128" s="14"/>
      <c r="BC128" s="14"/>
      <c r="BD128" s="14"/>
      <c r="BE128" s="9"/>
      <c r="BF128" s="14"/>
      <c r="BG128" s="14"/>
      <c r="BH128" s="14"/>
      <c r="BI128" s="14"/>
      <c r="BJ128" s="14"/>
      <c r="BK128" s="14"/>
      <c r="BL128" s="14"/>
      <c r="BM128" s="14"/>
      <c r="BN128" s="14"/>
      <c r="BO128" s="14"/>
      <c r="BP128" s="14"/>
      <c r="BQ128" s="9"/>
      <c r="BR128" s="14"/>
      <c r="BS128" s="14"/>
      <c r="BT128" s="14"/>
      <c r="BU128" s="14"/>
      <c r="BV128" s="14"/>
      <c r="BW128" s="14"/>
      <c r="BX128" s="14"/>
      <c r="BY128" s="14"/>
      <c r="BZ128" s="14"/>
      <c r="CA128" s="14"/>
      <c r="CB128" s="9"/>
      <c r="CC128" s="14"/>
      <c r="CD128" s="14"/>
      <c r="CE128" s="14"/>
      <c r="CF128" s="14"/>
      <c r="CG128" s="14"/>
      <c r="CH128" s="153"/>
      <c r="CI128" s="14"/>
      <c r="CJ128" s="14"/>
      <c r="CK128" s="14"/>
      <c r="CL128" s="14"/>
      <c r="CM128" s="14"/>
      <c r="CN128" s="9"/>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322"/>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9"/>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9"/>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9"/>
      <c r="LM128" s="14"/>
      <c r="LN128" s="14"/>
      <c r="LO128" s="14"/>
      <c r="LP128" s="14"/>
      <c r="LQ128" s="14"/>
      <c r="LR128" s="14"/>
      <c r="LS128" s="14"/>
      <c r="LT128" s="14"/>
      <c r="LU128" s="14"/>
      <c r="LV128" s="14"/>
      <c r="LW128" s="14"/>
      <c r="LX128" s="14"/>
      <c r="LY128" s="14"/>
      <c r="LZ128" s="14"/>
      <c r="MA128" s="14"/>
      <c r="MB128" s="14"/>
      <c r="MC128" s="14"/>
      <c r="MD128" s="14"/>
      <c r="ME128" s="14"/>
      <c r="MF128" s="9"/>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24">
        <v>0</v>
      </c>
    </row>
    <row r="129" spans="1:403" outlineLevel="1">
      <c r="A129" s="21">
        <f t="shared" si="156"/>
        <v>124</v>
      </c>
      <c r="B129" s="21"/>
      <c r="D129" s="14"/>
      <c r="E129" t="b">
        <v>0</v>
      </c>
      <c r="U129" s="218"/>
      <c r="V129" s="218"/>
      <c r="X129" s="218"/>
      <c r="Y129" s="218"/>
      <c r="Z129" s="218"/>
      <c r="AA129" s="218"/>
      <c r="AB129" s="218"/>
      <c r="AC129" s="218"/>
      <c r="AD129" s="218"/>
      <c r="AE129" s="218"/>
      <c r="AL129" s="233" t="s">
        <v>1503</v>
      </c>
      <c r="AM129" s="9" t="str">
        <f ca="1">IF(COUNTIF(AL$5:AL129,AL129)=1,"-","Dup")</f>
        <v>-</v>
      </c>
      <c r="AN129" s="9"/>
      <c r="AO129" s="14"/>
      <c r="AP129" s="14"/>
      <c r="AQ129" s="14"/>
      <c r="AR129" s="14"/>
      <c r="AS129" s="14"/>
      <c r="AT129" s="14"/>
      <c r="AU129" s="563"/>
      <c r="AV129" s="563"/>
      <c r="AW129" s="9"/>
      <c r="AX129" s="14"/>
      <c r="AY129" s="14"/>
      <c r="AZ129" s="14"/>
      <c r="BA129" s="14"/>
      <c r="BB129" s="14"/>
      <c r="BC129" s="14"/>
      <c r="BD129" s="14"/>
      <c r="BE129" s="9"/>
      <c r="BF129" s="14"/>
      <c r="BG129" s="14"/>
      <c r="BH129" s="14"/>
      <c r="BI129" s="14"/>
      <c r="BJ129" s="14"/>
      <c r="BK129" s="14"/>
      <c r="BL129" s="14"/>
      <c r="BM129" s="14"/>
      <c r="BN129" s="14"/>
      <c r="BO129" s="14"/>
      <c r="BP129" s="14"/>
      <c r="BQ129" s="9"/>
      <c r="BR129" s="14"/>
      <c r="BS129" s="14"/>
      <c r="BT129" s="14"/>
      <c r="BU129" s="14"/>
      <c r="BV129" s="14"/>
      <c r="BW129" s="14"/>
      <c r="BX129" s="14"/>
      <c r="BY129" s="14"/>
      <c r="BZ129" s="14"/>
      <c r="CA129" s="14"/>
      <c r="CB129" s="9"/>
      <c r="CC129" s="14"/>
      <c r="CD129" s="14"/>
      <c r="CE129" s="14"/>
      <c r="CF129" s="14"/>
      <c r="CG129" s="14"/>
      <c r="CH129" s="153"/>
      <c r="CI129" s="14"/>
      <c r="CJ129" s="14"/>
      <c r="CK129" s="14"/>
      <c r="CL129" s="14"/>
      <c r="CM129" s="14"/>
      <c r="CN129" s="9"/>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322"/>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9"/>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9"/>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9"/>
      <c r="LM129" s="14"/>
      <c r="LN129" s="14"/>
      <c r="LO129" s="14"/>
      <c r="LP129" s="14"/>
      <c r="LQ129" s="14"/>
      <c r="LR129" s="14"/>
      <c r="LS129" s="14"/>
      <c r="LT129" s="14"/>
      <c r="LU129" s="14"/>
      <c r="LV129" s="14"/>
      <c r="LW129" s="14"/>
      <c r="LX129" s="14"/>
      <c r="LY129" s="14"/>
      <c r="LZ129" s="14"/>
      <c r="MA129" s="14"/>
      <c r="MB129" s="14"/>
      <c r="MC129" s="14"/>
      <c r="MD129" s="14"/>
      <c r="ME129" s="14"/>
      <c r="MF129" s="9"/>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24">
        <v>0</v>
      </c>
    </row>
    <row r="130" spans="1:403" collapsed="1">
      <c r="A130" s="21">
        <f t="shared" si="156"/>
        <v>125</v>
      </c>
      <c r="B130" s="21"/>
      <c r="D130" s="14"/>
      <c r="E130" t="b">
        <v>0</v>
      </c>
      <c r="U130" s="218"/>
      <c r="V130" s="218"/>
      <c r="X130" s="218"/>
      <c r="Y130" s="218"/>
      <c r="Z130" s="218"/>
      <c r="AA130" s="218"/>
      <c r="AB130" s="218"/>
      <c r="AC130" s="218"/>
      <c r="AD130" s="218"/>
      <c r="AE130" s="218"/>
      <c r="AL130" s="233" t="s">
        <v>776</v>
      </c>
      <c r="AM130" s="9" t="str">
        <f ca="1">IF(COUNTIF(AL$5:AL130,AL130)=1,"-","Dup")</f>
        <v>-</v>
      </c>
      <c r="AN130" s="9"/>
      <c r="AO130" s="14"/>
      <c r="AP130" s="14"/>
      <c r="AQ130" s="14"/>
      <c r="AR130" s="14"/>
      <c r="AS130" s="14"/>
      <c r="AT130" s="14"/>
      <c r="AU130" s="563"/>
      <c r="AV130" s="563"/>
      <c r="AW130" s="9"/>
      <c r="AX130" s="14"/>
      <c r="AY130" s="14"/>
      <c r="AZ130" s="14"/>
      <c r="BA130" s="14"/>
      <c r="BB130" s="14"/>
      <c r="BC130" s="14"/>
      <c r="BD130" s="14"/>
      <c r="BE130" s="9"/>
      <c r="BF130" s="14"/>
      <c r="BG130" s="14"/>
      <c r="BH130" s="14"/>
      <c r="BI130" s="14"/>
      <c r="BJ130" s="14"/>
      <c r="BK130" s="14"/>
      <c r="BL130" s="14"/>
      <c r="BM130" s="14"/>
      <c r="BN130" s="14"/>
      <c r="BO130" s="14"/>
      <c r="BP130" s="14"/>
      <c r="BQ130" s="9"/>
      <c r="BR130" s="14"/>
      <c r="BS130" s="14"/>
      <c r="BT130" s="14"/>
      <c r="BU130" s="14"/>
      <c r="BV130" s="14"/>
      <c r="BW130" s="14"/>
      <c r="BX130" s="14"/>
      <c r="BY130" s="14"/>
      <c r="BZ130" s="14"/>
      <c r="CA130" s="14"/>
      <c r="CB130" s="9"/>
      <c r="CC130" s="14"/>
      <c r="CD130" s="14"/>
      <c r="CE130" s="14"/>
      <c r="CF130" s="14"/>
      <c r="CG130" s="14"/>
      <c r="CH130" s="153"/>
      <c r="CI130" s="14"/>
      <c r="CJ130" s="14"/>
      <c r="CK130" s="14"/>
      <c r="CL130" s="14"/>
      <c r="CM130" s="14"/>
      <c r="CN130" s="9"/>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322"/>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9"/>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9"/>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9"/>
      <c r="LM130" s="14"/>
      <c r="LN130" s="14"/>
      <c r="LO130" s="14"/>
      <c r="LP130" s="14"/>
      <c r="LQ130" s="14"/>
      <c r="LR130" s="14"/>
      <c r="LS130" s="14"/>
      <c r="LT130" s="14"/>
      <c r="LU130" s="14"/>
      <c r="LV130" s="14"/>
      <c r="LW130" s="14"/>
      <c r="LX130" s="14"/>
      <c r="LY130" s="14"/>
      <c r="LZ130" s="14"/>
      <c r="MA130" s="14"/>
      <c r="MB130" s="14"/>
      <c r="MC130" s="14"/>
      <c r="MD130" s="14"/>
      <c r="ME130" s="14"/>
      <c r="MF130" s="9"/>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24">
        <v>0</v>
      </c>
    </row>
    <row r="131" spans="1:403" ht="6.75" customHeight="1">
      <c r="A131" s="21">
        <f t="shared" ref="A131" si="1024">ROW(A131)-5</f>
        <v>126</v>
      </c>
      <c r="B131" s="8">
        <f t="shared" ref="B131:G131" si="1025">B$5</f>
        <v>0</v>
      </c>
      <c r="C131" s="8">
        <f t="shared" si="1025"/>
        <v>0</v>
      </c>
      <c r="D131" s="8" t="str">
        <f t="shared" si="1025"/>
        <v>GSM</v>
      </c>
      <c r="E131" s="8" t="b">
        <f t="shared" si="1025"/>
        <v>0</v>
      </c>
      <c r="F131" s="8" t="b">
        <f t="shared" si="1025"/>
        <v>0</v>
      </c>
      <c r="G131" s="8" t="b">
        <f t="shared" si="1025"/>
        <v>0</v>
      </c>
      <c r="H131" s="22"/>
      <c r="I131" s="22"/>
      <c r="J131" s="22"/>
      <c r="K131" s="22"/>
      <c r="L131" s="22"/>
      <c r="M131" s="22" t="b">
        <v>0</v>
      </c>
      <c r="N131" s="22" t="b">
        <v>0</v>
      </c>
      <c r="O131" s="22"/>
      <c r="P131" s="22" t="b">
        <v>0</v>
      </c>
      <c r="Q131" s="22" t="b">
        <v>0</v>
      </c>
      <c r="R131" s="22" t="b">
        <v>0</v>
      </c>
      <c r="S131" s="22" t="b">
        <v>0</v>
      </c>
      <c r="T131" s="22" t="b">
        <v>0</v>
      </c>
      <c r="U131" s="277"/>
      <c r="V131" s="277"/>
      <c r="W131" s="22" t="b">
        <v>0</v>
      </c>
      <c r="X131" s="277"/>
      <c r="Y131" s="277" t="b">
        <v>0</v>
      </c>
      <c r="Z131" s="277" t="b">
        <v>0</v>
      </c>
      <c r="AA131" s="277" t="b">
        <v>0</v>
      </c>
      <c r="AB131" s="277" t="b">
        <v>0</v>
      </c>
      <c r="AC131" s="277" t="b">
        <v>0</v>
      </c>
      <c r="AD131" s="277" t="b">
        <v>0</v>
      </c>
      <c r="AE131" s="277" t="b">
        <v>0</v>
      </c>
      <c r="AF131" s="22" t="b">
        <v>0</v>
      </c>
      <c r="AG131" s="22" t="b">
        <v>0</v>
      </c>
      <c r="AH131" s="22" t="b">
        <v>0</v>
      </c>
      <c r="AI131" s="22" t="b">
        <v>0</v>
      </c>
      <c r="AJ131" s="22"/>
      <c r="AK131" s="22"/>
      <c r="AL131" s="236" t="s">
        <v>26</v>
      </c>
      <c r="AM131" s="10" t="str">
        <f ca="1">IF(COUNTIF(AL$5:AL131,AL131)=1,"-","Dup")</f>
        <v>-</v>
      </c>
      <c r="AN131" s="8">
        <f t="shared" ref="AN131:DN131" si="1026">AN$5</f>
        <v>0</v>
      </c>
      <c r="AO131" s="8" t="str">
        <f t="shared" si="1026"/>
        <v>-</v>
      </c>
      <c r="AP131" s="8" t="str">
        <f t="shared" si="1026"/>
        <v>-</v>
      </c>
      <c r="AQ131" s="8" t="str">
        <f t="shared" si="1026"/>
        <v>-</v>
      </c>
      <c r="AR131" s="8" t="str">
        <f t="shared" si="1026"/>
        <v>-</v>
      </c>
      <c r="AS131" s="8" t="str">
        <f t="shared" si="1026"/>
        <v>-</v>
      </c>
      <c r="AT131" s="8" t="str">
        <f t="shared" si="1026"/>
        <v>-</v>
      </c>
      <c r="AU131" s="8" t="str">
        <f t="shared" si="1026"/>
        <v>-</v>
      </c>
      <c r="AV131" s="8" t="str">
        <f t="shared" si="1026"/>
        <v>-</v>
      </c>
      <c r="AW131" s="8">
        <f t="shared" si="1026"/>
        <v>0</v>
      </c>
      <c r="AX131" s="8" t="str">
        <f t="shared" si="1026"/>
        <v>-</v>
      </c>
      <c r="AY131" s="8" t="str">
        <f t="shared" si="1026"/>
        <v>-</v>
      </c>
      <c r="AZ131" s="8" t="str">
        <f t="shared" si="1026"/>
        <v>-</v>
      </c>
      <c r="BA131" s="8" t="str">
        <f t="shared" si="1026"/>
        <v>-</v>
      </c>
      <c r="BB131" s="8" t="str">
        <f t="shared" si="1026"/>
        <v>-</v>
      </c>
      <c r="BC131" s="8" t="str">
        <f>BC$5</f>
        <v>-</v>
      </c>
      <c r="BD131" s="8" t="str">
        <f>BD$5</f>
        <v>-</v>
      </c>
      <c r="BE131" s="8">
        <f t="shared" ref="BE131:CA131" si="1027">BE$5</f>
        <v>0</v>
      </c>
      <c r="BF131" s="8" t="str">
        <f t="shared" si="1027"/>
        <v>-</v>
      </c>
      <c r="BG131" s="8" t="str">
        <f t="shared" si="1027"/>
        <v>-</v>
      </c>
      <c r="BH131" s="8" t="str">
        <f t="shared" si="1027"/>
        <v>-</v>
      </c>
      <c r="BI131" s="8" t="str">
        <f t="shared" si="1027"/>
        <v>-</v>
      </c>
      <c r="BJ131" s="8" t="str">
        <f t="shared" si="1027"/>
        <v>-</v>
      </c>
      <c r="BK131" s="8" t="str">
        <f t="shared" si="1027"/>
        <v>-</v>
      </c>
      <c r="BL131" s="8" t="str">
        <f t="shared" si="1027"/>
        <v>-</v>
      </c>
      <c r="BM131" s="8" t="str">
        <f t="shared" si="1027"/>
        <v>-</v>
      </c>
      <c r="BN131" s="8" t="str">
        <f t="shared" si="1027"/>
        <v>-</v>
      </c>
      <c r="BO131" s="8" t="str">
        <f t="shared" si="1027"/>
        <v>-</v>
      </c>
      <c r="BP131" s="8" t="str">
        <f t="shared" si="1027"/>
        <v>-</v>
      </c>
      <c r="BQ131" s="8">
        <f t="shared" si="1027"/>
        <v>0</v>
      </c>
      <c r="BR131" s="8" t="str">
        <f t="shared" si="1027"/>
        <v>-</v>
      </c>
      <c r="BS131" s="8" t="str">
        <f t="shared" si="1027"/>
        <v>-</v>
      </c>
      <c r="BT131" s="8" t="str">
        <f t="shared" si="1027"/>
        <v>-</v>
      </c>
      <c r="BU131" s="8" t="str">
        <f t="shared" si="1027"/>
        <v>-</v>
      </c>
      <c r="BV131" s="8" t="str">
        <f t="shared" si="1027"/>
        <v>-</v>
      </c>
      <c r="BW131" s="8" t="str">
        <f t="shared" si="1027"/>
        <v>-</v>
      </c>
      <c r="BX131" s="8" t="str">
        <f t="shared" si="1027"/>
        <v>-</v>
      </c>
      <c r="BY131" s="8" t="str">
        <f t="shared" si="1027"/>
        <v>-</v>
      </c>
      <c r="BZ131" s="8" t="str">
        <f t="shared" si="1027"/>
        <v>-</v>
      </c>
      <c r="CA131" s="8" t="str">
        <f t="shared" si="1027"/>
        <v>-</v>
      </c>
      <c r="CB131" s="8">
        <f t="shared" si="1026"/>
        <v>0</v>
      </c>
      <c r="CC131" s="8" t="str">
        <f t="shared" si="1026"/>
        <v>-</v>
      </c>
      <c r="CD131" s="8" t="str">
        <f t="shared" si="1026"/>
        <v>-</v>
      </c>
      <c r="CE131" s="8" t="str">
        <f t="shared" si="1026"/>
        <v>-</v>
      </c>
      <c r="CF131" s="8" t="str">
        <f t="shared" si="1026"/>
        <v>-</v>
      </c>
      <c r="CG131" s="8" t="str">
        <f t="shared" si="1026"/>
        <v>-</v>
      </c>
      <c r="CH131" s="8" t="str">
        <f t="shared" si="1026"/>
        <v>-</v>
      </c>
      <c r="CI131" s="8" t="str">
        <f t="shared" si="1026"/>
        <v>-</v>
      </c>
      <c r="CJ131" s="8" t="str">
        <f t="shared" si="1026"/>
        <v>-</v>
      </c>
      <c r="CK131" s="8" t="str">
        <f t="shared" si="1026"/>
        <v>-</v>
      </c>
      <c r="CL131" s="8">
        <f t="shared" si="1026"/>
        <v>1</v>
      </c>
      <c r="CM131" s="8">
        <f t="shared" si="1026"/>
        <v>1</v>
      </c>
      <c r="CN131" s="8">
        <f t="shared" si="1026"/>
        <v>0</v>
      </c>
      <c r="CO131" s="8" t="str">
        <f t="shared" ref="CO131:CU131" si="1028">CO$5</f>
        <v>-</v>
      </c>
      <c r="CP131" s="8" t="str">
        <f t="shared" si="1028"/>
        <v>-</v>
      </c>
      <c r="CQ131" s="8" t="str">
        <f t="shared" si="1028"/>
        <v>-</v>
      </c>
      <c r="CR131" s="8" t="str">
        <f t="shared" si="1028"/>
        <v>-</v>
      </c>
      <c r="CS131" s="8" t="str">
        <f t="shared" si="1028"/>
        <v>-</v>
      </c>
      <c r="CT131" s="8" t="str">
        <f t="shared" si="1028"/>
        <v>-</v>
      </c>
      <c r="CU131" s="8" t="str">
        <f t="shared" si="1028"/>
        <v>-</v>
      </c>
      <c r="CV131" s="8" t="str">
        <f t="shared" si="1026"/>
        <v>-</v>
      </c>
      <c r="CW131" s="8" t="str">
        <f t="shared" si="1026"/>
        <v>-</v>
      </c>
      <c r="CX131" s="8" t="str">
        <f t="shared" si="1026"/>
        <v>-</v>
      </c>
      <c r="CY131" s="8" t="str">
        <f t="shared" si="1026"/>
        <v>-</v>
      </c>
      <c r="CZ131" s="8" t="str">
        <f t="shared" si="1026"/>
        <v>-</v>
      </c>
      <c r="DA131" s="8">
        <f t="shared" si="1026"/>
        <v>0</v>
      </c>
      <c r="DB131" s="8">
        <f t="shared" si="1026"/>
        <v>0</v>
      </c>
      <c r="DC131" s="8">
        <f t="shared" si="1026"/>
        <v>0</v>
      </c>
      <c r="DD131" s="8">
        <f t="shared" si="1026"/>
        <v>0</v>
      </c>
      <c r="DE131" s="8">
        <f t="shared" si="1026"/>
        <v>0</v>
      </c>
      <c r="DF131" s="8">
        <f t="shared" si="1026"/>
        <v>0</v>
      </c>
      <c r="DG131" s="8">
        <f t="shared" si="1026"/>
        <v>0</v>
      </c>
      <c r="DH131" s="8">
        <f t="shared" si="1026"/>
        <v>0</v>
      </c>
      <c r="DI131" s="8">
        <f t="shared" si="1026"/>
        <v>0</v>
      </c>
      <c r="DJ131" s="8">
        <f t="shared" si="1026"/>
        <v>0</v>
      </c>
      <c r="DK131" s="8">
        <f t="shared" si="1026"/>
        <v>0</v>
      </c>
      <c r="DL131" s="8">
        <f t="shared" si="1026"/>
        <v>0</v>
      </c>
      <c r="DM131" s="8" t="str">
        <f t="shared" si="1026"/>
        <v>-</v>
      </c>
      <c r="DN131" s="8" t="str">
        <f t="shared" si="1026"/>
        <v>-</v>
      </c>
      <c r="DO131" s="8" t="str">
        <f t="shared" ref="DO131:GA131" si="1029">DO$5</f>
        <v>-</v>
      </c>
      <c r="DP131" s="8" t="str">
        <f t="shared" si="1029"/>
        <v>-</v>
      </c>
      <c r="DQ131" s="8" t="str">
        <f t="shared" si="1029"/>
        <v>-</v>
      </c>
      <c r="DR131" s="8" t="str">
        <f t="shared" si="1029"/>
        <v>-</v>
      </c>
      <c r="DS131" s="8" t="str">
        <f t="shared" si="1029"/>
        <v>-</v>
      </c>
      <c r="DT131" s="8" t="str">
        <f t="shared" si="1029"/>
        <v>-</v>
      </c>
      <c r="DU131" s="8" t="str">
        <f t="shared" si="1029"/>
        <v>-</v>
      </c>
      <c r="DV131" s="8" t="str">
        <f t="shared" si="1029"/>
        <v>-</v>
      </c>
      <c r="DW131" s="8" t="str">
        <f t="shared" si="1029"/>
        <v>-</v>
      </c>
      <c r="DX131" s="8" t="str">
        <f t="shared" si="1029"/>
        <v>-</v>
      </c>
      <c r="DY131" s="8" t="str">
        <f t="shared" si="1029"/>
        <v>-</v>
      </c>
      <c r="DZ131" s="8" t="str">
        <f t="shared" si="1029"/>
        <v>-</v>
      </c>
      <c r="EA131" s="8" t="str">
        <f t="shared" si="1029"/>
        <v>-</v>
      </c>
      <c r="EB131" s="8" t="str">
        <f t="shared" si="1029"/>
        <v>-</v>
      </c>
      <c r="EC131" s="8" t="str">
        <f t="shared" si="1029"/>
        <v>-</v>
      </c>
      <c r="ED131" s="8">
        <f t="shared" si="1029"/>
        <v>0</v>
      </c>
      <c r="EE131" s="8">
        <f t="shared" si="1029"/>
        <v>0</v>
      </c>
      <c r="EF131" s="8">
        <f t="shared" si="1029"/>
        <v>0</v>
      </c>
      <c r="EG131" s="8">
        <f t="shared" si="1029"/>
        <v>0</v>
      </c>
      <c r="EH131" s="8">
        <f t="shared" si="1029"/>
        <v>0</v>
      </c>
      <c r="EI131" s="8">
        <f t="shared" si="1029"/>
        <v>0</v>
      </c>
      <c r="EJ131" s="8">
        <f t="shared" si="1029"/>
        <v>0</v>
      </c>
      <c r="EK131" s="8">
        <f t="shared" si="1029"/>
        <v>0</v>
      </c>
      <c r="EL131" s="8">
        <f t="shared" si="1029"/>
        <v>0</v>
      </c>
      <c r="EM131" s="8">
        <f t="shared" si="1029"/>
        <v>0</v>
      </c>
      <c r="EN131" s="8">
        <f t="shared" si="1029"/>
        <v>0</v>
      </c>
      <c r="EO131" s="8">
        <f t="shared" si="1029"/>
        <v>0</v>
      </c>
      <c r="EP131" s="8">
        <f t="shared" si="1029"/>
        <v>0</v>
      </c>
      <c r="EQ131" s="8">
        <f t="shared" si="1029"/>
        <v>0</v>
      </c>
      <c r="ER131" s="8">
        <f t="shared" si="1029"/>
        <v>0</v>
      </c>
      <c r="ES131" s="8">
        <f t="shared" si="1029"/>
        <v>0</v>
      </c>
      <c r="ET131" s="8">
        <f t="shared" si="1029"/>
        <v>0</v>
      </c>
      <c r="EU131" s="8">
        <f t="shared" si="1029"/>
        <v>0</v>
      </c>
      <c r="EV131" s="8">
        <f t="shared" si="1029"/>
        <v>0</v>
      </c>
      <c r="EW131" s="8">
        <f t="shared" si="1029"/>
        <v>0</v>
      </c>
      <c r="EX131" s="8">
        <f t="shared" si="1029"/>
        <v>0</v>
      </c>
      <c r="EY131" s="8">
        <f t="shared" si="1029"/>
        <v>0</v>
      </c>
      <c r="EZ131" s="8">
        <f t="shared" si="1029"/>
        <v>0</v>
      </c>
      <c r="FA131" s="8">
        <f t="shared" si="1029"/>
        <v>0</v>
      </c>
      <c r="FB131" s="8">
        <f t="shared" si="1029"/>
        <v>0</v>
      </c>
      <c r="FC131" s="8">
        <f t="shared" si="1029"/>
        <v>0</v>
      </c>
      <c r="FD131" s="8">
        <f t="shared" si="1029"/>
        <v>0</v>
      </c>
      <c r="FE131" s="8">
        <f t="shared" si="1029"/>
        <v>0</v>
      </c>
      <c r="FF131" s="8">
        <f t="shared" si="1029"/>
        <v>0</v>
      </c>
      <c r="FG131" s="8">
        <f t="shared" si="1029"/>
        <v>0</v>
      </c>
      <c r="FH131" s="8">
        <f t="shared" si="1029"/>
        <v>0</v>
      </c>
      <c r="FI131" s="8">
        <f t="shared" si="1029"/>
        <v>0</v>
      </c>
      <c r="FJ131" s="8">
        <f t="shared" si="1029"/>
        <v>0</v>
      </c>
      <c r="FK131" s="8">
        <f t="shared" si="1029"/>
        <v>0</v>
      </c>
      <c r="FL131" s="8">
        <f t="shared" si="1029"/>
        <v>0</v>
      </c>
      <c r="FM131" s="8">
        <f t="shared" si="1029"/>
        <v>0</v>
      </c>
      <c r="FN131" s="8">
        <f t="shared" si="1029"/>
        <v>0</v>
      </c>
      <c r="FO131" s="8">
        <f t="shared" si="1029"/>
        <v>0</v>
      </c>
      <c r="FP131" s="8">
        <f t="shared" si="1029"/>
        <v>0</v>
      </c>
      <c r="FQ131" s="8">
        <f t="shared" si="1029"/>
        <v>0</v>
      </c>
      <c r="FR131" s="8">
        <f t="shared" si="1029"/>
        <v>0</v>
      </c>
      <c r="FS131" s="8">
        <f t="shared" si="1029"/>
        <v>0</v>
      </c>
      <c r="FT131" s="8">
        <f t="shared" si="1029"/>
        <v>0</v>
      </c>
      <c r="FU131" s="8">
        <f t="shared" si="1029"/>
        <v>0</v>
      </c>
      <c r="FV131" s="8">
        <f t="shared" si="1029"/>
        <v>0</v>
      </c>
      <c r="FW131" s="8">
        <f t="shared" si="1029"/>
        <v>0</v>
      </c>
      <c r="FX131" s="8">
        <f t="shared" si="1029"/>
        <v>0</v>
      </c>
      <c r="FY131" s="8">
        <f t="shared" si="1029"/>
        <v>0</v>
      </c>
      <c r="FZ131" s="8">
        <f t="shared" si="1029"/>
        <v>0</v>
      </c>
      <c r="GA131" s="8">
        <f t="shared" si="1029"/>
        <v>0</v>
      </c>
      <c r="GB131" s="8">
        <f t="shared" ref="GB131:ID131" si="1030">GB$5</f>
        <v>0</v>
      </c>
      <c r="GC131" s="8">
        <f t="shared" si="1030"/>
        <v>0</v>
      </c>
      <c r="GD131" s="8">
        <f t="shared" si="1030"/>
        <v>0</v>
      </c>
      <c r="GE131" s="8">
        <f t="shared" si="1030"/>
        <v>0</v>
      </c>
      <c r="GF131" s="8">
        <f t="shared" si="1030"/>
        <v>0</v>
      </c>
      <c r="GG131" s="8">
        <f t="shared" si="1030"/>
        <v>0</v>
      </c>
      <c r="GH131" s="8">
        <f t="shared" si="1030"/>
        <v>0</v>
      </c>
      <c r="GI131" s="8">
        <f t="shared" si="1030"/>
        <v>0</v>
      </c>
      <c r="GJ131" s="8">
        <f t="shared" si="1030"/>
        <v>0</v>
      </c>
      <c r="GK131" s="8">
        <f t="shared" si="1030"/>
        <v>0</v>
      </c>
      <c r="GL131" s="8">
        <f t="shared" si="1030"/>
        <v>0</v>
      </c>
      <c r="GM131" s="8">
        <f t="shared" si="1030"/>
        <v>0</v>
      </c>
      <c r="GN131" s="8">
        <f t="shared" si="1030"/>
        <v>0</v>
      </c>
      <c r="GO131" s="8">
        <f t="shared" si="1030"/>
        <v>0</v>
      </c>
      <c r="GP131" s="8">
        <f t="shared" si="1030"/>
        <v>0</v>
      </c>
      <c r="GQ131" s="8">
        <f t="shared" si="1030"/>
        <v>0</v>
      </c>
      <c r="GR131" s="8">
        <f t="shared" si="1030"/>
        <v>0</v>
      </c>
      <c r="GS131" s="8">
        <f t="shared" si="1030"/>
        <v>0</v>
      </c>
      <c r="GT131" s="8">
        <f t="shared" si="1030"/>
        <v>0</v>
      </c>
      <c r="GU131" s="8">
        <f t="shared" si="1030"/>
        <v>0</v>
      </c>
      <c r="GV131" s="8">
        <f t="shared" si="1030"/>
        <v>0</v>
      </c>
      <c r="GW131" s="8">
        <f t="shared" si="1030"/>
        <v>0</v>
      </c>
      <c r="GX131" s="8">
        <f t="shared" si="1030"/>
        <v>0</v>
      </c>
      <c r="GY131" s="8">
        <f t="shared" si="1030"/>
        <v>0</v>
      </c>
      <c r="GZ131" s="8">
        <f t="shared" si="1030"/>
        <v>0</v>
      </c>
      <c r="HA131" s="8">
        <f t="shared" si="1030"/>
        <v>0</v>
      </c>
      <c r="HB131" s="8">
        <f t="shared" si="1030"/>
        <v>0</v>
      </c>
      <c r="HC131" s="8">
        <f t="shared" si="1030"/>
        <v>0</v>
      </c>
      <c r="HD131" s="8">
        <f t="shared" si="1030"/>
        <v>0</v>
      </c>
      <c r="HE131" s="8">
        <f t="shared" si="1030"/>
        <v>0</v>
      </c>
      <c r="HF131" s="8">
        <f t="shared" si="1030"/>
        <v>0</v>
      </c>
      <c r="HG131" s="8">
        <f t="shared" si="1030"/>
        <v>0</v>
      </c>
      <c r="HH131" s="8">
        <f t="shared" si="1030"/>
        <v>0</v>
      </c>
      <c r="HI131" s="8">
        <f t="shared" si="1030"/>
        <v>0</v>
      </c>
      <c r="HJ131" s="8">
        <f t="shared" si="1030"/>
        <v>0</v>
      </c>
      <c r="HK131" s="8">
        <f t="shared" si="1030"/>
        <v>0</v>
      </c>
      <c r="HL131" s="8">
        <f t="shared" si="1030"/>
        <v>0</v>
      </c>
      <c r="HM131" s="8">
        <f t="shared" si="1030"/>
        <v>0</v>
      </c>
      <c r="HN131" s="8">
        <f t="shared" si="1030"/>
        <v>0</v>
      </c>
      <c r="HO131" s="8">
        <f t="shared" si="1030"/>
        <v>0</v>
      </c>
      <c r="HP131" s="8">
        <f t="shared" si="1030"/>
        <v>0</v>
      </c>
      <c r="HQ131" s="8">
        <f t="shared" si="1030"/>
        <v>0</v>
      </c>
      <c r="HR131" s="8">
        <f t="shared" si="1030"/>
        <v>0</v>
      </c>
      <c r="HS131" s="8">
        <f t="shared" si="1030"/>
        <v>0</v>
      </c>
      <c r="HT131" s="8">
        <f t="shared" si="1030"/>
        <v>0</v>
      </c>
      <c r="HU131" s="8">
        <f t="shared" si="1030"/>
        <v>0</v>
      </c>
      <c r="HV131" s="8">
        <f t="shared" si="1030"/>
        <v>0</v>
      </c>
      <c r="HW131" s="8">
        <f t="shared" si="1030"/>
        <v>0</v>
      </c>
      <c r="HX131" s="8">
        <f t="shared" si="1030"/>
        <v>0</v>
      </c>
      <c r="HY131" s="8">
        <f t="shared" si="1030"/>
        <v>0</v>
      </c>
      <c r="HZ131" s="8">
        <f t="shared" si="1030"/>
        <v>0</v>
      </c>
      <c r="IA131" s="8">
        <f t="shared" si="1030"/>
        <v>0</v>
      </c>
      <c r="IB131" s="8">
        <f t="shared" si="1030"/>
        <v>0</v>
      </c>
      <c r="IC131" s="8">
        <f t="shared" si="1030"/>
        <v>0</v>
      </c>
      <c r="ID131" s="8">
        <f t="shared" si="1030"/>
        <v>0</v>
      </c>
      <c r="IE131" s="8" t="str">
        <f t="shared" ref="IE131:IG131" si="1031">IE$5</f>
        <v>-</v>
      </c>
      <c r="IF131" s="8">
        <f t="shared" si="1031"/>
        <v>0</v>
      </c>
      <c r="IG131" s="8" t="str">
        <f t="shared" si="1031"/>
        <v>-</v>
      </c>
      <c r="IH131" s="8" t="str">
        <f t="shared" ref="IH131:KF131" si="1032">IH$5</f>
        <v>-</v>
      </c>
      <c r="II131" s="8">
        <f t="shared" si="1032"/>
        <v>0</v>
      </c>
      <c r="IJ131" s="8" t="str">
        <f t="shared" si="1032"/>
        <v>-</v>
      </c>
      <c r="IK131" s="8">
        <f t="shared" si="1032"/>
        <v>1</v>
      </c>
      <c r="IL131" s="8">
        <f t="shared" si="1032"/>
        <v>0</v>
      </c>
      <c r="IM131" s="8">
        <f t="shared" si="1032"/>
        <v>0</v>
      </c>
      <c r="IN131" s="8">
        <f t="shared" si="1032"/>
        <v>0</v>
      </c>
      <c r="IO131" s="8">
        <f t="shared" si="1032"/>
        <v>0</v>
      </c>
      <c r="IP131" s="8">
        <f t="shared" si="1032"/>
        <v>0</v>
      </c>
      <c r="IQ131" s="8">
        <f t="shared" si="1032"/>
        <v>0</v>
      </c>
      <c r="IR131" s="8">
        <f t="shared" si="1032"/>
        <v>0</v>
      </c>
      <c r="IS131" s="8">
        <f t="shared" si="1032"/>
        <v>0</v>
      </c>
      <c r="IT131" s="8">
        <f t="shared" si="1032"/>
        <v>0</v>
      </c>
      <c r="IU131" s="8">
        <f t="shared" si="1032"/>
        <v>0</v>
      </c>
      <c r="IV131" s="8">
        <f t="shared" si="1032"/>
        <v>0</v>
      </c>
      <c r="IW131" s="8">
        <f t="shared" si="1032"/>
        <v>0</v>
      </c>
      <c r="IX131" s="8">
        <f t="shared" si="1032"/>
        <v>0</v>
      </c>
      <c r="IY131" s="8">
        <f t="shared" si="1032"/>
        <v>0</v>
      </c>
      <c r="IZ131" s="8">
        <f t="shared" si="1032"/>
        <v>0</v>
      </c>
      <c r="JA131" s="8">
        <f t="shared" si="1032"/>
        <v>0</v>
      </c>
      <c r="JB131" s="8">
        <f t="shared" si="1032"/>
        <v>0</v>
      </c>
      <c r="JC131" s="8">
        <f t="shared" si="1032"/>
        <v>0</v>
      </c>
      <c r="JD131" s="8">
        <f t="shared" si="1032"/>
        <v>0</v>
      </c>
      <c r="JE131" s="8">
        <f t="shared" si="1032"/>
        <v>0</v>
      </c>
      <c r="JF131" s="8">
        <f t="shared" si="1032"/>
        <v>0</v>
      </c>
      <c r="JG131" s="8">
        <f t="shared" si="1032"/>
        <v>1</v>
      </c>
      <c r="JH131" s="8">
        <f t="shared" si="1032"/>
        <v>0</v>
      </c>
      <c r="JI131" s="8">
        <f t="shared" si="1032"/>
        <v>1</v>
      </c>
      <c r="JJ131" s="8">
        <f t="shared" si="1032"/>
        <v>0</v>
      </c>
      <c r="JK131" s="8" t="str">
        <f>JK$5</f>
        <v>-</v>
      </c>
      <c r="JL131" s="8" t="str">
        <f t="shared" si="1032"/>
        <v>-</v>
      </c>
      <c r="JM131" s="8" t="str">
        <f t="shared" si="1032"/>
        <v>-</v>
      </c>
      <c r="JN131" s="8" t="str">
        <f t="shared" si="1032"/>
        <v>-</v>
      </c>
      <c r="JO131" s="8" t="str">
        <f t="shared" si="1032"/>
        <v>-</v>
      </c>
      <c r="JP131" s="8" t="str">
        <f t="shared" si="1032"/>
        <v>-</v>
      </c>
      <c r="JQ131" s="8" t="str">
        <f t="shared" si="1032"/>
        <v>-</v>
      </c>
      <c r="JR131" s="8" t="str">
        <f t="shared" si="1032"/>
        <v>-</v>
      </c>
      <c r="JS131" s="8" t="str">
        <f t="shared" si="1032"/>
        <v>-</v>
      </c>
      <c r="JT131" s="8" t="str">
        <f t="shared" si="1032"/>
        <v>-</v>
      </c>
      <c r="JU131" s="8" t="str">
        <f t="shared" si="1032"/>
        <v>-</v>
      </c>
      <c r="JV131" s="8" t="str">
        <f t="shared" si="1032"/>
        <v>-</v>
      </c>
      <c r="JW131" s="8" t="str">
        <f t="shared" si="1032"/>
        <v>-</v>
      </c>
      <c r="JX131" s="8" t="str">
        <f t="shared" si="1032"/>
        <v>-</v>
      </c>
      <c r="JY131" s="8" t="str">
        <f t="shared" si="1032"/>
        <v>-</v>
      </c>
      <c r="JZ131" s="8" t="str">
        <f t="shared" si="1032"/>
        <v>-</v>
      </c>
      <c r="KA131" s="8" t="str">
        <f t="shared" si="1032"/>
        <v>-</v>
      </c>
      <c r="KB131" s="8" t="str">
        <f t="shared" si="1032"/>
        <v>-</v>
      </c>
      <c r="KC131" s="8" t="str">
        <f t="shared" si="1032"/>
        <v>-</v>
      </c>
      <c r="KD131" s="8" t="str">
        <f t="shared" si="1032"/>
        <v>-</v>
      </c>
      <c r="KE131" s="8" t="str">
        <f t="shared" si="1032"/>
        <v>-</v>
      </c>
      <c r="KF131" s="8" t="str">
        <f t="shared" si="1032"/>
        <v>-</v>
      </c>
      <c r="KG131" s="8" t="str">
        <f t="shared" ref="KG131:LJ131" si="1033">KG$5</f>
        <v>-</v>
      </c>
      <c r="KH131" s="8" t="str">
        <f t="shared" si="1033"/>
        <v>-</v>
      </c>
      <c r="KI131" s="8" t="str">
        <f t="shared" si="1033"/>
        <v>-</v>
      </c>
      <c r="KJ131" s="8" t="str">
        <f t="shared" si="1033"/>
        <v>-</v>
      </c>
      <c r="KK131" s="8" t="str">
        <f t="shared" si="1033"/>
        <v>-</v>
      </c>
      <c r="KL131" s="8" t="str">
        <f t="shared" si="1033"/>
        <v>-</v>
      </c>
      <c r="KM131" s="8" t="str">
        <f t="shared" si="1033"/>
        <v>-</v>
      </c>
      <c r="KN131" s="8" t="str">
        <f t="shared" si="1033"/>
        <v>-</v>
      </c>
      <c r="KO131" s="8" t="str">
        <f t="shared" si="1033"/>
        <v>-</v>
      </c>
      <c r="KP131" s="8" t="str">
        <f t="shared" si="1033"/>
        <v>-</v>
      </c>
      <c r="KQ131" s="8" t="str">
        <f t="shared" si="1033"/>
        <v>-</v>
      </c>
      <c r="KR131" s="8" t="str">
        <f t="shared" si="1033"/>
        <v>-</v>
      </c>
      <c r="KS131" s="8" t="str">
        <f t="shared" si="1033"/>
        <v>-</v>
      </c>
      <c r="KT131" s="8" t="str">
        <f t="shared" si="1033"/>
        <v>-</v>
      </c>
      <c r="KU131" s="8" t="str">
        <f t="shared" si="1033"/>
        <v>-</v>
      </c>
      <c r="KV131" s="8" t="str">
        <f t="shared" si="1033"/>
        <v>-</v>
      </c>
      <c r="KW131" s="8" t="str">
        <f t="shared" si="1033"/>
        <v>-</v>
      </c>
      <c r="KX131" s="8" t="str">
        <f t="shared" si="1033"/>
        <v>-</v>
      </c>
      <c r="KY131" s="8" t="str">
        <f t="shared" si="1033"/>
        <v>-</v>
      </c>
      <c r="KZ131" s="8" t="str">
        <f t="shared" si="1033"/>
        <v>-</v>
      </c>
      <c r="LA131" s="8" t="str">
        <f t="shared" si="1033"/>
        <v>-</v>
      </c>
      <c r="LB131" s="8" t="str">
        <f t="shared" si="1033"/>
        <v>-</v>
      </c>
      <c r="LC131" s="8" t="str">
        <f t="shared" si="1033"/>
        <v>-</v>
      </c>
      <c r="LD131" s="8" t="str">
        <f t="shared" si="1033"/>
        <v>-</v>
      </c>
      <c r="LE131" s="8" t="str">
        <f t="shared" si="1033"/>
        <v>-</v>
      </c>
      <c r="LF131" s="8" t="str">
        <f t="shared" si="1033"/>
        <v>-</v>
      </c>
      <c r="LG131" s="8" t="str">
        <f t="shared" si="1033"/>
        <v>-</v>
      </c>
      <c r="LH131" s="8" t="str">
        <f t="shared" si="1033"/>
        <v>-</v>
      </c>
      <c r="LI131" s="8" t="str">
        <f t="shared" si="1033"/>
        <v>-</v>
      </c>
      <c r="LJ131" s="8" t="str">
        <f t="shared" si="1033"/>
        <v>-</v>
      </c>
      <c r="LK131" s="8">
        <f t="shared" ref="LK131:MP131" si="1034">LK$5</f>
        <v>1</v>
      </c>
      <c r="LL131" s="8">
        <f t="shared" si="1034"/>
        <v>0</v>
      </c>
      <c r="LM131" s="8" t="str">
        <f t="shared" si="1034"/>
        <v>-</v>
      </c>
      <c r="LN131" s="8" t="str">
        <f t="shared" si="1034"/>
        <v>-</v>
      </c>
      <c r="LO131" s="8" t="str">
        <f t="shared" si="1034"/>
        <v>-</v>
      </c>
      <c r="LP131" s="8" t="str">
        <f t="shared" si="1034"/>
        <v>-</v>
      </c>
      <c r="LQ131" s="8" t="str">
        <f t="shared" si="1034"/>
        <v>-</v>
      </c>
      <c r="LR131" s="8" t="str">
        <f t="shared" si="1034"/>
        <v>-</v>
      </c>
      <c r="LS131" s="8" t="str">
        <f t="shared" si="1034"/>
        <v>-</v>
      </c>
      <c r="LT131" s="8" t="str">
        <f t="shared" si="1034"/>
        <v>-</v>
      </c>
      <c r="LU131" s="8">
        <f t="shared" si="1034"/>
        <v>1</v>
      </c>
      <c r="LV131" s="8">
        <f t="shared" si="1034"/>
        <v>1</v>
      </c>
      <c r="LW131" s="8">
        <f t="shared" si="1034"/>
        <v>1</v>
      </c>
      <c r="LX131" s="8">
        <f t="shared" si="1034"/>
        <v>1</v>
      </c>
      <c r="LY131" s="8">
        <f t="shared" si="1034"/>
        <v>1</v>
      </c>
      <c r="LZ131" s="8">
        <f t="shared" si="1034"/>
        <v>1</v>
      </c>
      <c r="MA131" s="8">
        <f t="shared" si="1034"/>
        <v>1</v>
      </c>
      <c r="MB131" s="8">
        <f t="shared" si="1034"/>
        <v>1</v>
      </c>
      <c r="MC131" s="8">
        <f t="shared" si="1034"/>
        <v>1</v>
      </c>
      <c r="MD131" s="8">
        <f t="shared" si="1034"/>
        <v>1</v>
      </c>
      <c r="ME131" s="8">
        <f t="shared" si="1034"/>
        <v>1</v>
      </c>
      <c r="MF131" s="8">
        <f t="shared" si="1034"/>
        <v>0</v>
      </c>
      <c r="MG131" s="8" t="str">
        <f t="shared" si="1034"/>
        <v>-</v>
      </c>
      <c r="MH131" s="8" t="str">
        <f t="shared" si="1034"/>
        <v>-</v>
      </c>
      <c r="MI131" s="8">
        <f t="shared" si="1034"/>
        <v>1</v>
      </c>
      <c r="MJ131" s="8">
        <f t="shared" si="1034"/>
        <v>1</v>
      </c>
      <c r="MK131" s="8">
        <f t="shared" si="1034"/>
        <v>1</v>
      </c>
      <c r="ML131" s="8">
        <f t="shared" si="1034"/>
        <v>1</v>
      </c>
      <c r="MM131" s="8">
        <f t="shared" si="1034"/>
        <v>1</v>
      </c>
      <c r="MN131" s="8">
        <f t="shared" si="1034"/>
        <v>1</v>
      </c>
      <c r="MO131" s="8">
        <f t="shared" si="1034"/>
        <v>1</v>
      </c>
      <c r="MP131" s="8">
        <f t="shared" si="1034"/>
        <v>1</v>
      </c>
      <c r="MQ131" s="8">
        <f t="shared" ref="MQ131" si="1035">MQ$5</f>
        <v>1</v>
      </c>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f t="shared" ref="OL131" si="1036">OL$5</f>
        <v>1</v>
      </c>
      <c r="OM131" s="24">
        <v>0</v>
      </c>
    </row>
    <row r="132" spans="1:403">
      <c r="AL132" s="231"/>
    </row>
  </sheetData>
  <autoFilter ref="A4:OM132" xr:uid="{A5DE918E-332D-4563-9BCB-E13ECBAD8AE1}"/>
  <phoneticPr fontId="6" type="noConversion"/>
  <conditionalFormatting sqref="E125:G1048576 E1:G15 F16:G16 E18:G49 E17 E70:G78 E81:G86 E88:G96 E63:G68">
    <cfRule type="cellIs" dxfId="173" priority="410" stopIfTrue="1" operator="equal">
      <formula>TRUE</formula>
    </cfRule>
  </conditionalFormatting>
  <conditionalFormatting sqref="CV31:CY36 CV64:CY67 CV73:CY76 CV82:CY85 CV91:CY94">
    <cfRule type="cellIs" dxfId="172" priority="188" operator="equal">
      <formula>FALSE</formula>
    </cfRule>
  </conditionalFormatting>
  <conditionalFormatting sqref="A1:W1 IL1:IT1 JD1:JE1 JJ1:XFD1 Y1:IJ1">
    <cfRule type="cellIs" dxfId="171" priority="411" stopIfTrue="1" operator="equal">
      <formula>"sam"</formula>
    </cfRule>
    <cfRule type="cellIs" dxfId="170" priority="412" stopIfTrue="1" operator="equal">
      <formula>"sap"</formula>
    </cfRule>
    <cfRule type="cellIs" dxfId="169" priority="414" stopIfTrue="1" operator="equal">
      <formula>"sar"</formula>
    </cfRule>
    <cfRule type="cellIs" dxfId="168" priority="415" stopIfTrue="1" operator="equal">
      <formula>"sat"</formula>
    </cfRule>
    <cfRule type="cellIs" dxfId="167" priority="450" stopIfTrue="1" operator="equal">
      <formula>"sav"</formula>
    </cfRule>
  </conditionalFormatting>
  <conditionalFormatting sqref="BE1:CC1 IL1:IT1 JD1:JE1 JJ1:XFD1 CE1:IJ1">
    <cfRule type="cellIs" dxfId="166" priority="413" stopIfTrue="1" operator="equal">
      <formula>"saa"</formula>
    </cfRule>
  </conditionalFormatting>
  <conditionalFormatting sqref="H23:T23 W23 H29:T29 W29">
    <cfRule type="expression" dxfId="165" priority="451">
      <formula>(H23&lt;&gt;H$6)</formula>
    </cfRule>
  </conditionalFormatting>
  <conditionalFormatting sqref="JI1">
    <cfRule type="cellIs" dxfId="164" priority="88" stopIfTrue="1" operator="equal">
      <formula>"sam"</formula>
    </cfRule>
    <cfRule type="cellIs" dxfId="163" priority="89" stopIfTrue="1" operator="equal">
      <formula>"sap"</formula>
    </cfRule>
    <cfRule type="cellIs" dxfId="162" priority="91" stopIfTrue="1" operator="equal">
      <formula>"sar"</formula>
    </cfRule>
    <cfRule type="cellIs" dxfId="161" priority="92" stopIfTrue="1" operator="equal">
      <formula>"sat"</formula>
    </cfRule>
    <cfRule type="cellIs" dxfId="160" priority="93" stopIfTrue="1" operator="equal">
      <formula>"sav"</formula>
    </cfRule>
  </conditionalFormatting>
  <conditionalFormatting sqref="JI1">
    <cfRule type="cellIs" dxfId="159" priority="90" stopIfTrue="1" operator="equal">
      <formula>"saa"</formula>
    </cfRule>
  </conditionalFormatting>
  <conditionalFormatting sqref="JH1">
    <cfRule type="cellIs" dxfId="158" priority="82" stopIfTrue="1" operator="equal">
      <formula>"sam"</formula>
    </cfRule>
    <cfRule type="cellIs" dxfId="157" priority="83" stopIfTrue="1" operator="equal">
      <formula>"sap"</formula>
    </cfRule>
    <cfRule type="cellIs" dxfId="156" priority="85" stopIfTrue="1" operator="equal">
      <formula>"sar"</formula>
    </cfRule>
    <cfRule type="cellIs" dxfId="155" priority="86" stopIfTrue="1" operator="equal">
      <formula>"sat"</formula>
    </cfRule>
    <cfRule type="cellIs" dxfId="154" priority="87" stopIfTrue="1" operator="equal">
      <formula>"sav"</formula>
    </cfRule>
  </conditionalFormatting>
  <conditionalFormatting sqref="JH1">
    <cfRule type="cellIs" dxfId="153" priority="84" stopIfTrue="1" operator="equal">
      <formula>"saa"</formula>
    </cfRule>
  </conditionalFormatting>
  <conditionalFormatting sqref="JG1">
    <cfRule type="cellIs" dxfId="152" priority="76" stopIfTrue="1" operator="equal">
      <formula>"sam"</formula>
    </cfRule>
    <cfRule type="cellIs" dxfId="151" priority="77" stopIfTrue="1" operator="equal">
      <formula>"sap"</formula>
    </cfRule>
    <cfRule type="cellIs" dxfId="150" priority="79" stopIfTrue="1" operator="equal">
      <formula>"sar"</formula>
    </cfRule>
    <cfRule type="cellIs" dxfId="149" priority="80" stopIfTrue="1" operator="equal">
      <formula>"sat"</formula>
    </cfRule>
    <cfRule type="cellIs" dxfId="148" priority="81" stopIfTrue="1" operator="equal">
      <formula>"sav"</formula>
    </cfRule>
  </conditionalFormatting>
  <conditionalFormatting sqref="JG1">
    <cfRule type="cellIs" dxfId="147" priority="78" stopIfTrue="1" operator="equal">
      <formula>"saa"</formula>
    </cfRule>
  </conditionalFormatting>
  <conditionalFormatting sqref="X1">
    <cfRule type="cellIs" dxfId="146" priority="71" stopIfTrue="1" operator="equal">
      <formula>"sam"</formula>
    </cfRule>
    <cfRule type="cellIs" dxfId="145" priority="72" stopIfTrue="1" operator="equal">
      <formula>"sap"</formula>
    </cfRule>
    <cfRule type="cellIs" dxfId="144" priority="73" stopIfTrue="1" operator="equal">
      <formula>"sar"</formula>
    </cfRule>
    <cfRule type="cellIs" dxfId="143" priority="74" stopIfTrue="1" operator="equal">
      <formula>"sat"</formula>
    </cfRule>
    <cfRule type="cellIs" dxfId="142" priority="75" stopIfTrue="1" operator="equal">
      <formula>"sav"</formula>
    </cfRule>
  </conditionalFormatting>
  <conditionalFormatting sqref="IK1">
    <cfRule type="cellIs" dxfId="141" priority="65" stopIfTrue="1" operator="equal">
      <formula>"sam"</formula>
    </cfRule>
    <cfRule type="cellIs" dxfId="140" priority="66" stopIfTrue="1" operator="equal">
      <formula>"sap"</formula>
    </cfRule>
    <cfRule type="cellIs" dxfId="139" priority="68" stopIfTrue="1" operator="equal">
      <formula>"sar"</formula>
    </cfRule>
    <cfRule type="cellIs" dxfId="138" priority="69" stopIfTrue="1" operator="equal">
      <formula>"sat"</formula>
    </cfRule>
    <cfRule type="cellIs" dxfId="137" priority="70" stopIfTrue="1" operator="equal">
      <formula>"sav"</formula>
    </cfRule>
  </conditionalFormatting>
  <conditionalFormatting sqref="IK1">
    <cfRule type="cellIs" dxfId="136" priority="67" stopIfTrue="1" operator="equal">
      <formula>"saa"</formula>
    </cfRule>
  </conditionalFormatting>
  <conditionalFormatting sqref="E102:G102">
    <cfRule type="cellIs" dxfId="135" priority="63" stopIfTrue="1" operator="equal">
      <formula>TRUE</formula>
    </cfRule>
  </conditionalFormatting>
  <conditionalFormatting sqref="JF1">
    <cfRule type="cellIs" dxfId="134" priority="55" stopIfTrue="1" operator="equal">
      <formula>"sam"</formula>
    </cfRule>
    <cfRule type="cellIs" dxfId="133" priority="56" stopIfTrue="1" operator="equal">
      <formula>"sap"</formula>
    </cfRule>
    <cfRule type="cellIs" dxfId="132" priority="58" stopIfTrue="1" operator="equal">
      <formula>"sar"</formula>
    </cfRule>
    <cfRule type="cellIs" dxfId="131" priority="59" stopIfTrue="1" operator="equal">
      <formula>"sat"</formula>
    </cfRule>
    <cfRule type="cellIs" dxfId="130" priority="60" stopIfTrue="1" operator="equal">
      <formula>"sav"</formula>
    </cfRule>
  </conditionalFormatting>
  <conditionalFormatting sqref="JF1">
    <cfRule type="cellIs" dxfId="129" priority="57" stopIfTrue="1" operator="equal">
      <formula>"saa"</formula>
    </cfRule>
  </conditionalFormatting>
  <conditionalFormatting sqref="IU1:JC1">
    <cfRule type="cellIs" dxfId="128" priority="46" stopIfTrue="1" operator="equal">
      <formula>"sam"</formula>
    </cfRule>
    <cfRule type="cellIs" dxfId="127" priority="47" stopIfTrue="1" operator="equal">
      <formula>"sap"</formula>
    </cfRule>
    <cfRule type="cellIs" dxfId="126" priority="49" stopIfTrue="1" operator="equal">
      <formula>"sar"</formula>
    </cfRule>
    <cfRule type="cellIs" dxfId="125" priority="50" stopIfTrue="1" operator="equal">
      <formula>"sat"</formula>
    </cfRule>
    <cfRule type="cellIs" dxfId="124" priority="51" stopIfTrue="1" operator="equal">
      <formula>"sav"</formula>
    </cfRule>
  </conditionalFormatting>
  <conditionalFormatting sqref="IU1:JC1">
    <cfRule type="cellIs" dxfId="123" priority="48" stopIfTrue="1" operator="equal">
      <formula>"saa"</formula>
    </cfRule>
  </conditionalFormatting>
  <conditionalFormatting sqref="F17:G17 E16">
    <cfRule type="cellIs" dxfId="122" priority="39" stopIfTrue="1" operator="equal">
      <formula>TRUE</formula>
    </cfRule>
  </conditionalFormatting>
  <conditionalFormatting sqref="CV42:CY47">
    <cfRule type="cellIs" dxfId="121" priority="36" operator="equal">
      <formula>FALSE</formula>
    </cfRule>
  </conditionalFormatting>
  <conditionalFormatting sqref="H40:T40 W40">
    <cfRule type="expression" dxfId="120" priority="38">
      <formula>(H40&lt;&gt;H$6)</formula>
    </cfRule>
  </conditionalFormatting>
  <conditionalFormatting sqref="E97:G101">
    <cfRule type="cellIs" dxfId="119" priority="34" stopIfTrue="1" operator="equal">
      <formula>TRUE</formula>
    </cfRule>
  </conditionalFormatting>
  <conditionalFormatting sqref="H98:T98 W98">
    <cfRule type="expression" dxfId="118" priority="35">
      <formula>(H98&lt;&gt;H$6)</formula>
    </cfRule>
  </conditionalFormatting>
  <conditionalFormatting sqref="E50:G51 E60:G60 F52:G59">
    <cfRule type="cellIs" dxfId="117" priority="33" stopIfTrue="1" operator="equal">
      <formula>TRUE</formula>
    </cfRule>
  </conditionalFormatting>
  <conditionalFormatting sqref="CV53:CY58">
    <cfRule type="cellIs" dxfId="116" priority="31" operator="equal">
      <formula>FALSE</formula>
    </cfRule>
  </conditionalFormatting>
  <conditionalFormatting sqref="H51:T51 W51">
    <cfRule type="expression" dxfId="115" priority="32">
      <formula>(H51&lt;&gt;H$6)</formula>
    </cfRule>
  </conditionalFormatting>
  <conditionalFormatting sqref="E61:G62 E69:G69">
    <cfRule type="cellIs" dxfId="114" priority="30" stopIfTrue="1" operator="equal">
      <formula>TRUE</formula>
    </cfRule>
  </conditionalFormatting>
  <conditionalFormatting sqref="H62:T62 W62">
    <cfRule type="expression" dxfId="113" priority="29">
      <formula>(H62&lt;&gt;H$6)</formula>
    </cfRule>
  </conditionalFormatting>
  <conditionalFormatting sqref="E115:G115">
    <cfRule type="cellIs" dxfId="112" priority="24" stopIfTrue="1" operator="equal">
      <formula>TRUE</formula>
    </cfRule>
  </conditionalFormatting>
  <conditionalFormatting sqref="E52:E59">
    <cfRule type="cellIs" dxfId="111" priority="26" stopIfTrue="1" operator="equal">
      <formula>TRUE</formula>
    </cfRule>
  </conditionalFormatting>
  <conditionalFormatting sqref="E106:G106">
    <cfRule type="cellIs" dxfId="110" priority="21" stopIfTrue="1" operator="equal">
      <formula>TRUE</formula>
    </cfRule>
  </conditionalFormatting>
  <conditionalFormatting sqref="E107:G108 F109:G109 G110:G114 F110:F111 E109:E113">
    <cfRule type="cellIs" dxfId="109" priority="22" stopIfTrue="1" operator="equal">
      <formula>TRUE</formula>
    </cfRule>
  </conditionalFormatting>
  <conditionalFormatting sqref="H108:T108 W108">
    <cfRule type="expression" dxfId="108" priority="23">
      <formula>(H108&lt;&gt;H$6)</formula>
    </cfRule>
  </conditionalFormatting>
  <conditionalFormatting sqref="E103:G105">
    <cfRule type="cellIs" dxfId="107" priority="19" stopIfTrue="1" operator="equal">
      <formula>TRUE</formula>
    </cfRule>
  </conditionalFormatting>
  <conditionalFormatting sqref="H104:T104 W104">
    <cfRule type="expression" dxfId="106" priority="20">
      <formula>(H104&lt;&gt;H$6)</formula>
    </cfRule>
  </conditionalFormatting>
  <conditionalFormatting sqref="E114:F114 F112:F113">
    <cfRule type="cellIs" dxfId="105" priority="18" stopIfTrue="1" operator="equal">
      <formula>TRUE</formula>
    </cfRule>
  </conditionalFormatting>
  <conditionalFormatting sqref="E124:G124">
    <cfRule type="cellIs" dxfId="104" priority="17" stopIfTrue="1" operator="equal">
      <formula>TRUE</formula>
    </cfRule>
  </conditionalFormatting>
  <conditionalFormatting sqref="E116:G117 F118:G120">
    <cfRule type="cellIs" dxfId="103" priority="15" stopIfTrue="1" operator="equal">
      <formula>TRUE</formula>
    </cfRule>
  </conditionalFormatting>
  <conditionalFormatting sqref="H117:T117 W117">
    <cfRule type="expression" dxfId="102" priority="16">
      <formula>(H117&lt;&gt;H$6)</formula>
    </cfRule>
  </conditionalFormatting>
  <conditionalFormatting sqref="E118:E120 E121:G123">
    <cfRule type="cellIs" dxfId="101" priority="14" stopIfTrue="1" operator="equal">
      <formula>TRUE</formula>
    </cfRule>
  </conditionalFormatting>
  <conditionalFormatting sqref="H71:T71 W71">
    <cfRule type="expression" dxfId="100" priority="12">
      <formula>(H71&lt;&gt;H$6)</formula>
    </cfRule>
  </conditionalFormatting>
  <conditionalFormatting sqref="E79:G80 E87:G87">
    <cfRule type="cellIs" dxfId="99" priority="10" stopIfTrue="1" operator="equal">
      <formula>TRUE</formula>
    </cfRule>
  </conditionalFormatting>
  <conditionalFormatting sqref="H80:T80 W80">
    <cfRule type="expression" dxfId="98" priority="9">
      <formula>(H80&lt;&gt;H$6)</formula>
    </cfRule>
  </conditionalFormatting>
  <conditionalFormatting sqref="H89:T89 W89">
    <cfRule type="expression" dxfId="97" priority="5">
      <formula>(H89&lt;&gt;H$6)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45099.364036805557</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45099.364036805557</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5" priority="10" operator="equal">
      <formula>FALSE</formula>
    </cfRule>
  </conditionalFormatting>
  <conditionalFormatting sqref="B32:I32">
    <cfRule type="cellIs" dxfId="94" priority="8" operator="equal">
      <formula>FALSE</formula>
    </cfRule>
  </conditionalFormatting>
  <conditionalFormatting sqref="B60:I60">
    <cfRule type="cellIs" dxfId="93" priority="7" operator="equal">
      <formula>FALSE</formula>
    </cfRule>
  </conditionalFormatting>
  <conditionalFormatting sqref="B12:I12">
    <cfRule type="cellIs" dxfId="92" priority="6" operator="equal">
      <formula>FALSE</formula>
    </cfRule>
  </conditionalFormatting>
  <conditionalFormatting sqref="B13:D13 F13:I13">
    <cfRule type="cellIs" dxfId="91" priority="5" operator="equal">
      <formula>FALSE</formula>
    </cfRule>
  </conditionalFormatting>
  <conditionalFormatting sqref="E13">
    <cfRule type="cellIs" dxfId="90" priority="4" operator="equal">
      <formula>FALSE</formula>
    </cfRule>
  </conditionalFormatting>
  <conditionalFormatting sqref="B77:I77">
    <cfRule type="cellIs" dxfId="89" priority="3" operator="equal">
      <formula>FALSE</formula>
    </cfRule>
  </conditionalFormatting>
  <conditionalFormatting sqref="B35:I36">
    <cfRule type="cellIs" dxfId="88" priority="2" operator="equal">
      <formula>FALSE</formula>
    </cfRule>
  </conditionalFormatting>
  <conditionalFormatting sqref="B41:I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2023-06-22T00:44:13Z</dcterms:modified>
</cp:coreProperties>
</file>