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400F2D5-FFA8-491C-8866-0F5ADDD57CC3}" xr6:coauthVersionLast="47" xr6:coauthVersionMax="47" xr10:uidLastSave="{00000000-0000-0000-0000-000000000000}"/>
  <bookViews>
    <workbookView xWindow="2868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Parameters!$V$699</definedName>
    <definedName name="i_b0_pos">Parameters!$W$699</definedName>
    <definedName name="i_b0_propn_b0t" localSheetId="4">CropResidue!$J$246:$AK$251</definedName>
    <definedName name="i_b1_pos">Parameters!$W$919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390" i="14" l="1"/>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7" i="14"/>
  <c r="AA397" i="14"/>
  <c r="Z397" i="14"/>
  <c r="Y397" i="14"/>
  <c r="X397" i="14"/>
  <c r="W397" i="14"/>
  <c r="V397" i="14"/>
  <c r="U397" i="14"/>
  <c r="C397"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5" i="18" l="1"/>
  <c r="A64" i="16"/>
  <c r="C59" i="14" l="1"/>
  <c r="H21" i="17"/>
  <c r="B34" i="4" l="1"/>
  <c r="B45"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<sst xmlns="http://schemas.openxmlformats.org/spreadsheetml/2006/main" count="5716" uniqueCount="3322">
  <si>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</si>
  <si>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</si>
  <si>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</si>
  <si>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</si>
  <si>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</si>
  <si>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</si>
  <si>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</si>
  <si>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</si>
  <si>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</si>
  <si>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</si>
  <si>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</si>
  <si>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</si>
  <si>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</si>
  <si>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</si>
  <si>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</si>
  <si>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</si>
  <si>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</si>
  <si>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</si>
  <si>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</si>
  <si>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</si>
  <si>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</si>
  <si>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</si>
  <si>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</si>
  <si>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</si>
  <si>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</si>
  <si>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</si>
  <si>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</si>
  <si>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</si>
  <si>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</si>
  <si>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</si>
  <si>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</si>
  <si>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</si>
  <si>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</si>
  <si>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</si>
  <si>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</si>
  <si>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</si>
  <si>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</si>
  <si>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</si>
  <si>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</si>
  <si>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</si>
  <si>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</si>
  <si>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</si>
  <si>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</si>
  <si>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</si>
  <si>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</si>
  <si>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</si>
  <si>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</si>
  <si>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</si>
  <si>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</si>
  <si>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</si>
  <si>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</si>
  <si>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</si>
  <si>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</si>
  <si>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</si>
  <si>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</si>
  <si>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</si>
  <si>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</si>
  <si>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</si>
  <si>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</si>
  <si>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</si>
  <si>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</si>
  <si>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</si>
  <si>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</si>
  <si>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</si>
  <si>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</si>
  <si>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</si>
  <si>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</si>
  <si>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</si>
  <si>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</si>
  <si>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</si>
  <si>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</si>
  <si>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</si>
  <si>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</si>
  <si>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</si>
  <si>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</si>
  <si>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</si>
  <si>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</si>
  <si>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</si>
  <si>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</si>
  <si>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</si>
  <si>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</si>
  <si>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</si>
  <si>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</si>
  <si>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</si>
  <si>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</si>
  <si>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</si>
  <si>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</si>
  <si>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</si>
  <si>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</si>
  <si>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</si>
  <si>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</si>
  <si>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</si>
  <si>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</si>
  <si>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</si>
  <si>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</si>
  <si>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</si>
  <si>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</si>
  <si>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</si>
  <si>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</si>
  <si>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</si>
  <si>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</si>
  <si>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</si>
  <si>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</si>
  <si>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</si>
  <si>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</si>
  <si>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</si>
  <si>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</si>
  <si>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</si>
  <si>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</si>
  <si>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</si>
  <si>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</si>
  <si>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</si>
  <si>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</si>
  <si>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</si>
  <si>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</si>
  <si>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</si>
  <si>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</si>
  <si>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</si>
  <si>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</si>
  <si>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</si>
  <si>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</si>
  <si>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</si>
  <si>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</si>
  <si>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</si>
  <si>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</si>
  <si>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</si>
  <si>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</si>
  <si>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</si>
  <si>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</si>
  <si>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</si>
  <si>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</si>
  <si>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</si>
  <si>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</si>
  <si>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</si>
  <si>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</si>
  <si>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</si>
  <si>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</si>
  <si>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</si>
  <si>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</si>
  <si>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</si>
  <si>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</si>
  <si>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</si>
  <si>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</si>
  <si>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</si>
  <si>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</si>
  <si>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</si>
  <si>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</si>
  <si>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</si>
  <si>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</si>
  <si>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</si>
  <si>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</si>
  <si>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</si>
  <si>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</si>
  <si>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</si>
  <si>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</si>
  <si>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</si>
  <si>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</si>
  <si>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</si>
  <si>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</si>
  <si>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</si>
  <si>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</si>
  <si>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</si>
  <si>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</si>
  <si>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</si>
  <si>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</si>
  <si>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</si>
  <si>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</si>
  <si>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</si>
  <si>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</si>
  <si>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</si>
  <si>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</si>
  <si>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</si>
  <si>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</si>
  <si>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</si>
  <si>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</si>
  <si>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</si>
  <si>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</si>
  <si>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</si>
  <si>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</si>
  <si>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</si>
  <si>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</si>
  <si>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</si>
  <si>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</si>
  <si>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</si>
  <si>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</si>
  <si>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</si>
  <si>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</si>
  <si>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</si>
  <si>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</si>
  <si>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</si>
  <si>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</si>
  <si>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</si>
  <si>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</si>
  <si>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</si>
  <si>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</si>
  <si>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</si>
  <si>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</si>
  <si>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</si>
  <si>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</si>
  <si>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</si>
  <si>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</si>
  <si>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</si>
  <si>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</si>
  <si>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</si>
  <si>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</si>
  <si>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</si>
  <si>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</si>
  <si>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</si>
  <si>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</si>
  <si>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</si>
  <si>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</si>
  <si>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</si>
  <si>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</si>
  <si>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</si>
  <si>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</si>
  <si>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</si>
  <si>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</si>
  <si>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</si>
  <si>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</si>
  <si>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</si>
  <si>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</si>
  <si>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</si>
  <si>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</si>
  <si>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</si>
  <si>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</si>
  <si>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</si>
  <si>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</si>
  <si>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</si>
  <si>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</si>
  <si>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</si>
  <si>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</si>
  <si>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</si>
  <si>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</si>
  <si>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</si>
  <si>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</si>
  <si>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</si>
  <si>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</si>
  <si>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</si>
  <si>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</si>
  <si>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</si>
  <si>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</si>
  <si>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</si>
  <si>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</si>
  <si>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</si>
  <si>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</si>
  <si>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</si>
  <si>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</si>
  <si>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</si>
  <si>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</si>
  <si>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</si>
  <si>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</si>
  <si>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</si>
  <si>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</si>
  <si>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</si>
  <si>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</si>
  <si>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</si>
  <si>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</si>
  <si>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</si>
  <si>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</si>
  <si>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</si>
  <si>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</si>
  <si>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</si>
  <si>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</si>
  <si>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</si>
  <si>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</si>
  <si>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</si>
  <si>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</si>
  <si>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</si>
  <si>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</si>
  <si>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</si>
  <si>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</si>
  <si>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</si>
  <si>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</si>
  <si>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</si>
  <si>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</si>
  <si>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</si>
  <si>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</si>
  <si>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</si>
  <si>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</si>
  <si>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</si>
  <si>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</si>
  <si>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</si>
  <si>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</si>
  <si>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</si>
  <si>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</si>
  <si>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</si>
  <si>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</si>
  <si>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</si>
  <si>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</si>
  <si>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</si>
  <si>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</si>
  <si>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</si>
  <si>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</si>
  <si>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</si>
  <si>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</si>
  <si>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</si>
  <si>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</si>
  <si>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</si>
  <si>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</si>
  <si>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</si>
  <si>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</si>
  <si>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</si>
  <si>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</si>
  <si>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</si>
  <si>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</si>
  <si>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</si>
  <si>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</si>
  <si>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</si>
  <si>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</si>
  <si>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</si>
  <si>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</si>
  <si>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</si>
  <si>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</si>
  <si>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</si>
  <si>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</si>
  <si>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</si>
  <si>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</si>
  <si>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</si>
  <si>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</si>
  <si>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</si>
  <si>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</si>
  <si>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</si>
  <si>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</si>
  <si>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</si>
  <si>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</si>
  <si>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</si>
  <si>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</si>
  <si>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</si>
  <si>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</si>
  <si>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</si>
  <si>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</si>
  <si>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</si>
  <si>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</si>
  <si>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</si>
  <si>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</si>
  <si>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</si>
  <si>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</si>
  <si>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</si>
  <si>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</si>
  <si>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</si>
  <si>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</si>
  <si>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</si>
  <si>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</si>
  <si>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</si>
  <si>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</si>
  <si>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</si>
  <si>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</si>
  <si>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</si>
  <si>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</si>
  <si>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</si>
  <si>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</si>
  <si>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</si>
  <si>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</si>
  <si>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</si>
  <si>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</si>
  <si>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</si>
  <si>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</si>
  <si>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</si>
  <si>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</si>
  <si>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</si>
  <si>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</si>
  <si>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</si>
  <si>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</si>
  <si>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</si>
  <si>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</si>
  <si>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</si>
  <si>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</si>
  <si>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</si>
  <si>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</si>
  <si>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</si>
  <si>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</si>
  <si>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</si>
  <si>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</si>
  <si>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</si>
  <si>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</si>
  <si>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</si>
  <si>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</si>
  <si>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</si>
  <si>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</si>
  <si>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</si>
  <si>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</si>
  <si>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</si>
  <si>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</si>
  <si>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</si>
  <si>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</si>
  <si>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</si>
  <si>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</si>
  <si>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</si>
  <si>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</si>
  <si>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</si>
  <si>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</si>
  <si>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</si>
  <si>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</si>
  <si>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</si>
  <si>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</si>
  <si>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</si>
  <si>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</si>
  <si>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</si>
  <si>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</si>
  <si>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</si>
  <si>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</si>
  <si>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</si>
  <si>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</si>
  <si>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</si>
  <si>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</si>
  <si>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</si>
  <si>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</si>
  <si>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</si>
  <si>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</si>
  <si>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</si>
  <si>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</si>
  <si>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</si>
  <si>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</si>
  <si>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</si>
  <si>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</si>
  <si>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</si>
  <si>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</si>
  <si>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</si>
  <si>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</si>
  <si>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</si>
  <si>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</si>
  <si>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</si>
  <si>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</si>
  <si>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</si>
  <si>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</si>
  <si>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</si>
  <si>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</si>
  <si>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</si>
  <si>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</si>
  <si>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</si>
  <si>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</si>
  <si>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</si>
  <si>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</si>
  <si>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</si>
  <si>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</si>
  <si>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</si>
  <si>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</si>
  <si>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</si>
  <si>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</si>
  <si>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</si>
  <si>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</si>
  <si>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</si>
  <si>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</si>
  <si>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</si>
  <si>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</si>
  <si>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</si>
  <si>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</si>
  <si>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</si>
  <si>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</si>
  <si>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</si>
  <si>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</si>
  <si>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</si>
  <si>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</si>
  <si>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</si>
  <si>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</si>
  <si>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</si>
  <si>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</si>
  <si>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</si>
  <si>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</si>
  <si>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</si>
  <si>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</si>
  <si>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</si>
  <si>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</si>
  <si>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</si>
  <si>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</si>
  <si>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</si>
  <si>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</si>
  <si>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</si>
  <si>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</si>
  <si>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</si>
  <si>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</si>
  <si>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</si>
  <si>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</si>
  <si>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</si>
  <si>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</si>
  <si>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</si>
  <si>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</si>
  <si>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</si>
  <si>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</si>
  <si>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</si>
  <si>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</si>
  <si>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</si>
  <si>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</si>
  <si>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</si>
  <si>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</si>
  <si>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</si>
  <si>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</si>
  <si>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</si>
  <si>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</si>
  <si>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</si>
  <si>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</si>
  <si>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</si>
  <si>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</si>
  <si>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</si>
  <si>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</si>
  <si>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</si>
  <si>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</si>
  <si>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</si>
  <si>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</si>
  <si>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</si>
  <si>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</si>
  <si>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</si>
  <si>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</si>
  <si>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</si>
  <si>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</si>
  <si>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</si>
  <si>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</si>
  <si>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</si>
  <si>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</si>
  <si>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</si>
  <si>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</si>
  <si>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</si>
  <si>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</si>
  <si>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</si>
  <si>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</si>
  <si>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</si>
  <si>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</si>
  <si>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</si>
  <si>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</si>
  <si>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</si>
  <si>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</si>
  <si>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</si>
  <si>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</si>
  <si>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</si>
  <si>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</si>
  <si>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</si>
  <si>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</si>
  <si>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</si>
  <si>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</si>
  <si>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</si>
  <si>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</si>
  <si>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</si>
  <si>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</si>
  <si>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</si>
  <si>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</si>
  <si>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</si>
  <si>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</si>
  <si>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</si>
  <si>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</si>
  <si>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</si>
  <si>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</si>
  <si>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</si>
  <si>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</si>
  <si>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</si>
  <si>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</si>
  <si>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</si>
  <si>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</si>
  <si>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</si>
  <si>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</si>
  <si>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</si>
  <si>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</si>
  <si>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</si>
  <si>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</si>
  <si>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</si>
  <si>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</si>
  <si>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</si>
  <si>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</si>
  <si>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</si>
  <si>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</si>
  <si>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</si>
  <si>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</si>
  <si>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</si>
  <si>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</si>
  <si>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</si>
  <si>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</si>
  <si>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</si>
  <si>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</si>
  <si>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</si>
  <si>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</si>
  <si>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</si>
  <si>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</si>
  <si>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</si>
  <si>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</si>
  <si>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</si>
  <si>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</si>
  <si>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</si>
  <si>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</si>
  <si>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</si>
  <si>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</si>
  <si>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</si>
  <si>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</si>
  <si>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</si>
  <si>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</si>
  <si>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</si>
  <si>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</si>
  <si>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</si>
  <si>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</si>
  <si>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</si>
  <si>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</si>
  <si>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</si>
  <si>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</si>
  <si>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</si>
  <si>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</si>
  <si>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</si>
  <si>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</si>
  <si>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</si>
  <si>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</si>
  <si>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</si>
  <si>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</si>
  <si>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</si>
  <si>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</si>
  <si>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</si>
  <si>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</si>
  <si>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</si>
  <si>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</si>
  <si>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</si>
  <si>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</si>
  <si>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</si>
  <si>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</si>
  <si>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</si>
  <si>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</si>
  <si>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</si>
  <si>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</si>
  <si>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</si>
  <si>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</si>
  <si>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</si>
  <si>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</si>
  <si>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</si>
  <si>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</si>
  <si>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</si>
  <si>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</si>
  <si>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</si>
  <si>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</si>
  <si>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</si>
  <si>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</si>
  <si>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</si>
  <si>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</si>
  <si>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</si>
  <si>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</si>
  <si>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</si>
  <si>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</si>
  <si>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</si>
  <si>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</si>
  <si>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</si>
  <si>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</si>
  <si>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</si>
  <si>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</si>
  <si>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</si>
  <si>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</si>
  <si>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</si>
  <si>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</si>
  <si>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</si>
  <si>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</si>
  <si>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</si>
  <si>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</si>
  <si>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</si>
  <si>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</si>
  <si>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</si>
  <si>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</si>
  <si>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</si>
  <si>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</si>
  <si>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</si>
  <si>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</si>
  <si>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</si>
  <si>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</si>
  <si>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</si>
  <si>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</si>
  <si>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</si>
  <si>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</si>
  <si>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</si>
  <si>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</si>
  <si>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</si>
  <si>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</si>
  <si>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</si>
  <si>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</si>
  <si>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</si>
  <si>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</si>
  <si>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</si>
  <si>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</si>
  <si>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</si>
  <si>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</si>
  <si>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</si>
  <si>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</si>
  <si>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</si>
  <si>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</si>
  <si>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</si>
  <si>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</si>
  <si>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</si>
  <si>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</si>
  <si>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</si>
  <si>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</si>
  <si>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</si>
  <si>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</si>
  <si>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</si>
  <si>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</si>
  <si>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</si>
  <si>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</si>
  <si>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</si>
  <si>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</si>
  <si>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</si>
  <si>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</si>
  <si>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</si>
  <si>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</si>
  <si>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</si>
  <si>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</si>
  <si>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</si>
  <si>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</si>
  <si>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</si>
  <si>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</si>
  <si>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</si>
  <si>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</si>
  <si>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</si>
  <si>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</si>
  <si>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</si>
  <si>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</si>
  <si>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</si>
  <si>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</si>
  <si>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</si>
  <si>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</si>
  <si>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</si>
  <si>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</si>
  <si>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</si>
  <si>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</si>
  <si>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</si>
  <si>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</si>
  <si>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</si>
  <si>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</si>
  <si>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</si>
  <si>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</si>
  <si>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</si>
  <si>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</si>
  <si>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</si>
  <si>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</si>
  <si>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</si>
  <si>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</si>
  <si>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</si>
  <si>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</si>
  <si>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</si>
  <si>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</si>
  <si>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</si>
  <si>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</si>
  <si>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</si>
  <si>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</si>
  <si>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</si>
  <si>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</si>
  <si>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</si>
  <si>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</si>
  <si>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</si>
  <si>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</si>
  <si>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</si>
  <si>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</si>
  <si>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</si>
  <si>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</si>
  <si>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</si>
  <si>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</si>
  <si>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</si>
  <si>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</si>
  <si>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</si>
  <si>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</si>
  <si>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</si>
  <si>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</si>
  <si>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</si>
  <si>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</si>
  <si>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</si>
  <si>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</si>
  <si>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</si>
  <si>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</si>
  <si>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</si>
  <si>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</si>
  <si>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</si>
  <si>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</si>
  <si>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</si>
  <si>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</si>
  <si>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</si>
  <si>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</si>
  <si>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</si>
  <si>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</si>
  <si>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</si>
  <si>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</si>
  <si>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</si>
  <si>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</si>
  <si>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</si>
  <si>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</si>
  <si>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</si>
  <si>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</si>
  <si>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</si>
  <si>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</si>
  <si>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</si>
  <si>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</si>
  <si>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</si>
  <si>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</si>
  <si>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</si>
  <si>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</si>
  <si>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</si>
  <si>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</si>
  <si>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</si>
  <si>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</si>
  <si>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</si>
  <si>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</si>
  <si>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</si>
  <si>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</si>
  <si>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</si>
  <si>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</si>
  <si>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</si>
  <si>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</si>
  <si>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</si>
  <si>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</si>
  <si>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</si>
  <si>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</si>
  <si>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</si>
  <si>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</si>
  <si>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</si>
  <si>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</si>
  <si>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</si>
  <si>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</si>
  <si>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</si>
  <si>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</si>
  <si>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</si>
  <si>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</si>
  <si>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</si>
  <si>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</si>
  <si>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</si>
  <si>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</si>
  <si>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</si>
  <si>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</si>
  <si>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</si>
  <si>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</si>
  <si>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</si>
  <si>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</si>
  <si>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</si>
  <si>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</si>
  <si>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</si>
  <si>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</si>
  <si>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</si>
  <si>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</si>
  <si>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</si>
  <si>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</si>
  <si>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</si>
  <si>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</si>
  <si>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</si>
  <si>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</si>
  <si>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</si>
  <si>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</si>
  <si>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</si>
  <si>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</si>
  <si>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</si>
  <si>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</si>
  <si>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</si>
  <si>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</si>
  <si>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</si>
  <si>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</si>
  <si>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</si>
  <si>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</si>
  <si>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</si>
  <si>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</si>
  <si>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</si>
  <si>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</si>
  <si>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</si>
  <si>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</si>
  <si>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</si>
  <si>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</si>
  <si>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</si>
  <si>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</si>
  <si>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</si>
  <si>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</si>
  <si>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</si>
  <si>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</si>
  <si>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</si>
  <si>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</si>
  <si>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</si>
  <si>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</si>
  <si>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</si>
  <si>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</si>
  <si>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</si>
  <si>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</si>
  <si>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</si>
  <si>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</si>
  <si>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</si>
  <si>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</si>
  <si>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</si>
  <si>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</si>
  <si>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</si>
  <si>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</si>
  <si>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</si>
  <si>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</si>
  <si>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</si>
  <si>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</si>
  <si>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</si>
  <si>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</si>
  <si>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</si>
  <si>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</si>
  <si>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</si>
  <si>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</si>
  <si>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</si>
  <si>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</si>
  <si>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</si>
  <si>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</si>
  <si>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</si>
  <si>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</si>
  <si>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</si>
  <si>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</si>
  <si>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</si>
  <si>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</si>
  <si>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</si>
  <si>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</si>
  <si>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</si>
  <si>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</si>
  <si>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</si>
  <si>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</si>
  <si>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</si>
  <si>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</si>
  <si>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</si>
  <si>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</si>
  <si>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</si>
  <si>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</si>
  <si>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</si>
  <si>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</si>
  <si>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</si>
  <si>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</si>
  <si>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</si>
  <si>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</si>
  <si>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</si>
  <si>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</si>
  <si>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</si>
  <si>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</si>
  <si>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</si>
  <si>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</si>
  <si>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</si>
  <si>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</si>
  <si>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</si>
  <si>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</si>
  <si>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</si>
  <si>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</si>
  <si>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</si>
  <si>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</si>
  <si>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</si>
  <si>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</si>
  <si>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</si>
  <si>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</si>
  <si>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</si>
  <si>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</si>
  <si>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</si>
  <si>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</si>
  <si>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</si>
  <si>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</si>
  <si>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</si>
  <si>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</si>
  <si>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</si>
  <si>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</si>
  <si>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</si>
  <si>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</si>
  <si>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</si>
  <si>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</si>
  <si>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</si>
  <si>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</si>
  <si>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</si>
  <si>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</si>
  <si>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</si>
  <si>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</si>
  <si>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</si>
  <si>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</si>
  <si>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</si>
  <si>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</si>
  <si>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</si>
  <si>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</si>
  <si>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</si>
  <si>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</si>
  <si>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</si>
  <si>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</si>
  <si>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</si>
  <si>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</si>
  <si>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</si>
  <si>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</si>
  <si>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</si>
  <si>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</si>
  <si>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</si>
  <si>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</si>
  <si>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</si>
  <si>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</si>
  <si>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</si>
  <si>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</si>
  <si>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</si>
  <si>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</si>
  <si>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</si>
  <si>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</si>
  <si>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</si>
  <si>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</si>
  <si>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</si>
  <si>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</si>
  <si>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</si>
  <si>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</si>
  <si>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</si>
  <si>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</si>
  <si>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</si>
  <si>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</si>
  <si>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</si>
  <si>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</si>
  <si>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</si>
  <si>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</si>
  <si>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</si>
  <si>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</si>
  <si>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</si>
  <si>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</si>
  <si>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</si>
  <si>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</si>
  <si>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</si>
  <si>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</si>
  <si>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</si>
  <si>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</si>
  <si>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</si>
  <si>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</si>
  <si>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</si>
  <si>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</si>
  <si>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</si>
  <si>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</si>
  <si>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</si>
  <si>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</si>
  <si>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</si>
  <si>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</si>
  <si>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</si>
  <si>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</si>
  <si>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</si>
  <si>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</si>
  <si>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</si>
  <si>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</si>
  <si>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</si>
  <si>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</si>
  <si>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</si>
  <si>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</si>
  <si>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</si>
  <si>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</si>
  <si>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</si>
  <si>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</si>
  <si>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</si>
  <si>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</si>
  <si>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</si>
  <si>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</si>
  <si>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</si>
  <si>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</si>
  <si>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</si>
  <si>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</si>
  <si>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</si>
  <si>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</si>
  <si>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</si>
  <si>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</si>
  <si>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</si>
  <si>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</si>
  <si>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</si>
  <si>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</si>
  <si>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</si>
  <si>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</si>
  <si>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</si>
  <si>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</si>
  <si>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</si>
  <si>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</si>
  <si>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</si>
  <si>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</si>
  <si>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</si>
  <si>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</si>
  <si>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</si>
  <si>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</si>
  <si>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</si>
  <si>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</si>
  <si>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</si>
  <si>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</si>
  <si>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</si>
  <si>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</si>
  <si>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</si>
  <si>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</si>
  <si>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</si>
  <si>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</si>
  <si>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</si>
  <si>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</si>
  <si>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</si>
  <si>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</si>
  <si>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</si>
  <si>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</si>
  <si>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</si>
  <si>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</si>
  <si>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</si>
  <si>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</si>
  <si>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</si>
  <si>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</si>
  <si>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</si>
  <si>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</si>
  <si>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</si>
  <si>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</si>
  <si>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</si>
  <si>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</si>
  <si>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</si>
  <si>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</si>
  <si>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</si>
  <si>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</si>
  <si>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</si>
  <si>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</si>
  <si>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</si>
  <si>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</si>
  <si>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</si>
  <si>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</si>
  <si>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</si>
  <si>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</si>
  <si>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</si>
  <si>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</si>
  <si>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</si>
  <si>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</si>
  <si>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</si>
  <si>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</si>
  <si>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</si>
  <si>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</si>
  <si>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</si>
  <si>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</si>
  <si>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</si>
  <si>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</si>
  <si>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</si>
  <si>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</si>
  <si>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</si>
  <si>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</si>
  <si>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</si>
  <si>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</si>
  <si>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</si>
  <si>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</si>
  <si>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</si>
  <si>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</si>
  <si>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</si>
  <si>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</si>
  <si>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</si>
  <si>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</si>
  <si>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</si>
  <si>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</si>
  <si>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</si>
  <si>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</si>
  <si>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</si>
  <si>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</si>
  <si>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</si>
  <si>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</si>
  <si>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</si>
  <si>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</si>
  <si>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</si>
  <si>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</si>
  <si>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</si>
  <si>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</si>
  <si>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</si>
  <si>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</si>
  <si>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</si>
  <si>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</si>
  <si>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</si>
  <si>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</si>
  <si>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</si>
  <si>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</si>
  <si>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</si>
  <si>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</si>
  <si>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</si>
  <si>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</si>
  <si>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</si>
  <si>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</si>
  <si>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</si>
  <si>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</si>
  <si>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</si>
  <si>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</si>
  <si>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</si>
  <si>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</si>
  <si>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</si>
  <si>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</si>
  <si>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</si>
  <si>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</si>
  <si>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</si>
  <si>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</si>
  <si>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</si>
  <si>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</si>
  <si>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</si>
  <si>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</si>
  <si>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</si>
  <si>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</si>
  <si>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</si>
  <si>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</si>
  <si>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</si>
  <si>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</si>
  <si>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</si>
  <si>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</si>
  <si>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</si>
  <si>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</si>
  <si>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</si>
  <si>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</si>
  <si>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</si>
  <si>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</si>
  <si>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</si>
  <si>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</si>
  <si>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</si>
  <si>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</si>
  <si>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</si>
  <si>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</si>
  <si>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</si>
  <si>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</si>
  <si>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</si>
  <si>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</si>
  <si>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</si>
  <si>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</si>
  <si>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</si>
  <si>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</si>
  <si>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</si>
  <si>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</si>
  <si>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</si>
  <si>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</si>
  <si>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</si>
  <si>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</si>
  <si>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</si>
  <si>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</si>
  <si>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</si>
  <si>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</si>
  <si>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</si>
  <si>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</si>
  <si>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</si>
  <si>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</si>
  <si>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</si>
  <si>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</si>
  <si>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</si>
  <si>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</si>
  <si>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</si>
  <si>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</si>
  <si>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</si>
  <si>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</si>
  <si>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</si>
  <si>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</si>
  <si>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</si>
  <si>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</si>
  <si>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</si>
  <si>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</si>
  <si>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</si>
  <si>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</si>
  <si>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</si>
  <si>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</si>
  <si>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</si>
  <si>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</si>
  <si>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</si>
  <si>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</si>
  <si>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</si>
  <si>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</si>
  <si>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</si>
  <si>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</si>
  <si>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</si>
  <si>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</si>
  <si>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</si>
  <si>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</si>
  <si>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</si>
  <si>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</si>
  <si>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</si>
  <si>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</si>
  <si>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</si>
  <si>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</si>
  <si>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</si>
  <si>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</si>
  <si>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</si>
  <si>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</si>
  <si>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</si>
  <si>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</si>
  <si>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</si>
  <si>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</si>
  <si>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</si>
  <si>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</si>
  <si>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</si>
  <si>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</si>
  <si>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</si>
  <si>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</si>
  <si>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</si>
  <si>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</si>
  <si>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</si>
  <si>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</si>
  <si>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</si>
  <si>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</si>
  <si>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</si>
  <si>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</si>
  <si>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</si>
  <si>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</si>
  <si>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</si>
  <si>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</si>
  <si>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</si>
  <si>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</si>
  <si>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</si>
  <si>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</si>
  <si>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</si>
  <si>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</si>
  <si>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</si>
  <si>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</si>
  <si>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</si>
  <si>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</si>
  <si>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</si>
  <si>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</si>
  <si>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</si>
  <si>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</si>
  <si>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</si>
  <si>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</si>
  <si>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</si>
  <si>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</si>
  <si>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</si>
  <si>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</si>
  <si>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</si>
  <si>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</si>
  <si>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</si>
  <si>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</si>
  <si>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</si>
  <si>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</si>
  <si>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</si>
  <si>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</si>
  <si>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</si>
  <si>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</si>
  <si>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</si>
  <si>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</si>
  <si>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</si>
  <si>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</si>
  <si>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</si>
  <si>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</si>
  <si>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</si>
  <si>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</si>
  <si>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</si>
  <si>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</si>
  <si>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</si>
  <si>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</si>
  <si>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</si>
  <si>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</si>
  <si>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</si>
  <si>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</si>
  <si>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</si>
  <si>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</si>
  <si>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</si>
  <si>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</si>
  <si>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</si>
  <si>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</si>
  <si>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</si>
  <si>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</si>
  <si>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</si>
  <si>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</si>
  <si>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</si>
  <si>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</si>
  <si>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</si>
  <si>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</si>
  <si>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</si>
  <si>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</si>
  <si>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</si>
  <si>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</si>
  <si>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</si>
  <si>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</si>
  <si>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</si>
  <si>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</si>
  <si>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</si>
  <si>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</si>
  <si>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</si>
  <si>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</si>
  <si>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</si>
  <si>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</si>
  <si>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</si>
  <si>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</si>
  <si>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</si>
  <si>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</si>
  <si>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</si>
  <si>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</si>
  <si>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</si>
  <si>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</si>
  <si>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</si>
  <si>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</si>
  <si>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</si>
  <si>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</si>
  <si>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</si>
  <si>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</si>
  <si>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</si>
  <si>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</si>
  <si>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</si>
  <si>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</si>
  <si>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</si>
  <si>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</si>
  <si>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</si>
  <si>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</si>
  <si>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</si>
  <si>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</si>
  <si>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</si>
  <si>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</si>
  <si>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</si>
  <si>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</si>
  <si>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</si>
  <si>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</si>
  <si>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</si>
  <si>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</si>
  <si>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</si>
  <si>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</si>
  <si>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</si>
  <si>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</si>
  <si>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</si>
  <si>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</si>
  <si>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</si>
  <si>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</si>
  <si>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</si>
  <si>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</si>
  <si>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</si>
  <si>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</si>
  <si>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</si>
  <si>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</si>
  <si>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</si>
  <si>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</si>
  <si>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</si>
  <si>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</si>
  <si>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</si>
  <si>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</si>
  <si>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</si>
  <si>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</si>
  <si>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</si>
  <si>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</si>
  <si>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</si>
  <si>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</si>
  <si>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</si>
  <si>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</si>
  <si>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</si>
  <si>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</si>
  <si>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</si>
  <si>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</si>
  <si>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</si>
  <si>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</si>
  <si>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</si>
  <si>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</si>
  <si>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</si>
  <si>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</si>
  <si>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</si>
  <si>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</si>
  <si>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</si>
  <si>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</si>
  <si>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</si>
  <si>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</si>
  <si>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</si>
  <si>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</si>
  <si>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</si>
  <si>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</si>
  <si>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</si>
  <si>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</si>
  <si>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</si>
  <si>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</si>
  <si>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</si>
  <si>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</si>
  <si>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</si>
  <si>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</si>
  <si>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</si>
  <si>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</si>
  <si>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</si>
  <si>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</si>
  <si>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</si>
  <si>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</si>
  <si>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</si>
  <si>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</si>
  <si>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</si>
  <si>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</si>
  <si>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</si>
  <si>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</si>
  <si>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</si>
  <si>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</si>
  <si>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</si>
  <si>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</si>
  <si>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</si>
  <si>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</si>
  <si>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</si>
  <si>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</si>
  <si>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</si>
  <si>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</si>
  <si>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</si>
  <si>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</si>
  <si>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</si>
  <si>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</si>
  <si>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</si>
  <si>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</si>
  <si>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</si>
  <si>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</si>
  <si>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</si>
  <si>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</si>
  <si>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</si>
  <si>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</si>
  <si>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</si>
  <si>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</si>
  <si>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</si>
  <si>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</si>
  <si>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</si>
  <si>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</si>
  <si>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</si>
  <si>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</si>
  <si>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</si>
  <si>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</si>
  <si>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</si>
  <si>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</si>
  <si>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</si>
  <si>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</si>
  <si>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</si>
  <si>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</si>
  <si>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</si>
  <si>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</si>
  <si>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</si>
  <si>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</si>
  <si>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</si>
  <si>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</si>
  <si>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</si>
  <si>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</si>
  <si>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</si>
  <si>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</si>
  <si>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</si>
  <si>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</si>
  <si>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</si>
  <si>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</si>
  <si>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</si>
  <si>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</si>
  <si>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</si>
  <si>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</si>
  <si>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</si>
  <si>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</si>
  <si>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</si>
  <si>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</si>
  <si>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</si>
  <si>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</si>
  <si>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</si>
  <si>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</si>
  <si>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</si>
  <si>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</si>
  <si>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</si>
  <si>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</si>
  <si>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</si>
  <si>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</si>
  <si>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</si>
  <si>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</si>
  <si>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</si>
  <si>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</si>
  <si>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</si>
  <si>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</si>
  <si>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</si>
  <si>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</si>
  <si>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</si>
  <si>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</si>
  <si>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</si>
  <si>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</si>
  <si>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</si>
  <si>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</si>
  <si>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</si>
  <si>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</si>
  <si>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</si>
  <si>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</si>
  <si>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</si>
  <si>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</si>
  <si>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</si>
  <si>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</si>
  <si>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</si>
  <si>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</si>
  <si>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</si>
  <si>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</si>
  <si>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</si>
  <si>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</si>
  <si>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</si>
  <si>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</si>
  <si>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</si>
  <si>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</si>
  <si>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</si>
  <si>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</si>
  <si>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</si>
  <si>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</si>
  <si>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</si>
  <si>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</si>
  <si>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</si>
  <si>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</si>
  <si>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</si>
  <si>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</si>
  <si>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</si>
  <si>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</si>
  <si>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</si>
  <si>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</si>
  <si>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</si>
  <si>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</si>
  <si>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</si>
  <si>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</si>
  <si>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</si>
  <si>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</si>
  <si>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</si>
  <si>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</si>
  <si>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</si>
  <si>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</si>
  <si>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</si>
  <si>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</si>
  <si>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</si>
  <si>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</si>
  <si>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</si>
  <si>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</si>
  <si>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</si>
  <si>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</si>
  <si>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</si>
  <si>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</si>
  <si>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</si>
  <si>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</si>
  <si>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</si>
  <si>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</si>
  <si>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</si>
  <si>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</si>
  <si>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</si>
  <si>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</si>
  <si>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</si>
  <si>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</si>
  <si>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</si>
  <si>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</si>
  <si>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</si>
  <si>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</si>
  <si>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</si>
  <si>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</si>
  <si>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</si>
  <si>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</si>
  <si>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</si>
  <si>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</si>
  <si>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</si>
  <si>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</si>
  <si>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</si>
  <si>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</si>
  <si>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</si>
  <si>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</si>
  <si>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</si>
  <si>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</si>
  <si>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</si>
  <si>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</si>
  <si>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</si>
  <si>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</si>
  <si>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</si>
  <si>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</si>
  <si>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</si>
  <si>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</si>
  <si>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</si>
  <si>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</si>
  <si>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</si>
  <si>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</si>
  <si>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</si>
  <si>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</si>
  <si>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</si>
  <si>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</si>
  <si>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</si>
  <si>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</si>
  <si>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</si>
  <si>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</si>
  <si>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</si>
  <si>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</si>
  <si>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</si>
  <si>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</si>
  <si>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</si>
  <si>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</si>
  <si>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</si>
  <si>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</si>
  <si>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</si>
  <si>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</si>
  <si>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</si>
  <si>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</si>
  <si>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</si>
  <si>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</si>
  <si>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</si>
  <si>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</si>
  <si>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</si>
  <si>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</si>
  <si>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</si>
  <si>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</si>
  <si>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</si>
  <si>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</si>
  <si>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</si>
  <si>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</si>
  <si>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</si>
  <si>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</si>
  <si>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</si>
  <si>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</si>
  <si>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</si>
  <si>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</si>
  <si>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</si>
  <si>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</si>
  <si>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</si>
  <si>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</si>
  <si>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</si>
  <si>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</si>
  <si>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</si>
  <si>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</si>
  <si>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</si>
  <si>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</si>
  <si>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</si>
  <si>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</si>
  <si>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</si>
  <si>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</si>
  <si>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</si>
  <si>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</si>
  <si>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</si>
  <si>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</si>
  <si>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</si>
  <si>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</si>
  <si>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</si>
  <si>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</si>
  <si>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</si>
  <si>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</si>
  <si>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</si>
  <si>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</si>
  <si>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</si>
  <si>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</si>
  <si>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</si>
  <si>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</si>
  <si>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</si>
  <si>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</si>
  <si>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</si>
  <si>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</si>
  <si>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</si>
  <si>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</si>
  <si>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</si>
  <si>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</si>
  <si>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</si>
  <si>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</si>
  <si>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</si>
  <si>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</si>
  <si>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</si>
  <si>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</si>
  <si>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</si>
  <si>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</si>
  <si>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</si>
  <si>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</si>
  <si>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</si>
  <si>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</si>
  <si>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</si>
  <si>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</si>
  <si>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</si>
  <si>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</si>
  <si>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</si>
  <si>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</si>
  <si>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</si>
  <si>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</si>
  <si>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</si>
  <si>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</si>
  <si>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</si>
  <si>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</si>
  <si>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</si>
  <si>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</si>
  <si>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</si>
  <si>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</si>
  <si>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</si>
  <si>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</si>
  <si>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</si>
  <si>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</si>
  <si>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</si>
  <si>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</si>
  <si>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</si>
  <si>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</si>
  <si>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</si>
  <si>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</si>
  <si>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</si>
  <si>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</si>
  <si>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</si>
  <si>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</si>
  <si>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</si>
  <si>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</si>
  <si>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</si>
  <si>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</si>
  <si>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</si>
  <si>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</si>
  <si>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</si>
  <si>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</si>
  <si>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</si>
  <si>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</si>
  <si>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</si>
  <si>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</si>
  <si>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</si>
  <si>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</si>
  <si>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</si>
  <si>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</si>
  <si>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</si>
  <si>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</si>
  <si>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</si>
  <si>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</si>
  <si>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</si>
  <si>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</si>
  <si>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</si>
  <si>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</si>
  <si>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</si>
  <si>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</si>
  <si>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</si>
  <si>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</si>
  <si>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</si>
  <si>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</si>
  <si>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</si>
  <si>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</si>
  <si>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</si>
  <si>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</si>
  <si>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</si>
  <si>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</si>
  <si>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</si>
  <si>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</si>
  <si>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</si>
  <si>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</si>
  <si>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</si>
  <si>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</si>
  <si>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</si>
  <si>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</si>
  <si>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</si>
  <si>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</si>
  <si>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</si>
  <si>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</si>
  <si>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</si>
  <si>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</si>
  <si>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</si>
  <si>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</si>
  <si>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</si>
  <si>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</si>
  <si>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</si>
  <si>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</si>
  <si>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</si>
  <si>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</si>
  <si>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</si>
  <si>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</si>
  <si>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</si>
  <si>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</si>
  <si>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</si>
  <si>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</si>
  <si>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</si>
  <si>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</si>
  <si>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</si>
  <si>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</si>
  <si>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</si>
  <si>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</si>
  <si>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</si>
  <si>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</si>
  <si>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</si>
  <si>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</si>
  <si>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</si>
  <si>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</si>
  <si>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</si>
  <si>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</si>
  <si>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</si>
  <si>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</si>
  <si>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</si>
  <si>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</si>
  <si>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</si>
  <si>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</si>
  <si>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</si>
  <si>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</si>
  <si>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</si>
  <si>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</si>
  <si>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</si>
  <si>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</si>
  <si>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</si>
  <si>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</si>
  <si>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</si>
  <si>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</si>
  <si>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</si>
  <si>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</si>
  <si>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</si>
  <si>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</si>
  <si>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</si>
  <si>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</si>
  <si>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</si>
  <si>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</si>
  <si>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</si>
  <si>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</si>
  <si>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</si>
  <si>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</si>
  <si>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</si>
  <si>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</si>
  <si>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</si>
  <si>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</si>
  <si>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</si>
  <si>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</si>
  <si>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</si>
  <si>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</si>
  <si>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</si>
  <si>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</si>
  <si>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</si>
  <si>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</si>
  <si>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</si>
  <si>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</si>
  <si>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</si>
  <si>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</si>
  <si>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</si>
  <si>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</si>
  <si>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</si>
  <si>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</si>
  <si>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</si>
  <si>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</si>
  <si>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</si>
  <si>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</si>
  <si>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</si>
  <si>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</si>
  <si>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</si>
  <si>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</si>
  <si>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</si>
  <si>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</si>
  <si>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</si>
  <si>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</si>
  <si>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</si>
  <si>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</si>
  <si>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</si>
  <si>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</si>
  <si>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</si>
  <si>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</si>
  <si>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</si>
  <si>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</si>
  <si>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</si>
  <si>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</si>
  <si>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</si>
  <si>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</si>
  <si>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</si>
  <si>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</si>
  <si>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</si>
  <si>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</si>
  <si>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</si>
  <si>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</si>
  <si>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</si>
  <si>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</si>
  <si>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</si>
  <si>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</si>
  <si>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</si>
  <si>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</si>
  <si>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</si>
  <si>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</si>
  <si>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</si>
  <si>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</si>
  <si>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</si>
  <si>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</si>
  <si>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</si>
  <si>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</si>
  <si>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</si>
  <si>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</si>
  <si>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</si>
  <si>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</si>
  <si>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</si>
  <si>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</si>
  <si>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</si>
  <si>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</si>
  <si>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</si>
  <si>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</si>
  <si>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</si>
  <si>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</si>
  <si>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</si>
  <si>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</si>
  <si>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</si>
  <si>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</si>
  <si>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</si>
  <si>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</si>
  <si>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</si>
  <si>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</si>
  <si>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</si>
  <si>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</si>
  <si>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</si>
  <si>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</si>
  <si>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</si>
  <si>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</si>
  <si>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</si>
  <si>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</si>
  <si>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</si>
  <si>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</si>
  <si>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</si>
  <si>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</si>
  <si>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</si>
  <si>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</si>
  <si>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</si>
  <si>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</si>
  <si>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</si>
  <si>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</si>
  <si>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</si>
  <si>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</si>
  <si>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</si>
  <si>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</si>
  <si>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</si>
  <si>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</si>
  <si>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</si>
  <si>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</si>
  <si>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</si>
  <si>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</si>
  <si>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</si>
  <si>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</si>
  <si>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</si>
  <si>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</si>
  <si>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</si>
  <si>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</si>
  <si>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</si>
  <si>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</si>
  <si>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</si>
  <si>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</si>
  <si>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</si>
  <si>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</si>
  <si>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</si>
  <si>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</si>
  <si>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</si>
  <si>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</si>
  <si>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</si>
  <si>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</si>
  <si>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</si>
  <si>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</si>
  <si>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</si>
  <si>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</si>
  <si>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</si>
  <si>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</si>
  <si>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</si>
  <si>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</si>
  <si>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</si>
  <si>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</si>
  <si>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</si>
  <si>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</si>
  <si>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</si>
  <si>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</si>
  <si>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</si>
  <si>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</si>
  <si>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</si>
  <si>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</si>
  <si>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</si>
  <si>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</si>
  <si>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</si>
  <si>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</si>
  <si>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</si>
  <si>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</si>
  <si>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</si>
  <si>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</si>
  <si>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</si>
  <si>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</si>
  <si>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</si>
  <si>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</si>
  <si>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</si>
  <si>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</si>
  <si>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</si>
  <si>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</si>
  <si>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</si>
  <si>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</si>
  <si>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</si>
  <si>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</si>
  <si>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</si>
  <si>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</si>
  <si>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</si>
  <si>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</si>
  <si>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</si>
  <si>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</si>
  <si>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</si>
  <si>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</si>
  <si>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</si>
  <si>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</si>
  <si>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</si>
  <si>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</si>
  <si>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</si>
  <si>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</si>
  <si>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</si>
  <si>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</si>
  <si>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</si>
  <si>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</si>
  <si>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</si>
  <si>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</si>
  <si>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</si>
  <si>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</si>
  <si>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</si>
  <si>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</si>
  <si>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</si>
  <si>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</si>
  <si>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</si>
  <si>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</si>
  <si>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</si>
  <si>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</si>
  <si>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</si>
  <si>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</si>
  <si>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</si>
  <si>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</si>
  <si>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</si>
  <si>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</si>
  <si>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</si>
  <si>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</si>
  <si>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</si>
  <si>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</si>
  <si>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</si>
  <si>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</si>
  <si>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</si>
  <si>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</si>
  <si>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</si>
  <si>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</si>
  <si>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</si>
  <si>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</si>
  <si>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</si>
  <si>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</si>
  <si>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</si>
  <si>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</si>
  <si>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</si>
  <si>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</si>
  <si>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</si>
  <si>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</si>
  <si>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</si>
  <si>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</si>
  <si>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</si>
  <si>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</si>
  <si>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</si>
  <si>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</si>
  <si>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</si>
  <si>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</si>
  <si>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</si>
  <si>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</si>
  <si>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</si>
  <si>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</si>
  <si>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</si>
  <si>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</si>
  <si>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</si>
  <si>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</si>
  <si>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</si>
  <si>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</si>
  <si>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</si>
  <si>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</si>
  <si>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</si>
  <si>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</si>
  <si>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</si>
  <si>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</si>
  <si>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</si>
  <si>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</si>
  <si>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</si>
  <si>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</si>
  <si>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</si>
  <si>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</si>
  <si>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</si>
  <si>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</si>
  <si>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</si>
  <si>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</si>
  <si>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</si>
  <si>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</si>
  <si>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</si>
  <si>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</si>
  <si>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</si>
  <si>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</si>
  <si>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</si>
  <si>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</si>
  <si>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</si>
  <si>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</si>
  <si>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</si>
  <si>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</si>
  <si>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</si>
  <si>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</si>
  <si>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</si>
  <si>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</si>
  <si>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</si>
  <si>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</si>
  <si>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</si>
  <si>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</si>
  <si>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</si>
  <si>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</si>
  <si>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</si>
  <si>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</si>
  <si>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</si>
  <si>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</si>
  <si>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</si>
  <si>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</si>
  <si>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</si>
  <si>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</si>
  <si>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</si>
  <si>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</si>
  <si>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</si>
  <si>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</si>
  <si>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</si>
  <si>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</si>
  <si>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</si>
  <si>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</si>
  <si>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</si>
  <si>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</si>
  <si>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</si>
  <si>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</si>
  <si>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</si>
  <si>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</si>
  <si>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</si>
  <si>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</si>
  <si>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</si>
  <si>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</si>
  <si>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</si>
  <si>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</si>
  <si>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</si>
  <si>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</si>
  <si>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</si>
  <si>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</si>
  <si>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</si>
  <si>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</si>
  <si>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</si>
  <si>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</si>
  <si>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</si>
  <si>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</si>
  <si>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</si>
  <si>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</si>
  <si>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</si>
  <si>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</si>
  <si>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</si>
  <si>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</si>
  <si>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</si>
  <si>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</si>
  <si>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</si>
  <si>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</si>
  <si>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</si>
  <si>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</si>
  <si>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</si>
  <si>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</si>
  <si>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</si>
  <si>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</si>
  <si>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</si>
  <si>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</si>
  <si>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</si>
  <si>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</si>
  <si>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</si>
  <si>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</si>
  <si>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</si>
  <si>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</si>
  <si>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</si>
  <si>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</si>
  <si>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</si>
  <si>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</si>
  <si>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</si>
  <si>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</si>
  <si>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</si>
  <si>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</si>
  <si>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</si>
  <si>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</si>
  <si>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</si>
  <si>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</si>
  <si>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</si>
  <si>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</si>
  <si>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</si>
  <si>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</si>
  <si>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</si>
  <si>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</si>
  <si>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</si>
  <si>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</si>
  <si>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</si>
  <si>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</si>
  <si>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</si>
  <si>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</si>
  <si>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</si>
  <si>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</si>
  <si>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</si>
  <si>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</si>
  <si>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</si>
  <si>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</si>
  <si>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</si>
  <si>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</si>
  <si>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</si>
  <si>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</si>
  <si>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</si>
  <si>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</si>
  <si>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</si>
  <si>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</si>
  <si>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</si>
  <si>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</si>
  <si>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</si>
  <si>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</si>
  <si>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</si>
  <si>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</si>
  <si>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</si>
  <si>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</si>
  <si>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</si>
  <si>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</si>
  <si>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</si>
  <si>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</si>
  <si>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</si>
  <si>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</si>
  <si>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</si>
  <si>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</si>
  <si>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</si>
  <si>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</si>
  <si>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</si>
  <si>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</si>
  <si>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</si>
  <si>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</si>
  <si>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</si>
  <si>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</si>
  <si>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</si>
  <si>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</si>
  <si>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</si>
  <si>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</si>
  <si>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</si>
  <si>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</si>
  <si>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</si>
  <si>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</si>
  <si>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</si>
  <si>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</si>
  <si>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</si>
  <si>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</si>
  <si>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</si>
  <si>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</si>
  <si>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</si>
  <si>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</si>
  <si>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</si>
  <si>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</si>
  <si>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</si>
  <si>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</si>
  <si>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</si>
  <si>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</si>
  <si>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</si>
  <si>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</si>
  <si>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</si>
  <si>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</si>
  <si>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</si>
  <si>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</si>
  <si>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</si>
  <si>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</si>
  <si>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</si>
  <si>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</si>
  <si>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</si>
  <si>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</si>
  <si>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</si>
  <si>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</si>
  <si>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</si>
  <si>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</si>
  <si>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</si>
  <si>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</si>
  <si>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</si>
  <si>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</si>
  <si>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</si>
  <si>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</si>
  <si>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</si>
  <si>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</si>
  <si>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</si>
  <si>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</si>
  <si>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</si>
  <si>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</si>
  <si>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</si>
  <si>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</si>
  <si>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</si>
  <si>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</si>
  <si>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</si>
  <si>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</si>
  <si>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</si>
  <si>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</si>
  <si>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</si>
  <si>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</si>
  <si>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</si>
  <si>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</si>
  <si>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</si>
  <si>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</si>
  <si>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</si>
  <si>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</si>
  <si>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</si>
  <si>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</si>
  <si>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</si>
  <si>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</si>
  <si>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</si>
  <si>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</si>
  <si>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</si>
  <si>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</si>
  <si>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</si>
  <si>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</si>
  <si>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</si>
  <si>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</si>
  <si>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</si>
  <si>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</si>
  <si>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</si>
  <si>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</si>
  <si>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</si>
  <si>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</si>
  <si>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</si>
  <si>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</si>
  <si>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</si>
  <si>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</si>
  <si>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</si>
  <si>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</si>
  <si>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</si>
  <si>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</si>
  <si>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</si>
  <si>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</si>
  <si>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</si>
  <si>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</si>
  <si>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</si>
  <si>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</si>
  <si>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</si>
  <si>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</si>
  <si>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</si>
  <si>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</si>
  <si>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</si>
  <si>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</si>
  <si>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</si>
  <si>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</si>
  <si>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</si>
  <si>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</si>
  <si>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</si>
  <si>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</si>
  <si>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</si>
  <si>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</si>
  <si>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</si>
  <si>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</si>
  <si>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</si>
  <si>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</si>
  <si>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</si>
  <si>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</si>
  <si>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</si>
  <si>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</si>
  <si>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</si>
  <si>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</si>
  <si>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</si>
  <si>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</si>
  <si>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</si>
  <si>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</si>
  <si>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</si>
  <si>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</si>
  <si>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</si>
  <si>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</si>
  <si>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</si>
  <si>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</si>
  <si>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</si>
  <si>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</si>
  <si>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</si>
  <si>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</si>
  <si>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</si>
  <si>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</si>
  <si>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</si>
  <si>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</si>
  <si>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</si>
  <si>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</si>
  <si>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</si>
  <si>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</si>
  <si>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</si>
  <si>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</si>
  <si>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</si>
  <si>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</si>
  <si>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</si>
  <si>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</si>
  <si>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</si>
  <si>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</si>
  <si>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</si>
  <si>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</si>
  <si>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</si>
  <si>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</si>
  <si>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</si>
  <si>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</si>
  <si>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</si>
  <si>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</si>
  <si>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</si>
  <si>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</si>
  <si>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</si>
  <si>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</si>
  <si>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</si>
  <si>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</si>
  <si>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</si>
  <si>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</si>
  <si>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</si>
  <si>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</si>
  <si>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</si>
  <si>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</si>
  <si>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</si>
  <si>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</si>
  <si>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</si>
  <si>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</si>
  <si>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</si>
  <si>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</si>
  <si>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</si>
  <si>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</si>
  <si>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</si>
  <si>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</si>
  <si>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</si>
  <si>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</si>
  <si>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</si>
  <si>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</si>
  <si>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</si>
  <si>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</si>
  <si>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</si>
  <si>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</si>
  <si>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</si>
  <si>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</si>
  <si>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</si>
  <si>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</si>
  <si>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</si>
  <si>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</si>
  <si>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</si>
  <si>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</si>
  <si>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</si>
  <si>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</si>
  <si>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</si>
  <si>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</si>
  <si>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</si>
  <si>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</si>
  <si>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</si>
  <si>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</si>
  <si>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</si>
  <si>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</si>
  <si>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</si>
  <si>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</si>
  <si>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</si>
  <si>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</si>
  <si>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</si>
  <si>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</si>
  <si>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</si>
  <si>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</si>
  <si>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</si>
  <si>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</si>
  <si>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</si>
  <si>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</si>
  <si>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</si>
  <si>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</si>
  <si>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</si>
  <si>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</si>
  <si>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</si>
  <si>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</si>
  <si>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</si>
  <si>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</si>
  <si>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</si>
  <si>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</si>
  <si>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</si>
  <si>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</si>
  <si>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</si>
  <si>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</si>
  <si>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</si>
  <si>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</si>
  <si>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</si>
  <si>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</si>
  <si>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</si>
  <si>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</si>
  <si>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</si>
  <si>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</si>
  <si>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</si>
  <si>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</si>
  <si>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</si>
  <si>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</si>
  <si>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</si>
  <si>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</si>
  <si>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</si>
  <si>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</si>
  <si>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</si>
  <si>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</si>
  <si>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</si>
  <si>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</si>
  <si>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</si>
  <si>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</si>
  <si>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</si>
  <si>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</si>
  <si>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</si>
  <si>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</si>
  <si>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</si>
  <si>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</si>
  <si>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</si>
  <si>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</si>
  <si>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</si>
  <si>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</si>
  <si>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</si>
  <si>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</si>
  <si>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</si>
  <si>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</si>
  <si>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</si>
  <si>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</si>
  <si>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</si>
  <si>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</si>
  <si>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</si>
  <si>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</si>
  <si>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</si>
  <si>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</si>
  <si>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</si>
  <si>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</si>
  <si>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</si>
  <si>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</si>
  <si>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</si>
  <si>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</si>
  <si>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</si>
  <si>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</si>
  <si>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</si>
  <si>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</si>
  <si>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</si>
  <si>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</si>
  <si>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</si>
  <si>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</si>
  <si>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</si>
  <si>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</si>
  <si>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</si>
  <si>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</si>
  <si>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</si>
  <si>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</si>
  <si>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</si>
  <si>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</si>
  <si>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</si>
  <si>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</si>
  <si>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</si>
  <si>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</si>
  <si>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</si>
  <si>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</si>
  <si>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</si>
  <si>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</si>
  <si>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</si>
  <si>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</si>
  <si>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</si>
  <si>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</si>
  <si>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</si>
  <si>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</si>
  <si>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</si>
  <si>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</si>
  <si>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</si>
  <si>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</si>
  <si>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</si>
  <si>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</si>
  <si>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</si>
  <si>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</si>
  <si>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</si>
  <si>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</si>
  <si>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</si>
  <si>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</si>
  <si>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</si>
  <si>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</si>
  <si>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</si>
  <si>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</si>
  <si>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</si>
  <si>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</si>
  <si>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</si>
  <si>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</si>
  <si>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</si>
  <si>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</si>
  <si>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</si>
  <si>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</si>
  <si>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</si>
  <si>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</si>
  <si>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</si>
  <si>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</si>
  <si>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</si>
  <si>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</si>
  <si>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</si>
  <si>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</si>
  <si>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</si>
  <si>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</si>
  <si>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</si>
  <si>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</si>
  <si>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</si>
  <si>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</si>
  <si>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</si>
  <si>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</si>
  <si>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</si>
  <si>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</si>
  <si>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</si>
  <si>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</si>
  <si>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</si>
  <si>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</si>
  <si>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</si>
  <si>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</si>
  <si>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</si>
  <si>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</si>
  <si>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</si>
  <si>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</si>
  <si>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</si>
  <si>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</si>
  <si>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</si>
  <si>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</si>
  <si>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</si>
  <si>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</si>
  <si>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</si>
  <si>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</si>
  <si>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</si>
  <si>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</si>
  <si>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</si>
  <si>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</si>
  <si>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</si>
  <si>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</si>
  <si>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</si>
  <si>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</si>
  <si>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</si>
  <si>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</si>
  <si>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</si>
  <si>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</si>
  <si>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</si>
  <si>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</si>
  <si>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</si>
  <si>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</si>
  <si>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</si>
  <si>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</si>
  <si>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</si>
  <si>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</si>
  <si>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</si>
  <si>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</si>
  <si>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</si>
  <si>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</si>
  <si>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</si>
  <si>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</si>
  <si>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</si>
  <si>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</si>
  <si>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</si>
  <si>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</si>
  <si>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</si>
  <si>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</si>
  <si>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</si>
  <si>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</si>
  <si>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</si>
  <si>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</si>
  <si>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</si>
  <si>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</si>
  <si>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</si>
  <si>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</si>
  <si>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</si>
  <si>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</si>
  <si>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</si>
  <si>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</si>
  <si>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</si>
  <si>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</si>
  <si>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</si>
  <si>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</si>
  <si>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</si>
  <si>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</si>
  <si>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</si>
  <si>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</si>
  <si>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</si>
  <si>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</si>
  <si>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</si>
  <si>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</si>
  <si>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</si>
  <si>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</si>
  <si>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</si>
  <si>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</si>
  <si>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</si>
  <si>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</si>
  <si>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</si>
  <si>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</si>
  <si>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</si>
  <si>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</si>
  <si>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</si>
  <si>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</si>
  <si>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</si>
  <si>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</si>
  <si>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</si>
  <si>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</si>
  <si>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</si>
  <si>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</si>
  <si>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</si>
  <si>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</si>
  <si>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</si>
  <si>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</si>
  <si>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</si>
  <si>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</si>
  <si>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</si>
  <si>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</si>
  <si>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</si>
  <si>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</si>
  <si>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</si>
  <si>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</si>
  <si>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</si>
  <si>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</si>
  <si>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</si>
  <si>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</si>
  <si>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</si>
  <si>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</si>
  <si>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</si>
  <si>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</si>
  <si>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</si>
  <si>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</si>
  <si>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</si>
  <si>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</si>
  <si>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</si>
  <si>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</si>
  <si>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</si>
  <si>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</si>
  <si>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</si>
  <si>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</si>
  <si>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</si>
  <si>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</si>
  <si>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</si>
  <si>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</si>
  <si>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</si>
  <si>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</si>
  <si>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</si>
  <si>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</si>
  <si>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</si>
  <si>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</si>
  <si>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</si>
  <si>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</si>
  <si>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</si>
  <si>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</si>
  <si>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</si>
  <si>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</si>
  <si>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</si>
  <si>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</si>
  <si>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</si>
  <si>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</si>
  <si>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</si>
  <si>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</si>
  <si>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</si>
  <si>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</si>
  <si>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</si>
  <si>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</si>
  <si>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</si>
  <si>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</si>
  <si>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</si>
  <si>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</si>
  <si>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</si>
  <si>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</si>
  <si>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</si>
  <si>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</si>
  <si>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</si>
  <si>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</si>
  <si>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</si>
  <si>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</si>
  <si>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</si>
  <si>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</si>
  <si>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</si>
  <si>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</si>
  <si>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</si>
  <si>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</si>
  <si>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</si>
  <si>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</si>
  <si>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</si>
  <si>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</si>
  <si>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</si>
  <si>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</si>
  <si>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</si>
  <si>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</si>
  <si>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</si>
  <si>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</si>
  <si>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</si>
  <si>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</si>
  <si>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</si>
  <si>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</si>
  <si>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</si>
  <si>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</si>
  <si>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</si>
  <si>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</si>
  <si>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</si>
  <si>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</si>
  <si>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</si>
  <si>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</si>
  <si>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</si>
  <si>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</si>
  <si>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</si>
  <si>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</si>
  <si>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</si>
  <si>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</si>
  <si>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</si>
  <si>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</si>
  <si>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</si>
  <si>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</si>
  <si>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</si>
  <si>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</si>
  <si>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</si>
  <si>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</si>
  <si>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</si>
  <si>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</si>
  <si>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</si>
  <si>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</si>
  <si>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</si>
  <si>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</si>
  <si>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</si>
  <si>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</si>
  <si>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</si>
  <si>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</si>
  <si>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</si>
  <si>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</si>
  <si>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</si>
  <si>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</si>
  <si>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</si>
  <si>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</si>
  <si>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</si>
  <si>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</si>
  <si>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</si>
  <si>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</si>
  <si>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</si>
  <si>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</si>
  <si>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</si>
  <si>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</si>
  <si>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</si>
  <si>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</si>
  <si>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</si>
  <si>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</si>
  <si>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</si>
  <si>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</si>
  <si>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</si>
  <si>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</si>
  <si>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</si>
  <si>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</si>
  <si>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</si>
  <si>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</si>
  <si>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</si>
  <si>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</si>
  <si>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</si>
  <si>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</si>
  <si>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</si>
  <si>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</si>
  <si>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</si>
  <si>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</si>
  <si>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</si>
  <si>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</si>
  <si>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</si>
  <si>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</si>
  <si>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</si>
  <si>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</si>
  <si>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</si>
  <si>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</si>
  <si>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</si>
  <si>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</si>
  <si>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</si>
  <si>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</si>
  <si>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</si>
  <si>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</si>
  <si>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</si>
  <si>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</si>
  <si>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</si>
  <si>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</si>
  <si>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</si>
  <si>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</si>
  <si>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</si>
  <si>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</si>
  <si>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</si>
  <si>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</si>
  <si>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</si>
  <si>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</si>
  <si>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</si>
  <si>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</si>
  <si>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</si>
  <si>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</si>
  <si>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</si>
  <si>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</si>
  <si>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</si>
  <si>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</si>
  <si>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</si>
  <si>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</si>
  <si>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</si>
  <si>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</si>
  <si>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</si>
  <si>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</si>
  <si>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</si>
  <si>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</si>
  <si>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</si>
  <si>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</si>
  <si>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</si>
  <si>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</si>
  <si>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</si>
  <si>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</si>
  <si>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</si>
  <si>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</si>
  <si>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</si>
  <si>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</si>
  <si>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</si>
  <si>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</si>
  <si>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</si>
  <si>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</si>
  <si>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</si>
  <si>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</si>
  <si>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</si>
  <si>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</si>
  <si>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</si>
  <si>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</si>
  <si>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</si>
  <si>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</si>
  <si>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</si>
  <si>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</si>
  <si>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</si>
  <si>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</si>
  <si>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</si>
  <si>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</si>
  <si>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</si>
  <si>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</si>
  <si>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</si>
  <si>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</si>
  <si>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</si>
  <si>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</si>
  <si>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</si>
  <si>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</si>
  <si>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</si>
  <si>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</si>
  <si>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</si>
  <si>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</si>
  <si>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</si>
  <si>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</si>
  <si>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</si>
  <si>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</si>
  <si>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</si>
  <si>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</si>
  <si>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</si>
  <si>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</si>
  <si>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</si>
  <si>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</si>
  <si>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</si>
  <si>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</si>
  <si>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</si>
  <si>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</si>
  <si>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</si>
  <si>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</si>
  <si>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</si>
  <si>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</si>
  <si>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</si>
  <si>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</si>
  <si>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</si>
  <si>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</si>
  <si>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</si>
  <si>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</si>
  <si>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</si>
  <si>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</si>
  <si>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</si>
  <si>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</si>
  <si>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</si>
  <si>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</si>
  <si>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</si>
  <si>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</si>
  <si>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</si>
  <si>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</si>
  <si>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</si>
  <si>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</si>
  <si>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</si>
  <si>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</si>
  <si>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</si>
  <si>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</si>
  <si>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</si>
  <si>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</si>
  <si>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</si>
  <si>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</si>
  <si>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</si>
  <si>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</si>
  <si>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</si>
  <si>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</si>
  <si>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</si>
  <si>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</si>
  <si>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</si>
  <si>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</si>
  <si>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</si>
  <si>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</si>
  <si>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</si>
  <si>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</si>
  <si>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</si>
  <si>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</si>
  <si>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</si>
  <si>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</si>
  <si>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</si>
  <si>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</si>
  <si>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</si>
  <si>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</si>
  <si>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</si>
  <si>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</si>
  <si>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</si>
  <si>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</si>
  <si>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</si>
  <si>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</si>
  <si>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</si>
  <si>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</si>
  <si>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</si>
  <si>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</si>
  <si>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</si>
  <si>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</si>
  <si>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</si>
  <si>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</si>
  <si>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</si>
  <si>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</si>
  <si>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</si>
  <si>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</si>
  <si>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</si>
  <si>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</si>
  <si>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</si>
  <si>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</si>
  <si>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</si>
  <si>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</si>
  <si>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</si>
  <si>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</si>
  <si>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</si>
  <si>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</si>
  <si>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</si>
  <si>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</si>
  <si>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</si>
  <si>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</si>
  <si>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</si>
  <si>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</si>
  <si>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</si>
  <si>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</si>
  <si>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</si>
  <si>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</si>
  <si>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</si>
  <si>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</si>
  <si>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</si>
  <si>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</si>
  <si>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</si>
  <si>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</si>
  <si>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</si>
  <si>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</si>
  <si>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</si>
  <si>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</si>
  <si>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</si>
  <si>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</si>
  <si>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</si>
  <si>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</si>
  <si>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</si>
  <si>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</si>
  <si>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</si>
  <si>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</si>
  <si>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</si>
  <si>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</si>
  <si>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</si>
  <si>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</si>
  <si>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</si>
  <si>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</si>
  <si>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</si>
  <si>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</si>
  <si>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</si>
  <si>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</si>
  <si>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</si>
  <si>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</si>
  <si>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</si>
  <si>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</si>
  <si>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</si>
  <si>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</si>
  <si>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</si>
  <si>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</si>
  <si>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</si>
  <si>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</si>
  <si>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</si>
  <si>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</si>
  <si>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</si>
  <si>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</si>
  <si>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</si>
  <si>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</si>
  <si>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</si>
  <si>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</si>
  <si>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</si>
  <si>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</si>
  <si>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</si>
  <si>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</si>
  <si>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</si>
  <si>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</si>
  <si>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</si>
  <si>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</si>
  <si>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</si>
  <si>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</si>
  <si>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</si>
  <si>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</si>
  <si>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</si>
  <si>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</si>
  <si>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</si>
  <si>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</si>
  <si>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</si>
  <si>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</si>
  <si>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</si>
  <si>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</si>
  <si>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</si>
  <si>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</si>
  <si>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</si>
  <si>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</si>
  <si>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</si>
  <si>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</si>
  <si>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</si>
  <si>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</si>
  <si>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</si>
  <si>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</si>
  <si>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</si>
  <si>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</si>
  <si>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</si>
  <si>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</si>
  <si>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</si>
  <si>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</si>
  <si>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</si>
  <si>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</si>
  <si>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</si>
  <si>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</si>
  <si>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</si>
  <si>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</si>
  <si>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</si>
  <si>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</si>
  <si>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</si>
  <si>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</si>
  <si>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</si>
  <si>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</si>
  <si>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</si>
  <si>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</si>
  <si>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</si>
  <si>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</si>
  <si>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</si>
  <si>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</si>
  <si>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</si>
  <si>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</si>
  <si>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</si>
  <si>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</si>
  <si>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</si>
  <si>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</si>
  <si>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</si>
  <si>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</si>
  <si>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</si>
  <si>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</si>
  <si>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</si>
  <si>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</si>
  <si>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</si>
  <si>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</si>
  <si>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</si>
  <si>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</si>
  <si>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</si>
  <si>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</si>
  <si>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</si>
  <si>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</si>
  <si>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</si>
  <si>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</si>
  <si>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</si>
  <si>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</si>
  <si>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</si>
  <si>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</si>
  <si>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</si>
  <si>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</si>
  <si>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</si>
  <si>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</si>
  <si>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</si>
  <si>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</si>
  <si>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</si>
  <si>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</si>
  <si>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</si>
  <si>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</si>
  <si>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</si>
  <si>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</si>
  <si>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</si>
  <si>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</si>
  <si>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</si>
  <si>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</si>
  <si>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</si>
  <si>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</si>
  <si>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</si>
  <si>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</si>
  <si>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</si>
  <si>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</si>
  <si>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</si>
  <si>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</si>
  <si>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</si>
  <si>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</si>
  <si>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</si>
  <si>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</si>
  <si>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</si>
  <si>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</si>
  <si>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</si>
  <si>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</si>
  <si>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</si>
  <si>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</si>
  <si>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</si>
  <si>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</si>
  <si>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</si>
  <si>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</si>
  <si>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</si>
  <si>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</si>
  <si>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</si>
  <si>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</si>
  <si>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</si>
  <si>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</si>
  <si>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</si>
  <si>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</si>
  <si>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</si>
  <si>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</si>
  <si>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</si>
  <si>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</si>
  <si>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</si>
  <si>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</si>
  <si>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</si>
  <si>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</si>
  <si>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</si>
  <si>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</si>
  <si>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</si>
  <si>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</si>
  <si>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</si>
  <si>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</si>
  <si>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</si>
  <si>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</si>
  <si>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</si>
  <si>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</si>
  <si>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</si>
  <si>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</si>
  <si>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</si>
  <si>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</si>
  <si>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</si>
  <si>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</si>
  <si>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</si>
  <si>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</si>
  <si>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</si>
  <si>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</si>
  <si>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</si>
  <si>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</si>
  <si>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</si>
  <si>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</si>
  <si>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</si>
  <si>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</si>
  <si>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</si>
  <si>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</si>
  <si>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</si>
  <si>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</si>
  <si>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</si>
  <si>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</si>
  <si>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</si>
  <si>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</si>
  <si>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</si>
  <si>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</si>
  <si>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</si>
  <si>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</si>
  <si>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</si>
  <si>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</si>
  <si>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</si>
  <si>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</si>
  <si>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</si>
  <si>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</si>
  <si>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</si>
  <si>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</si>
  <si>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</si>
  <si>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</si>
  <si>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</si>
  <si>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</si>
  <si>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</si>
  <si>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</si>
  <si>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</si>
  <si>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</si>
  <si>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</si>
  <si>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</si>
  <si>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</si>
  <si>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</si>
  <si>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</si>
  <si>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</si>
  <si>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</si>
  <si>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</si>
  <si>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</si>
  <si>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</si>
  <si>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</si>
  <si>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</si>
  <si>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</si>
  <si>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</si>
  <si>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</si>
  <si>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</si>
  <si>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</si>
  <si>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</si>
  <si>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</si>
  <si>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</si>
  <si>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</si>
  <si>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</si>
  <si>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</si>
  <si>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</si>
  <si>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</si>
  <si>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</si>
  <si>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</si>
  <si>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</si>
  <si>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</si>
  <si>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</si>
  <si>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</si>
  <si>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</si>
  <si>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</si>
  <si>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</si>
  <si>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</si>
  <si>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</si>
  <si>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</si>
  <si>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</si>
  <si>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</si>
  <si>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</si>
  <si>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</si>
  <si>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</si>
  <si>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</si>
  <si>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</si>
  <si>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</si>
  <si>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</si>
  <si>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</si>
  <si>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</si>
  <si>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</si>
  <si>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</si>
  <si>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</si>
  <si>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</si>
  <si>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</si>
  <si>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</si>
  <si>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</si>
  <si>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C(P,15)</t>
  </si>
  <si>
    <t>Normal birth weight scalar: see also C_L0[15,x]</t>
  </si>
  <si>
    <t>Scalar for use with SA</t>
  </si>
  <si>
    <t>26Sep24: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</si>
</sst>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2350</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2360</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2351</v>
      </c>
      <c r="G21" s="387" t="s">
        <v>2353</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2359</v>
      </c>
      <c r="G23" s="94"/>
      <c r="H23" s="94"/>
      <c r="I23" s="94"/>
      <c r="J23" s="94"/>
      <c r="K23" s="350" t="s">
        <v>2353</v>
      </c>
      <c r="L23" s="94"/>
      <c r="M23" s="94"/>
      <c r="N23" s="94"/>
      <c r="O23" s="94"/>
      <c r="P23" s="350" t="s">
        <v>2354</v>
      </c>
      <c r="Q23" s="94"/>
      <c r="R23" s="94"/>
      <c r="S23" s="94"/>
      <c r="T23" s="94"/>
      <c r="U23" s="94"/>
      <c r="V23" s="94"/>
      <c r="W23" s="73"/>
      <c r="X23" s="57"/>
      <c r="Y23" s="45"/>
      <c r="Z23" s="45"/>
      <c r="AA23" s="45"/>
    </row>
    <row r="24" spans="1:27" ht="60" outlineLevel="3" x14ac:dyDescent="0.25">
      <c r="A24" s="45"/>
      <c r="B24" s="54"/>
      <c r="C24" s="73"/>
      <c r="D24" s="73"/>
      <c r="E24" s="76"/>
      <c r="F24" s="354" t="s">
        <v>2352</v>
      </c>
      <c r="G24" s="353" t="s">
        <v>2353</v>
      </c>
      <c r="H24" s="76"/>
      <c r="I24" s="76"/>
      <c r="J24" s="76"/>
      <c r="K24" s="354" t="s">
        <v>2355</v>
      </c>
      <c r="L24" s="351">
        <v>5.0000000000000004E-6</v>
      </c>
      <c r="M24" s="76"/>
      <c r="N24" s="76"/>
      <c r="O24" s="76"/>
      <c r="P24" s="354" t="s">
        <v>2356</v>
      </c>
      <c r="Q24" s="351">
        <v>0.7</v>
      </c>
      <c r="R24" s="76"/>
      <c r="S24" s="76"/>
      <c r="T24" s="76"/>
      <c r="U24" s="76"/>
      <c r="V24" s="76"/>
      <c r="W24" s="73"/>
      <c r="X24" s="57"/>
      <c r="Y24" s="45"/>
      <c r="Z24" s="45"/>
      <c r="AA24" s="45"/>
    </row>
    <row r="25" spans="1:27" outlineLevel="3" x14ac:dyDescent="0.25">
      <c r="A25" s="45"/>
      <c r="B25" s="54"/>
      <c r="C25" s="73"/>
      <c r="D25" s="73"/>
      <c r="E25" s="76"/>
      <c r="F25" s="76"/>
      <c r="G25" s="353" t="s">
        <v>2354</v>
      </c>
      <c r="H25" s="76"/>
      <c r="I25" s="76"/>
      <c r="J25" s="76"/>
      <c r="K25" s="76"/>
      <c r="L25" s="76"/>
      <c r="M25" s="76"/>
      <c r="N25" s="76"/>
      <c r="O25" s="76"/>
      <c r="P25" s="76" t="s">
        <v>2357</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2327</v>
      </c>
      <c r="I36" t="s">
        <v>2328</v>
      </c>
      <c r="K36" t="s">
        <v>2737</v>
      </c>
      <c r="M36" t="s">
        <v>2738</v>
      </c>
    </row>
    <row r="37" spans="1:27" x14ac:dyDescent="0.25">
      <c r="G37" s="338" t="s">
        <v>4</v>
      </c>
      <c r="I37" s="338" t="s">
        <v>2329</v>
      </c>
      <c r="K37" s="338" t="s">
        <v>49</v>
      </c>
      <c r="M37" s="432" t="s">
        <v>2739</v>
      </c>
    </row>
    <row r="38" spans="1:27" x14ac:dyDescent="0.25">
      <c r="G38" s="339" t="s">
        <v>2321</v>
      </c>
      <c r="I38" s="339" t="s">
        <v>2596</v>
      </c>
      <c r="K38" s="339" t="s">
        <v>2946</v>
      </c>
      <c r="M38" s="433" t="s">
        <v>2740</v>
      </c>
    </row>
    <row r="39" spans="1:27" ht="45" x14ac:dyDescent="0.25">
      <c r="G39" s="339" t="s">
        <v>10</v>
      </c>
      <c r="I39" s="339" t="s">
        <v>4</v>
      </c>
      <c r="K39" s="339" t="s">
        <v>2729</v>
      </c>
      <c r="M39" s="433" t="s">
        <v>2741</v>
      </c>
    </row>
    <row r="40" spans="1:27" ht="30" x14ac:dyDescent="0.25">
      <c r="G40" t="s">
        <v>67</v>
      </c>
      <c r="H40" s="343"/>
      <c r="I40" s="339" t="s">
        <v>2321</v>
      </c>
      <c r="K40" s="339" t="s">
        <v>2730</v>
      </c>
      <c r="M40" s="434" t="s">
        <v>2742</v>
      </c>
    </row>
    <row r="41" spans="1:27" x14ac:dyDescent="0.25">
      <c r="G41" s="339" t="s">
        <v>68</v>
      </c>
      <c r="I41" s="339" t="s">
        <v>10</v>
      </c>
      <c r="K41" s="340" t="s">
        <v>2947</v>
      </c>
    </row>
    <row r="42" spans="1:27" x14ac:dyDescent="0.25">
      <c r="G42" s="339" t="s">
        <v>69</v>
      </c>
      <c r="I42" s="339" t="s">
        <v>67</v>
      </c>
    </row>
    <row r="43" spans="1:27" x14ac:dyDescent="0.25">
      <c r="G43" s="339" t="s">
        <v>7</v>
      </c>
      <c r="I43" s="339" t="s">
        <v>68</v>
      </c>
    </row>
    <row r="44" spans="1:27" x14ac:dyDescent="0.25">
      <c r="G44" s="339" t="s">
        <v>3247</v>
      </c>
      <c r="I44" s="339" t="s">
        <v>2330</v>
      </c>
    </row>
    <row r="45" spans="1:27" x14ac:dyDescent="0.25">
      <c r="G45" s="339" t="s">
        <v>6</v>
      </c>
      <c r="I45" s="339" t="s">
        <v>114</v>
      </c>
    </row>
    <row r="46" spans="1:27" x14ac:dyDescent="0.25">
      <c r="G46" s="339" t="s">
        <v>2325</v>
      </c>
      <c r="I46" s="339" t="s">
        <v>69</v>
      </c>
    </row>
    <row r="47" spans="1:27" x14ac:dyDescent="0.25">
      <c r="G47" s="339" t="s">
        <v>79</v>
      </c>
      <c r="I47" s="339" t="s">
        <v>7</v>
      </c>
    </row>
    <row r="48" spans="1:27" x14ac:dyDescent="0.25">
      <c r="G48" s="339" t="s">
        <v>9</v>
      </c>
      <c r="I48" s="339" t="s">
        <v>121</v>
      </c>
    </row>
    <row r="49" spans="7:9" x14ac:dyDescent="0.25">
      <c r="G49" s="339" t="s">
        <v>2324</v>
      </c>
      <c r="I49" s="339" t="s">
        <v>3247</v>
      </c>
    </row>
    <row r="50" spans="7:9" x14ac:dyDescent="0.25">
      <c r="G50" s="339" t="s">
        <v>70</v>
      </c>
      <c r="I50" s="339" t="s">
        <v>6</v>
      </c>
    </row>
    <row r="51" spans="7:9" x14ac:dyDescent="0.25">
      <c r="G51" s="339" t="s">
        <v>5</v>
      </c>
      <c r="I51" s="339" t="s">
        <v>2325</v>
      </c>
    </row>
    <row r="52" spans="7:9" x14ac:dyDescent="0.25">
      <c r="G52" s="339" t="s">
        <v>2323</v>
      </c>
      <c r="I52" s="339" t="s">
        <v>79</v>
      </c>
    </row>
    <row r="53" spans="7:9" x14ac:dyDescent="0.25">
      <c r="G53" s="339" t="s">
        <v>8</v>
      </c>
      <c r="I53" s="339" t="s">
        <v>9</v>
      </c>
    </row>
    <row r="54" spans="7:9" x14ac:dyDescent="0.25">
      <c r="G54" s="340" t="s">
        <v>2322</v>
      </c>
      <c r="I54" s="339" t="s">
        <v>2324</v>
      </c>
    </row>
    <row r="55" spans="7:9" x14ac:dyDescent="0.25">
      <c r="I55" s="339" t="s">
        <v>2331</v>
      </c>
    </row>
    <row r="56" spans="7:9" x14ac:dyDescent="0.25">
      <c r="I56" s="339" t="s">
        <v>2582</v>
      </c>
    </row>
    <row r="57" spans="7:9" x14ac:dyDescent="0.25">
      <c r="I57" s="339" t="s">
        <v>2332</v>
      </c>
    </row>
    <row r="58" spans="7:9" x14ac:dyDescent="0.25">
      <c r="I58" s="339" t="s">
        <v>113</v>
      </c>
    </row>
    <row r="59" spans="7:9" x14ac:dyDescent="0.25">
      <c r="I59" s="339" t="s">
        <v>2333</v>
      </c>
    </row>
    <row r="60" spans="7:9" x14ac:dyDescent="0.25">
      <c r="I60" s="339" t="s">
        <v>115</v>
      </c>
    </row>
    <row r="61" spans="7:9" x14ac:dyDescent="0.25">
      <c r="I61" s="339" t="s">
        <v>70</v>
      </c>
    </row>
    <row r="62" spans="7:9" x14ac:dyDescent="0.25">
      <c r="I62" s="339" t="s">
        <v>5</v>
      </c>
    </row>
    <row r="63" spans="7:9" x14ac:dyDescent="0.25">
      <c r="I63" s="339" t="s">
        <v>2323</v>
      </c>
    </row>
    <row r="64" spans="7:9" x14ac:dyDescent="0.25">
      <c r="I64" s="339" t="s">
        <v>2334</v>
      </c>
    </row>
    <row r="65" spans="9:9" x14ac:dyDescent="0.25">
      <c r="I65" s="339" t="s">
        <v>116</v>
      </c>
    </row>
    <row r="66" spans="9:9" x14ac:dyDescent="0.25">
      <c r="I66" s="339" t="s">
        <v>8</v>
      </c>
    </row>
    <row r="67" spans="9:9" x14ac:dyDescent="0.25">
      <c r="I67"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3052</v>
      </c>
    </row>
    <row r="9" spans="1:3" x14ac:dyDescent="0.25">
      <c r="A9" s="341" t="str">
        <f>General!G37</f>
        <v>b</v>
      </c>
      <c r="B9">
        <v>680</v>
      </c>
      <c r="C9" s="1" t="s">
        <v>2924</v>
      </c>
    </row>
    <row r="10" spans="1:3" x14ac:dyDescent="0.25">
      <c r="A10" s="341" t="str">
        <f>General!G38</f>
        <v>bd</v>
      </c>
      <c r="B10">
        <v>680</v>
      </c>
      <c r="C10" s="1" t="s">
        <v>2924</v>
      </c>
    </row>
    <row r="11" spans="1:3" x14ac:dyDescent="0.25">
      <c r="A11" s="341" t="str">
        <f>General!G39</f>
        <v>f</v>
      </c>
      <c r="B11">
        <v>680</v>
      </c>
      <c r="C11" s="1" t="s">
        <v>2924</v>
      </c>
    </row>
    <row r="12" spans="1:3" x14ac:dyDescent="0.25">
      <c r="A12" s="341" t="str">
        <f>General!G40</f>
        <v>h</v>
      </c>
      <c r="B12">
        <v>680</v>
      </c>
      <c r="C12" s="1" t="s">
        <v>2924</v>
      </c>
    </row>
    <row r="13" spans="1:3" x14ac:dyDescent="0.25">
      <c r="A13" s="341" t="str">
        <f>General!G41</f>
        <v>i</v>
      </c>
      <c r="B13">
        <v>680</v>
      </c>
      <c r="C13" s="1" t="s">
        <v>2924</v>
      </c>
    </row>
    <row r="14" spans="1:3" x14ac:dyDescent="0.25">
      <c r="A14" s="341" t="str">
        <f>General!G42</f>
        <v>k</v>
      </c>
      <c r="B14">
        <v>680</v>
      </c>
      <c r="C14" s="1" t="s">
        <v>2924</v>
      </c>
    </row>
    <row r="15" spans="1:3" x14ac:dyDescent="0.25">
      <c r="A15" s="341" t="str">
        <f>General!G43</f>
        <v>l</v>
      </c>
      <c r="B15">
        <v>680</v>
      </c>
      <c r="C15" s="1" t="s">
        <v>2924</v>
      </c>
    </row>
    <row r="16" spans="1:3" x14ac:dyDescent="0.25">
      <c r="A16" s="341" t="str">
        <f>General!G44</f>
        <v>ms</v>
      </c>
      <c r="B16">
        <v>680</v>
      </c>
      <c r="C16" s="1" t="s">
        <v>2924</v>
      </c>
    </row>
    <row r="17" spans="1:3" x14ac:dyDescent="0.25">
      <c r="A17" s="341" t="str">
        <f>General!G45</f>
        <v>o</v>
      </c>
      <c r="B17">
        <v>680</v>
      </c>
      <c r="C17" s="1" t="s">
        <v>2924</v>
      </c>
    </row>
    <row r="18" spans="1:3" x14ac:dyDescent="0.25">
      <c r="A18" s="341" t="str">
        <f>General!G46</f>
        <v>od</v>
      </c>
      <c r="B18">
        <v>680</v>
      </c>
      <c r="C18" s="1" t="s">
        <v>2924</v>
      </c>
    </row>
    <row r="19" spans="1:3" x14ac:dyDescent="0.25">
      <c r="A19" s="341" t="str">
        <f>General!G47</f>
        <v>of</v>
      </c>
      <c r="B19">
        <v>680</v>
      </c>
      <c r="C19" s="1" t="s">
        <v>2924</v>
      </c>
    </row>
    <row r="20" spans="1:3" x14ac:dyDescent="0.25">
      <c r="A20" s="341" t="str">
        <f>General!G48</f>
        <v>r</v>
      </c>
      <c r="B20">
        <v>680</v>
      </c>
      <c r="C20" s="1" t="s">
        <v>2924</v>
      </c>
    </row>
    <row r="21" spans="1:3" x14ac:dyDescent="0.25">
      <c r="A21" s="341" t="str">
        <f>General!G49</f>
        <v>rd</v>
      </c>
      <c r="B21">
        <v>680</v>
      </c>
      <c r="C21" s="1" t="s">
        <v>2924</v>
      </c>
    </row>
    <row r="22" spans="1:3" x14ac:dyDescent="0.25">
      <c r="A22" s="341" t="str">
        <f>General!G50</f>
        <v>v</v>
      </c>
      <c r="B22">
        <v>680</v>
      </c>
      <c r="C22" s="1" t="s">
        <v>2924</v>
      </c>
    </row>
    <row r="23" spans="1:3" x14ac:dyDescent="0.25">
      <c r="A23" s="341" t="str">
        <f>General!G51</f>
        <v>w</v>
      </c>
      <c r="B23">
        <v>680</v>
      </c>
      <c r="C23" s="1" t="s">
        <v>2924</v>
      </c>
    </row>
    <row r="24" spans="1:3" x14ac:dyDescent="0.25">
      <c r="A24" s="341" t="str">
        <f>General!G52</f>
        <v>wd</v>
      </c>
      <c r="B24">
        <v>680</v>
      </c>
      <c r="C24" s="1" t="s">
        <v>2924</v>
      </c>
    </row>
    <row r="25" spans="1:3" x14ac:dyDescent="0.25">
      <c r="A25" s="341" t="str">
        <f>General!G53</f>
        <v>z</v>
      </c>
      <c r="B25">
        <v>680</v>
      </c>
      <c r="C25" s="1" t="s">
        <v>2924</v>
      </c>
    </row>
    <row r="26" spans="1:3" x14ac:dyDescent="0.25">
      <c r="A26" s="341" t="str">
        <f>General!G54</f>
        <v>zd</v>
      </c>
      <c r="B26">
        <v>680</v>
      </c>
      <c r="C26" s="1" t="s">
        <v>2924</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2284</v>
      </c>
      <c r="B47">
        <v>50</v>
      </c>
      <c r="K47" s="1" t="s">
        <v>2285</v>
      </c>
    </row>
    <row r="48" spans="1:25" x14ac:dyDescent="0.25">
      <c r="A48" s="3"/>
      <c r="K48" s="615" t="s">
        <v>2335</v>
      </c>
      <c r="L48" s="615"/>
      <c r="M48" s="615"/>
      <c r="N48" s="615"/>
      <c r="O48" s="615"/>
      <c r="P48" s="615" t="s">
        <v>2339</v>
      </c>
      <c r="Q48" s="615"/>
      <c r="R48" s="615"/>
      <c r="S48" s="615"/>
      <c r="T48" s="615"/>
      <c r="U48" s="615" t="s">
        <v>2340</v>
      </c>
      <c r="V48" s="615"/>
      <c r="W48" s="615"/>
      <c r="X48" s="615"/>
      <c r="Y48" s="615"/>
    </row>
    <row r="49" spans="1:25" x14ac:dyDescent="0.25">
      <c r="A49" s="3"/>
      <c r="J49" s="1" t="s">
        <v>2341</v>
      </c>
      <c r="K49" t="s">
        <v>2336</v>
      </c>
      <c r="L49" t="s">
        <v>2336</v>
      </c>
      <c r="M49" t="s">
        <v>2336</v>
      </c>
      <c r="N49" t="s">
        <v>2336</v>
      </c>
      <c r="O49" t="s">
        <v>2336</v>
      </c>
      <c r="P49" t="s">
        <v>2338</v>
      </c>
      <c r="Q49" t="s">
        <v>2338</v>
      </c>
      <c r="R49" t="s">
        <v>2338</v>
      </c>
      <c r="S49" t="s">
        <v>2338</v>
      </c>
      <c r="T49" t="s">
        <v>2338</v>
      </c>
      <c r="U49" t="s">
        <v>2337</v>
      </c>
      <c r="V49" t="s">
        <v>2337</v>
      </c>
      <c r="W49" t="s">
        <v>2337</v>
      </c>
      <c r="X49" t="s">
        <v>2337</v>
      </c>
      <c r="Y49" t="s">
        <v>2337</v>
      </c>
    </row>
    <row r="50" spans="1:25" x14ac:dyDescent="0.25">
      <c r="A50" t="s">
        <v>66</v>
      </c>
      <c r="B50" t="s">
        <v>2286</v>
      </c>
      <c r="C50" t="s">
        <v>71</v>
      </c>
      <c r="D50" t="s">
        <v>72</v>
      </c>
      <c r="E50" t="s">
        <v>3287</v>
      </c>
      <c r="F50" t="s">
        <v>73</v>
      </c>
      <c r="G50" t="s">
        <v>74</v>
      </c>
      <c r="H50" t="s">
        <v>80</v>
      </c>
      <c r="J50" s="1" t="s">
        <v>2283</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3284</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2326</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2231</v>
      </c>
      <c r="B9" s="42">
        <v>0</v>
      </c>
    </row>
    <row r="10" spans="1:2" x14ac:dyDescent="0.25">
      <c r="A10" t="s">
        <v>2232</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3062</v>
      </c>
    </row>
    <row r="19" spans="1:2" ht="30" x14ac:dyDescent="0.25">
      <c r="A19" s="5" t="s">
        <v>3061</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2589</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2590</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2591</v>
      </c>
      <c r="K9" s="18"/>
      <c r="L9" s="21" t="s">
        <v>2591</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2592</v>
      </c>
      <c r="K10" s="22"/>
      <c r="L10" s="21" t="s">
        <v>2593</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2717</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2718</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2720</v>
      </c>
      <c r="K22" s="21"/>
      <c r="L22" s="21" t="s">
        <v>2720</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2721</v>
      </c>
      <c r="K23" s="18"/>
      <c r="L23" s="18" t="s">
        <v>2722</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2719</v>
      </c>
      <c r="K24" s="22"/>
      <c r="L24" s="18" t="s">
        <v>2723</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3249</v>
      </c>
      <c r="H39" s="28"/>
      <c r="I39" s="41" t="s">
        <v>3248</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3250</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3251</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3252</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3253</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2342</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2343</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2344</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2336</v>
      </c>
      <c r="K73" t="s">
        <v>2338</v>
      </c>
      <c r="L73" t="s">
        <v>2337</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3286</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3285</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3064</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3065</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3066</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3067</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3068</v>
      </c>
      <c r="J35" s="28"/>
      <c r="K35" s="14" t="s">
        <v>3069</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3070</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3071</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3072</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3073</v>
      </c>
      <c r="J54" s="515" t="s">
        <v>3074</v>
      </c>
      <c r="K54" s="515" t="s">
        <v>3075</v>
      </c>
      <c r="L54" s="515" t="s">
        <v>3076</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3077</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3065</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2813</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3078</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2336</v>
      </c>
      <c r="I92" s="522" t="s">
        <v>2338</v>
      </c>
      <c r="J92" s="523" t="s">
        <v>2337</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2335</v>
      </c>
      <c r="I93" t="s">
        <v>2339</v>
      </c>
      <c r="J93" t="s">
        <v>2340</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3079</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2335</v>
      </c>
      <c r="I115" t="s">
        <v>2339</v>
      </c>
      <c r="J115" t="s">
        <v>2340</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3080</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2335</v>
      </c>
      <c r="I136" t="s">
        <v>2339</v>
      </c>
      <c r="J136" t="s">
        <v>2340</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3081</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3082</v>
      </c>
      <c r="I157" s="28" t="s">
        <v>3083</v>
      </c>
      <c r="J157" s="28" t="s">
        <v>3084</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3085</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2329</v>
      </c>
      <c r="I181" s="540" t="s">
        <v>4</v>
      </c>
      <c r="J181" s="540" t="s">
        <v>3086</v>
      </c>
      <c r="K181" s="540" t="s">
        <v>539</v>
      </c>
      <c r="L181" s="541" t="s">
        <v>3087</v>
      </c>
      <c r="M181" s="542" t="s">
        <v>10</v>
      </c>
      <c r="N181" s="542" t="s">
        <v>3088</v>
      </c>
      <c r="O181" s="542" t="s">
        <v>67</v>
      </c>
      <c r="P181" s="543" t="s">
        <v>68</v>
      </c>
      <c r="Q181" s="544" t="s">
        <v>2330</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3089</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3090</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3091</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3092</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3093</v>
      </c>
      <c r="K200" s="21" t="s">
        <v>3094</v>
      </c>
      <c r="L200" s="21" t="s">
        <v>3095</v>
      </c>
      <c r="M200" s="21" t="s">
        <v>3096</v>
      </c>
      <c r="N200" s="21" t="s">
        <v>3097</v>
      </c>
      <c r="O200" s="21" t="s">
        <v>3098</v>
      </c>
      <c r="P200" s="21" t="s">
        <v>3099</v>
      </c>
      <c r="Q200" s="21" t="s">
        <v>3100</v>
      </c>
      <c r="R200" s="21" t="s">
        <v>3101</v>
      </c>
      <c r="S200" s="21" t="s">
        <v>3102</v>
      </c>
      <c r="T200" s="21" t="s">
        <v>3103</v>
      </c>
      <c r="U200" s="21" t="s">
        <v>3104</v>
      </c>
      <c r="V200" s="21" t="s">
        <v>3105</v>
      </c>
      <c r="W200" s="21" t="s">
        <v>3106</v>
      </c>
      <c r="X200" s="21" t="s">
        <v>3107</v>
      </c>
      <c r="Y200" s="21" t="s">
        <v>3108</v>
      </c>
      <c r="Z200" s="21" t="s">
        <v>3109</v>
      </c>
      <c r="AA200" s="21" t="s">
        <v>3110</v>
      </c>
      <c r="AB200" s="21" t="s">
        <v>3111</v>
      </c>
      <c r="AC200" s="21" t="s">
        <v>3112</v>
      </c>
      <c r="AD200" s="21" t="s">
        <v>3113</v>
      </c>
      <c r="AE200" s="21" t="s">
        <v>3114</v>
      </c>
      <c r="AF200" s="21" t="s">
        <v>3115</v>
      </c>
      <c r="AG200" s="21" t="s">
        <v>3116</v>
      </c>
      <c r="AH200" s="21" t="s">
        <v>3117</v>
      </c>
      <c r="AI200" s="21" t="s">
        <v>3118</v>
      </c>
      <c r="AJ200" s="21" t="s">
        <v>3119</v>
      </c>
      <c r="AK200" s="21" t="s">
        <v>3120</v>
      </c>
      <c r="AL200" s="21" t="s">
        <v>3121</v>
      </c>
      <c r="AM200" s="21" t="s">
        <v>3122</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3123</v>
      </c>
      <c r="S201" s="550"/>
      <c r="T201" s="550"/>
      <c r="U201" s="550"/>
      <c r="V201" s="550"/>
      <c r="W201" s="550"/>
      <c r="X201" s="550"/>
      <c r="Y201" s="550"/>
      <c r="Z201" s="550"/>
      <c r="AA201" s="550"/>
      <c r="AB201" s="550"/>
      <c r="AC201" s="550"/>
      <c r="AD201" s="550" t="s">
        <v>408</v>
      </c>
      <c r="AE201" s="550"/>
      <c r="AF201" s="550"/>
      <c r="AG201" s="550"/>
      <c r="AH201" s="550"/>
      <c r="AI201" s="550"/>
      <c r="AJ201" s="550" t="s">
        <v>3124</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3125</v>
      </c>
      <c r="K202" s="552" t="s">
        <v>3126</v>
      </c>
      <c r="L202" s="552" t="s">
        <v>3127</v>
      </c>
      <c r="M202" s="552" t="s">
        <v>3127</v>
      </c>
      <c r="N202" s="552" t="s">
        <v>3127</v>
      </c>
      <c r="O202" s="552" t="s">
        <v>3127</v>
      </c>
      <c r="P202" s="552" t="s">
        <v>3127</v>
      </c>
      <c r="Q202" s="552" t="s">
        <v>3128</v>
      </c>
      <c r="R202" s="552" t="s">
        <v>3129</v>
      </c>
      <c r="S202" s="552" t="s">
        <v>3129</v>
      </c>
      <c r="T202" s="552" t="s">
        <v>3130</v>
      </c>
      <c r="U202" s="552" t="s">
        <v>3130</v>
      </c>
      <c r="V202" s="552" t="s">
        <v>3131</v>
      </c>
      <c r="W202" s="552" t="s">
        <v>3131</v>
      </c>
      <c r="X202" s="552" t="s">
        <v>3132</v>
      </c>
      <c r="Y202" s="552" t="s">
        <v>3132</v>
      </c>
      <c r="Z202" s="552" t="s">
        <v>3133</v>
      </c>
      <c r="AA202" s="552" t="s">
        <v>3133</v>
      </c>
      <c r="AB202" s="552" t="s">
        <v>3134</v>
      </c>
      <c r="AC202" s="552" t="s">
        <v>3134</v>
      </c>
      <c r="AD202" s="552" t="s">
        <v>3135</v>
      </c>
      <c r="AE202" s="552" t="s">
        <v>3136</v>
      </c>
      <c r="AF202" s="552" t="s">
        <v>3137</v>
      </c>
      <c r="AG202" s="552" t="s">
        <v>3138</v>
      </c>
      <c r="AH202" s="552" t="s">
        <v>3138</v>
      </c>
      <c r="AI202" s="552" t="s">
        <v>3139</v>
      </c>
      <c r="AJ202" s="551" t="s">
        <v>3140</v>
      </c>
      <c r="AK202" s="551" t="s">
        <v>3140</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3141</v>
      </c>
      <c r="K203" s="552" t="s">
        <v>3141</v>
      </c>
      <c r="L203" s="552" t="s">
        <v>3141</v>
      </c>
      <c r="M203" s="552" t="s">
        <v>3141</v>
      </c>
      <c r="N203" s="552" t="s">
        <v>3141</v>
      </c>
      <c r="O203" s="552" t="s">
        <v>3141</v>
      </c>
      <c r="P203" s="552" t="s">
        <v>3141</v>
      </c>
      <c r="Q203" s="552" t="s">
        <v>3141</v>
      </c>
      <c r="R203" s="552" t="s">
        <v>3142</v>
      </c>
      <c r="S203" s="552" t="s">
        <v>3143</v>
      </c>
      <c r="T203" s="552" t="s">
        <v>3144</v>
      </c>
      <c r="U203" s="552" t="s">
        <v>3145</v>
      </c>
      <c r="V203" s="552" t="s">
        <v>3146</v>
      </c>
      <c r="W203" s="552" t="s">
        <v>3147</v>
      </c>
      <c r="X203" s="552" t="s">
        <v>3148</v>
      </c>
      <c r="Y203" s="552" t="s">
        <v>3149</v>
      </c>
      <c r="Z203" s="552" t="s">
        <v>3150</v>
      </c>
      <c r="AA203" s="552" t="s">
        <v>3141</v>
      </c>
      <c r="AB203" s="552" t="s">
        <v>3150</v>
      </c>
      <c r="AC203" s="552" t="s">
        <v>3141</v>
      </c>
      <c r="AD203" s="552" t="s">
        <v>3151</v>
      </c>
      <c r="AE203" s="552" t="s">
        <v>3151</v>
      </c>
      <c r="AF203" s="552" t="s">
        <v>3151</v>
      </c>
      <c r="AG203" s="552" t="s">
        <v>3151</v>
      </c>
      <c r="AH203" s="552" t="s">
        <v>3152</v>
      </c>
      <c r="AI203" s="552" t="s">
        <v>3151</v>
      </c>
      <c r="AJ203" s="552" t="s">
        <v>3153</v>
      </c>
      <c r="AK203" s="552" t="s">
        <v>3152</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3154</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3155</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3156</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3156</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3157</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3158</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3159</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3160</v>
      </c>
      <c r="I216" s="25"/>
      <c r="J216" s="560" t="s">
        <v>2336</v>
      </c>
      <c r="K216" s="560" t="s">
        <v>2336</v>
      </c>
      <c r="L216" s="560" t="s">
        <v>2336</v>
      </c>
      <c r="M216" s="560" t="s">
        <v>2336</v>
      </c>
      <c r="N216" s="560" t="s">
        <v>2336</v>
      </c>
      <c r="O216" s="560" t="s">
        <v>2336</v>
      </c>
      <c r="P216" s="560" t="s">
        <v>2336</v>
      </c>
      <c r="Q216" s="560" t="s">
        <v>2336</v>
      </c>
      <c r="R216" s="560" t="s">
        <v>3161</v>
      </c>
      <c r="S216" s="560" t="s">
        <v>2336</v>
      </c>
      <c r="T216" s="560" t="s">
        <v>3161</v>
      </c>
      <c r="U216" s="560" t="s">
        <v>2336</v>
      </c>
      <c r="V216" s="560" t="s">
        <v>3161</v>
      </c>
      <c r="W216" s="560" t="s">
        <v>2336</v>
      </c>
      <c r="X216" s="560" t="s">
        <v>3161</v>
      </c>
      <c r="Y216" s="560" t="s">
        <v>2336</v>
      </c>
      <c r="Z216" s="560" t="s">
        <v>3161</v>
      </c>
      <c r="AA216" s="560" t="s">
        <v>2336</v>
      </c>
      <c r="AB216" s="560" t="s">
        <v>3161</v>
      </c>
      <c r="AC216" s="560" t="s">
        <v>2336</v>
      </c>
      <c r="AD216" s="560" t="s">
        <v>2338</v>
      </c>
      <c r="AE216" s="560" t="s">
        <v>2338</v>
      </c>
      <c r="AF216" s="560" t="s">
        <v>2338</v>
      </c>
      <c r="AG216" s="560" t="s">
        <v>2338</v>
      </c>
      <c r="AH216" s="560" t="s">
        <v>2338</v>
      </c>
      <c r="AI216" s="560" t="s">
        <v>2338</v>
      </c>
      <c r="AJ216" s="560" t="s">
        <v>2336</v>
      </c>
      <c r="AK216" s="560" t="s">
        <v>2338</v>
      </c>
      <c r="AL216" s="496"/>
      <c r="AM216" s="496"/>
      <c r="AN216" s="27"/>
      <c r="AO216" s="17"/>
      <c r="AP216" s="9"/>
      <c r="AQ216" s="9"/>
      <c r="AR216" s="9"/>
    </row>
    <row r="217" spans="1:44" customFormat="1" outlineLevel="1" x14ac:dyDescent="0.25">
      <c r="A217" s="7"/>
      <c r="B217" s="8"/>
      <c r="C217" s="18"/>
      <c r="D217" s="18"/>
      <c r="E217" s="18"/>
      <c r="F217" s="24"/>
      <c r="G217" s="25"/>
      <c r="H217" s="25" t="s">
        <v>3162</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3163</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3164</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3165</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3166</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3167</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3168</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3169</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3170</v>
      </c>
      <c r="I225" s="618" t="s">
        <v>3171</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3172</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3173</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3174</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3175</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3176</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3177</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3178</v>
      </c>
      <c r="I234" s="16" t="s">
        <v>3179</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3180</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3181</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3182</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3183</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3184</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3185</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3186</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3187</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3188</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3189</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3190</v>
      </c>
      <c r="I246" s="572" t="s">
        <v>3181</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3182</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3183</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3184</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3185</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3186</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3191</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3192</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3167</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3168</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3193</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3170</v>
      </c>
      <c r="I258" s="618" t="s">
        <v>3171</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3172</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3173</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3194</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3195</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3196</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3197</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3198</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3199</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2817</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2818</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2819</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2820</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3200</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3201</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3202</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3203</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3204</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3205</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3206</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3207</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3208</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3209</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2384</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3210</v>
      </c>
      <c r="AR291" s="9"/>
    </row>
    <row r="292" spans="1:44" customFormat="1" ht="12" customHeight="1" outlineLevel="1" x14ac:dyDescent="0.25">
      <c r="A292" s="7"/>
      <c r="B292" s="8"/>
      <c r="C292" s="18"/>
      <c r="D292" s="18"/>
      <c r="E292" s="18"/>
      <c r="F292" s="24"/>
      <c r="G292" s="25"/>
      <c r="H292" s="41" t="s">
        <v>3211</v>
      </c>
      <c r="I292" s="582" t="s">
        <v>3212</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3213</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3214</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3215</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3216</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3217</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3218</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3219</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3220</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3221</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3222</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3223</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3224</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3225</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3226</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3227</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3228</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3229</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3230</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3231</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3232</v>
      </c>
      <c r="H315" s="28"/>
      <c r="I315" s="585" t="s">
        <v>3233</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2329</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3086</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3234</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2336</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2338</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2337</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9" t="s">
        <v>3291</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3312</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2725</v>
      </c>
      <c r="Z93" s="107"/>
      <c r="AA93" s="107"/>
      <c r="AB93" s="107"/>
      <c r="AC93" s="107"/>
      <c r="AD93" s="107"/>
      <c r="AE93" s="76"/>
      <c r="AF93" s="76" t="s">
        <v>2724</v>
      </c>
      <c r="AG93" s="76"/>
      <c r="AH93" s="76"/>
      <c r="AI93" s="76"/>
      <c r="AJ93" s="76"/>
      <c r="AK93" s="76"/>
      <c r="AL93" s="76"/>
      <c r="AM93" s="76"/>
      <c r="AN93" s="73"/>
      <c r="AO93" s="57"/>
      <c r="AP93" s="45"/>
      <c r="AQ93" s="45"/>
      <c r="AR93" s="45"/>
      <c r="AS93" s="441"/>
      <c r="AT93" s="441"/>
      <c r="AX93" s="429" t="s">
        <v>2211</v>
      </c>
      <c r="BD93" t="s">
        <v>2265</v>
      </c>
    </row>
    <row r="94" spans="1:65" outlineLevel="2" x14ac:dyDescent="0.25">
      <c r="A94" s="45"/>
      <c r="B94" s="54"/>
      <c r="C94" s="87">
        <f>INT($C$81)+2</f>
        <v>3</v>
      </c>
      <c r="D94" s="73"/>
      <c r="E94" s="70"/>
      <c r="F94" s="70"/>
      <c r="G94" s="73"/>
      <c r="H94" s="76"/>
      <c r="I94" s="95" t="s">
        <v>2345</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3276</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2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70</v>
      </c>
      <c r="BF95">
        <f>IFERROR(MIN(2,MATCH($BE95,i_woolp_mpg_range_w5,1)),1)-1</f>
        <v>1</v>
      </c>
      <c r="BG95" t="s">
        <v>2268</v>
      </c>
      <c r="BH95" s="97">
        <v>50</v>
      </c>
      <c r="BI95">
        <f>IFERROR(MIN(2,MATCH($BH95,i_woolp_fdprem_range_w5,1)),1)-1</f>
        <v>1</v>
      </c>
      <c r="BK95" s="313" t="s">
        <v>2347</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2710</v>
      </c>
      <c r="BK96" s="319" t="s">
        <v>2346</v>
      </c>
      <c r="BL96" s="319" t="s">
        <v>2267</v>
      </c>
      <c r="BM96" s="319" t="s">
        <v>2268</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3275</v>
      </c>
      <c r="J114" s="119"/>
      <c r="K114" s="119"/>
      <c r="L114" s="119"/>
      <c r="M114" s="119"/>
      <c r="N114" s="119" t="s">
        <v>205</v>
      </c>
      <c r="O114" s="119"/>
      <c r="P114" s="119"/>
      <c r="Q114" s="604" t="s">
        <v>3274</v>
      </c>
      <c r="R114" s="604"/>
      <c r="S114" s="604"/>
      <c r="T114" s="604"/>
      <c r="U114" s="604"/>
      <c r="V114" s="604"/>
      <c r="W114" s="604"/>
      <c r="X114" s="604"/>
      <c r="Y114" s="119" t="s">
        <v>2213</v>
      </c>
      <c r="Z114" s="119"/>
      <c r="AA114" s="119"/>
      <c r="AB114" s="119"/>
      <c r="AC114" s="119"/>
      <c r="AD114" s="119"/>
      <c r="AE114" s="76"/>
      <c r="AF114" s="119" t="s">
        <v>3273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2726</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2728</v>
      </c>
    </row>
    <row r="117" spans="1:59" outlineLevel="3" x14ac:dyDescent="0.2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2727</v>
      </c>
    </row>
    <row r="118" spans="1:59" outlineLevel="3" x14ac:dyDescent="0.25">
      <c r="A118" s="45"/>
      <c r="B118" s="54"/>
      <c r="C118" s="87">
        <f>INT($C$81+3)</f>
        <v>4</v>
      </c>
      <c r="D118" s="73"/>
      <c r="E118" s="70"/>
      <c r="F118" s="70"/>
      <c r="G118" s="73"/>
      <c r="H118" s="76" t="s">
        <v>210</v>
      </c>
      <c r="I118" s="97">
        <v>50</v>
      </c>
      <c r="J118" s="76" t="s">
        <v>2716</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3271</v>
      </c>
      <c r="I137" s="76" t="s">
        <v>2815</v>
      </c>
      <c r="J137" s="76" t="s">
        <v>2816</v>
      </c>
      <c r="K137" s="76" t="s">
        <v>3270</v>
      </c>
      <c r="L137" s="76"/>
      <c r="M137" s="76"/>
      <c r="N137" s="76"/>
      <c r="O137" s="76"/>
      <c r="P137" s="246" t="s">
        <v>3269</v>
      </c>
      <c r="Q137" s="76"/>
      <c r="R137" s="76" t="s">
        <v>3268</v>
      </c>
      <c r="S137" s="76" t="s">
        <v>3267</v>
      </c>
      <c r="T137" s="76" t="s">
        <v>3266</v>
      </c>
      <c r="U137" s="76" t="s">
        <v>3265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3264</v>
      </c>
      <c r="I138" s="601">
        <v>-0.10100000000000001</v>
      </c>
      <c r="J138" s="601">
        <v>0</v>
      </c>
      <c r="K138" s="600">
        <v>0</v>
      </c>
      <c r="L138" s="76"/>
      <c r="M138" s="76"/>
      <c r="N138" s="76"/>
      <c r="O138" s="76"/>
      <c r="P138" s="76" t="s">
        <v>3264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3263</v>
      </c>
      <c r="I139" s="601">
        <v>0</v>
      </c>
      <c r="J139" s="601">
        <v>0.113</v>
      </c>
      <c r="K139" s="600">
        <v>5.9005989731888203E-3</v>
      </c>
      <c r="L139" s="76"/>
      <c r="M139" s="76"/>
      <c r="N139" s="76"/>
      <c r="O139" s="76"/>
      <c r="P139" s="76" t="s">
        <v>3263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3262</v>
      </c>
      <c r="I140" s="601">
        <v>-6.0999999999999999E-2</v>
      </c>
      <c r="J140" s="601">
        <v>5.1999999999999998E-2</v>
      </c>
      <c r="K140" s="600">
        <v>3.5107296137339059E-3</v>
      </c>
      <c r="L140" s="76"/>
      <c r="M140" s="76"/>
      <c r="N140" s="76"/>
      <c r="O140" s="76"/>
      <c r="P140" s="76" t="s">
        <v>3262</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3261</v>
      </c>
      <c r="I141" s="356">
        <v>47.809731093905945</v>
      </c>
      <c r="J141" s="365">
        <v>4566.4973039173738</v>
      </c>
      <c r="K141" s="356">
        <v>45.892351332455597</v>
      </c>
      <c r="L141" s="76"/>
      <c r="M141" s="76"/>
      <c r="N141" s="76"/>
      <c r="O141" s="76"/>
      <c r="P141" s="76" t="s">
        <v>3261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3260</v>
      </c>
      <c r="I142" s="442">
        <v>-0.22538711253423788</v>
      </c>
      <c r="J142" s="598">
        <v>-0.50483440440253269</v>
      </c>
      <c r="K142" s="598">
        <v>-0.22213692403040283</v>
      </c>
      <c r="L142" s="76"/>
      <c r="M142" s="76"/>
      <c r="N142" s="76"/>
      <c r="O142" s="76"/>
      <c r="P142" s="76" t="s">
        <v>3260</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3259</v>
      </c>
      <c r="I144" s="76">
        <v>35</v>
      </c>
      <c r="J144" s="76"/>
      <c r="K144" s="76"/>
      <c r="L144" s="76"/>
      <c r="M144" s="76"/>
      <c r="N144" s="76"/>
      <c r="O144" s="76"/>
      <c r="P144" s="76" t="s">
        <v>3258</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3257</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3256</v>
      </c>
      <c r="J146" s="119"/>
      <c r="K146" s="119"/>
      <c r="L146" s="119"/>
      <c r="M146" s="119"/>
      <c r="N146" s="119"/>
      <c r="O146" s="76"/>
      <c r="P146" s="76" t="s">
        <v>204</v>
      </c>
      <c r="Q146" s="76"/>
      <c r="R146" s="597" t="s">
        <v>3255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2228</v>
      </c>
      <c r="I155" s="126"/>
      <c r="J155" s="126"/>
      <c r="K155" s="298">
        <f>SUM(K151:K154)</f>
        <v>0.4467741935483871</v>
      </c>
      <c r="L155" s="127"/>
      <c r="M155" s="76"/>
      <c r="N155" s="76" t="s">
        <v>2711</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2814</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2583</v>
      </c>
      <c r="AM181" s="95"/>
      <c r="AN181" s="73"/>
      <c r="AO181" s="57"/>
      <c r="AP181" s="45"/>
      <c r="AQ181" s="45"/>
      <c r="AR181" s="45"/>
      <c r="AS181" s="441"/>
      <c r="AT181" s="441"/>
      <c r="AV181" t="s">
        <v>2715</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2815</v>
      </c>
      <c r="P182" s="134" t="s">
        <v>2816</v>
      </c>
      <c r="Q182" s="134" t="s">
        <v>2817</v>
      </c>
      <c r="R182" s="134" t="s">
        <v>2818</v>
      </c>
      <c r="S182" s="134" t="s">
        <v>2819</v>
      </c>
      <c r="T182" s="134" t="s">
        <v>2820</v>
      </c>
      <c r="U182" s="132" t="s">
        <v>240</v>
      </c>
      <c r="V182" s="132" t="s">
        <v>241</v>
      </c>
      <c r="W182" s="133" t="s">
        <v>242</v>
      </c>
      <c r="X182" s="133" t="s">
        <v>2712</v>
      </c>
      <c r="Y182" s="133" t="s">
        <v>2713</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2714</v>
      </c>
      <c r="BA182" s="423" t="s">
        <v>280</v>
      </c>
      <c r="BD182" t="s">
        <v>2317</v>
      </c>
    </row>
    <row r="183" spans="1:58" outlineLevel="3" x14ac:dyDescent="0.25">
      <c r="A183" s="45"/>
      <c r="B183" s="54"/>
      <c r="C183" s="87">
        <f>INT($C$167+3)</f>
        <v>4</v>
      </c>
      <c r="D183" s="73"/>
      <c r="E183" s="70">
        <v>0</v>
      </c>
      <c r="F183" s="70"/>
      <c r="G183" s="73"/>
      <c r="H183" s="135" t="s">
        <v>2810</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2811</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2812</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2808</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2813</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2584</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2585</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2586</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2809</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2586</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2587</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2588</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2170</v>
      </c>
      <c r="K317" s="270" t="s">
        <v>2166</v>
      </c>
      <c r="L317" s="270" t="s">
        <v>2167</v>
      </c>
      <c r="M317" s="270" t="s">
        <v>2990</v>
      </c>
      <c r="N317" s="270" t="s">
        <v>2989</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2171</v>
      </c>
      <c r="K318" s="96" t="s">
        <v>2168</v>
      </c>
      <c r="L318" s="96" t="s">
        <v>2169</v>
      </c>
      <c r="M318" s="96" t="s">
        <v>2987</v>
      </c>
      <c r="N318" s="96" t="s">
        <v>2988</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3051</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3008</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3009</v>
      </c>
      <c r="U328" s="191" t="s">
        <v>3007</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3006</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3010</v>
      </c>
      <c r="U336" s="194" t="s">
        <v>3010</v>
      </c>
      <c r="V336" s="194"/>
      <c r="W336" s="194"/>
      <c r="X336" s="194" t="s">
        <v>3012</v>
      </c>
      <c r="Y336" s="194" t="s">
        <v>354</v>
      </c>
      <c r="Z336" s="194" t="s">
        <v>355</v>
      </c>
      <c r="AA336" s="194" t="s">
        <v>3012</v>
      </c>
      <c r="AB336" s="194" t="s">
        <v>3011</v>
      </c>
      <c r="AC336" s="194"/>
      <c r="AD336" s="194"/>
      <c r="AE336" s="194"/>
      <c r="AF336" s="194" t="s">
        <v>3013</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2362</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2363</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2708</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2849</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3290</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2913</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2918</v>
      </c>
      <c r="J10" s="18"/>
      <c r="K10" s="18" t="s">
        <v>2919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2915</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2916</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3028</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2921</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2922</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2923</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3017</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3016</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3029</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3030</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3032</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3031</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3048</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3049</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3050</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2737</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3053</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3054</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3055</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3056</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3038</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3043</v>
      </c>
      <c r="X65" s="21"/>
      <c r="Y65" s="18" t="s">
        <v>3043</v>
      </c>
      <c r="Z65" s="18"/>
      <c r="AA65" s="18"/>
      <c r="AB65" s="21"/>
      <c r="AC65" s="21"/>
      <c r="AD65" s="21"/>
      <c r="AE65" s="17"/>
      <c r="AF65" s="9"/>
      <c r="AG65" s="9"/>
      <c r="AH65" s="9"/>
    </row>
    <row r="66" spans="1:34" ht="12" customHeight="1" x14ac:dyDescent="0.25">
      <c r="A66" s="7"/>
      <c r="B66" s="8"/>
      <c r="C66" s="18"/>
      <c r="D66" s="18"/>
      <c r="E66" s="18"/>
      <c r="F66" s="18"/>
      <c r="G66" s="18" t="s">
        <v>3035</v>
      </c>
      <c r="H66" s="18"/>
      <c r="I66" s="18" t="s">
        <v>3037</v>
      </c>
      <c r="J66" s="18"/>
      <c r="K66" s="18"/>
      <c r="L66" s="18" t="s">
        <v>3036</v>
      </c>
      <c r="M66" s="18"/>
      <c r="N66" s="18" t="s">
        <v>3033</v>
      </c>
      <c r="O66" s="18"/>
      <c r="P66" s="18" t="s">
        <v>3034</v>
      </c>
      <c r="Q66" s="18"/>
      <c r="R66" s="18"/>
      <c r="S66" s="18"/>
      <c r="T66" s="18"/>
      <c r="U66" s="18" t="s">
        <v>3040</v>
      </c>
      <c r="V66" s="21"/>
      <c r="W66" s="18" t="s">
        <v>3041</v>
      </c>
      <c r="X66" s="21"/>
      <c r="Y66" s="18" t="s">
        <v>3042</v>
      </c>
      <c r="Z66" s="18"/>
      <c r="AA66" s="18" t="s">
        <v>3039</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3044</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3045</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3046</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3047</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3018</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3025</v>
      </c>
      <c r="M97" s="18"/>
      <c r="N97" s="18" t="s">
        <v>3024</v>
      </c>
      <c r="O97" s="18"/>
      <c r="P97" s="18" t="s">
        <v>3026</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3020</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3021</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3019</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3022</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3023</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3057</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3058</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3059</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3060</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abSelected="1" topLeftCell="A3" zoomScale="80" zoomScaleNormal="80" workbookViewId="0">
      <pane xSplit="9" ySplit="36" topLeftCell="J273"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45555.897814583303</v>
      </c>
      <c r="J11" s="619" t="s">
        <v>3317</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45561.8280310185</v>
      </c>
      <c r="J12" s="630" t="s">
        <v>3321</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2984</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3004</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2986</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3003</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2994</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2995</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2996</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2997</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2998</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2999</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2554</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2580</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2581</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2756</v>
      </c>
      <c r="I60" s="96" t="s">
        <v>2398</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2551</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2755</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2754</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2755</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2755</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2774</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2603</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2797</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2948</v>
      </c>
      <c r="G111" s="73"/>
      <c r="H111" s="76" t="s">
        <v>2949</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2950</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2951</v>
      </c>
      <c r="G112" s="73" t="s">
        <v>139</v>
      </c>
      <c r="H112" s="76" t="s">
        <v>2952</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2950</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2953</v>
      </c>
      <c r="G113" s="73" t="s">
        <v>139</v>
      </c>
      <c r="H113" s="76" t="s">
        <v>2954</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2955</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2956</v>
      </c>
      <c r="G114" s="73" t="s">
        <v>139</v>
      </c>
      <c r="H114" s="76" t="s">
        <v>2957</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2958</v>
      </c>
      <c r="G115" s="73" t="s">
        <v>139</v>
      </c>
      <c r="H115" s="76" t="s">
        <v>2959</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2960</v>
      </c>
      <c r="G116" s="73" t="s">
        <v>139</v>
      </c>
      <c r="H116" s="76" t="s">
        <v>2961</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2962</v>
      </c>
      <c r="G117" s="73" t="s">
        <v>139</v>
      </c>
      <c r="H117" s="76" t="s">
        <v>2963</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2964</v>
      </c>
      <c r="G118" s="73" t="s">
        <v>139</v>
      </c>
      <c r="H118" s="76" t="s">
        <v>2965</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2966</v>
      </c>
      <c r="G119" s="73" t="s">
        <v>139</v>
      </c>
      <c r="H119" s="76" t="s">
        <v>2967</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2968</v>
      </c>
      <c r="G120" s="73" t="s">
        <v>139</v>
      </c>
      <c r="H120" s="76" t="s">
        <v>2969</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2970</v>
      </c>
      <c r="G121" s="73" t="s">
        <v>139</v>
      </c>
      <c r="H121" s="76" t="s">
        <v>2971</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2972</v>
      </c>
      <c r="G122" s="73" t="s">
        <v>139</v>
      </c>
      <c r="H122" s="76" t="s">
        <v>2973</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2974</v>
      </c>
      <c r="G123" s="73" t="s">
        <v>139</v>
      </c>
      <c r="H123" s="76" t="s">
        <v>2975</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2976</v>
      </c>
      <c r="G124" s="73" t="s">
        <v>139</v>
      </c>
      <c r="H124" s="76" t="s">
        <v>2977</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2978</v>
      </c>
      <c r="G125" s="73" t="s">
        <v>139</v>
      </c>
      <c r="H125" s="76" t="s">
        <v>2979</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2868</v>
      </c>
      <c r="S175" s="76" t="s">
        <v>2868</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2868</v>
      </c>
      <c r="S176" s="76" t="s">
        <v>2868</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636</v>
      </c>
      <c r="G177" s="73"/>
      <c r="H177" s="76" t="s">
        <v>2867</v>
      </c>
      <c r="I177" s="96" t="s">
        <v>510</v>
      </c>
      <c r="J177" s="96"/>
      <c r="K177" s="97">
        <v>0.85</v>
      </c>
      <c r="L177" s="97">
        <v>0.85</v>
      </c>
      <c r="M177" s="97">
        <v>0.85</v>
      </c>
      <c r="N177" s="97">
        <v>0.85</v>
      </c>
      <c r="O177" s="97">
        <v>0.85</v>
      </c>
      <c r="P177" s="97">
        <v>0.85</v>
      </c>
      <c r="Q177" s="76"/>
      <c r="R177" s="76" t="s">
        <v>2868</v>
      </c>
      <c r="S177" s="76" t="s">
        <v>2868</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2870</v>
      </c>
      <c r="S178" s="76" t="s">
        <v>2870</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2868</v>
      </c>
      <c r="S179" s="76" t="s">
        <v>2868</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2868</v>
      </c>
      <c r="S180" s="76" t="s">
        <v>2868</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2871</v>
      </c>
      <c r="S181" s="76" t="s">
        <v>2871</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2868</v>
      </c>
      <c r="S182" s="76" t="s">
        <v>2868</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2868</v>
      </c>
      <c r="S183" s="76" t="s">
        <v>2868</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2868</v>
      </c>
      <c r="S184" s="76" t="s">
        <v>2868</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2868</v>
      </c>
      <c r="S185" s="76" t="s">
        <v>2868</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653</v>
      </c>
      <c r="G186" s="73"/>
      <c r="H186" s="76" t="s">
        <v>2869</v>
      </c>
      <c r="I186" s="96" t="s">
        <v>510</v>
      </c>
      <c r="J186" s="96"/>
      <c r="K186" s="97">
        <v>0.7</v>
      </c>
      <c r="L186" s="97">
        <v>0.7</v>
      </c>
      <c r="M186" s="97">
        <v>0.7</v>
      </c>
      <c r="N186" s="97">
        <v>0.7</v>
      </c>
      <c r="O186" s="97">
        <v>0.7</v>
      </c>
      <c r="P186" s="97">
        <v>0.7</v>
      </c>
      <c r="Q186" s="76"/>
      <c r="R186" s="76" t="s">
        <v>2868</v>
      </c>
      <c r="S186" s="76" t="s">
        <v>2868</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2868</v>
      </c>
      <c r="S187" s="76" t="s">
        <v>2868</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2868</v>
      </c>
      <c r="S188" s="76" t="s">
        <v>2868</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2868</v>
      </c>
      <c r="S189" s="76" t="s">
        <v>2868</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2868</v>
      </c>
      <c r="S190" s="76" t="s">
        <v>2868</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661</v>
      </c>
      <c r="G191" s="73"/>
      <c r="H191" s="76" t="s">
        <v>3292</v>
      </c>
      <c r="I191" s="96" t="s">
        <v>634</v>
      </c>
      <c r="J191" s="96"/>
      <c r="K191" s="97">
        <v>0.43</v>
      </c>
      <c r="L191" s="97">
        <v>0.43</v>
      </c>
      <c r="M191" s="76"/>
      <c r="N191" s="76"/>
      <c r="O191" s="76"/>
      <c r="P191" s="76"/>
      <c r="Q191" s="76"/>
      <c r="R191" s="76" t="s">
        <v>2868</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2854</v>
      </c>
      <c r="G192" s="73"/>
      <c r="H192" s="76" t="s">
        <v>3238</v>
      </c>
      <c r="I192" s="96" t="s">
        <v>2866</v>
      </c>
      <c r="J192" s="96"/>
      <c r="K192" s="97">
        <v>8.9999999999999993E-3</v>
      </c>
      <c r="L192" s="97">
        <v>8.9999999999999993E-3</v>
      </c>
      <c r="M192" s="97">
        <v>8.9999999999999993E-3</v>
      </c>
      <c r="N192" s="97">
        <v>8.9999999999999993E-3</v>
      </c>
      <c r="O192" s="97">
        <v>8.9999999999999993E-3</v>
      </c>
      <c r="P192" s="97">
        <v>8.9999999999999993E-3</v>
      </c>
      <c r="Q192" s="76"/>
      <c r="R192" s="76" t="s">
        <v>3235</v>
      </c>
      <c r="S192" s="76" t="s">
        <v>3235</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2855</v>
      </c>
      <c r="G193" s="73"/>
      <c r="H193" s="76" t="s">
        <v>3239</v>
      </c>
      <c r="I193" s="96" t="s">
        <v>2866</v>
      </c>
      <c r="J193" s="96"/>
      <c r="K193" s="97">
        <v>7.6536</v>
      </c>
      <c r="L193" s="97">
        <v>7.6536</v>
      </c>
      <c r="M193" s="97">
        <v>7.6536</v>
      </c>
      <c r="N193" s="97">
        <v>7.6536</v>
      </c>
      <c r="O193" s="97">
        <v>7.6536</v>
      </c>
      <c r="P193" s="97">
        <v>7.6536</v>
      </c>
      <c r="Q193" s="76"/>
      <c r="R193" s="76" t="s">
        <v>3235</v>
      </c>
      <c r="S193" s="76" t="s">
        <v>3235</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2859</v>
      </c>
      <c r="G194" s="73"/>
      <c r="H194" s="76" t="s">
        <v>2906</v>
      </c>
      <c r="I194" s="96" t="s">
        <v>2866</v>
      </c>
      <c r="J194" s="96"/>
      <c r="K194" s="97">
        <v>0.43</v>
      </c>
      <c r="L194" s="97">
        <v>0.43</v>
      </c>
      <c r="M194" s="97">
        <v>0.43</v>
      </c>
      <c r="N194" s="97">
        <v>0.43</v>
      </c>
      <c r="O194" s="97">
        <v>0.43</v>
      </c>
      <c r="P194" s="97">
        <v>0.43</v>
      </c>
      <c r="Q194" s="76"/>
      <c r="R194" s="76" t="s">
        <v>2865</v>
      </c>
      <c r="S194" s="76" t="s">
        <v>2865</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2860</v>
      </c>
      <c r="G195" s="73"/>
      <c r="H195" s="76" t="s">
        <v>2907</v>
      </c>
      <c r="I195" s="96" t="s">
        <v>2866</v>
      </c>
      <c r="J195" s="96"/>
      <c r="K195" s="97">
        <f>1/0.4-1</f>
        <v>1.5</v>
      </c>
      <c r="L195" s="97">
        <f t="shared" ref="L195:P196" si="27">K195</f>
        <v>1.5</v>
      </c>
      <c r="M195" s="97">
        <f t="shared" si="27"/>
        <v>1.5</v>
      </c>
      <c r="N195" s="97">
        <f t="shared" si="27"/>
        <v>1.5</v>
      </c>
      <c r="O195" s="97">
        <f t="shared" si="27"/>
        <v>1.5</v>
      </c>
      <c r="P195" s="97">
        <f t="shared" si="27"/>
        <v>1.5</v>
      </c>
      <c r="Q195" s="76"/>
      <c r="R195" s="76" t="s">
        <v>2865</v>
      </c>
      <c r="S195" s="76" t="s">
        <v>2865</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2856</v>
      </c>
      <c r="G196" s="73"/>
      <c r="H196" s="76" t="s">
        <v>2908</v>
      </c>
      <c r="I196" s="96" t="s">
        <v>2866</v>
      </c>
      <c r="J196" s="96"/>
      <c r="K196" s="97">
        <f>1/0.4-1</f>
        <v>1.5</v>
      </c>
      <c r="L196" s="97">
        <f t="shared" si="27"/>
        <v>1.5</v>
      </c>
      <c r="M196" s="97">
        <f t="shared" si="27"/>
        <v>1.5</v>
      </c>
      <c r="N196" s="97">
        <f t="shared" si="27"/>
        <v>1.5</v>
      </c>
      <c r="O196" s="97">
        <f t="shared" si="27"/>
        <v>1.5</v>
      </c>
      <c r="P196" s="97">
        <f t="shared" si="27"/>
        <v>1.5</v>
      </c>
      <c r="Q196" s="76"/>
      <c r="R196" s="76" t="s">
        <v>2865</v>
      </c>
      <c r="S196" s="76" t="s">
        <v>2865</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2857</v>
      </c>
      <c r="G197" s="73"/>
      <c r="H197" s="76" t="s">
        <v>2909</v>
      </c>
      <c r="I197" s="96" t="s">
        <v>2866</v>
      </c>
      <c r="J197" s="96"/>
      <c r="K197" s="97">
        <f>1/0.4-1</f>
        <v>1.5</v>
      </c>
      <c r="L197" s="334">
        <f>K197</f>
        <v>1.5</v>
      </c>
      <c r="M197" s="76"/>
      <c r="N197" s="76"/>
      <c r="O197" s="76"/>
      <c r="P197" s="76"/>
      <c r="Q197" s="76"/>
      <c r="R197" s="76" t="s">
        <v>2865</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2858</v>
      </c>
      <c r="G198" s="73"/>
      <c r="H198" s="76" t="s">
        <v>3236</v>
      </c>
      <c r="I198" s="96" t="s">
        <v>2866</v>
      </c>
      <c r="J198" s="96"/>
      <c r="K198" s="97">
        <f t="shared" ref="K198:P198" si="28">1/0.2-1</f>
        <v>4</v>
      </c>
      <c r="L198" s="97">
        <f t="shared" si="28"/>
        <v>4</v>
      </c>
      <c r="M198" s="97">
        <f t="shared" si="28"/>
        <v>4</v>
      </c>
      <c r="N198" s="97">
        <f t="shared" si="28"/>
        <v>4</v>
      </c>
      <c r="O198" s="97">
        <f t="shared" si="28"/>
        <v>4</v>
      </c>
      <c r="P198" s="97">
        <f t="shared" si="28"/>
        <v>4</v>
      </c>
      <c r="Q198" s="76"/>
      <c r="R198" s="76" t="s">
        <v>3235</v>
      </c>
      <c r="S198" s="76" t="s">
        <v>3235</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2861</v>
      </c>
      <c r="G199" s="73"/>
      <c r="H199" s="76" t="s">
        <v>3237</v>
      </c>
      <c r="I199" s="96" t="s">
        <v>2866</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3235</v>
      </c>
      <c r="S199" s="76" t="s">
        <v>3235</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2862</v>
      </c>
      <c r="G200" s="73"/>
      <c r="H200" s="76" t="s">
        <v>2910</v>
      </c>
      <c r="I200" s="96" t="s">
        <v>2866</v>
      </c>
      <c r="J200" s="96"/>
      <c r="K200" s="97">
        <v>0</v>
      </c>
      <c r="L200" s="97">
        <v>0</v>
      </c>
      <c r="M200" s="97">
        <v>0</v>
      </c>
      <c r="N200" s="97">
        <v>0</v>
      </c>
      <c r="O200" s="97">
        <v>0</v>
      </c>
      <c r="P200" s="97">
        <v>0</v>
      </c>
      <c r="Q200" s="76"/>
      <c r="R200" s="76" t="s">
        <v>2865</v>
      </c>
      <c r="S200" s="76" t="s">
        <v>2865</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2863</v>
      </c>
      <c r="G201" s="73"/>
      <c r="H201" s="76" t="s">
        <v>2911</v>
      </c>
      <c r="I201" s="96" t="s">
        <v>2866</v>
      </c>
      <c r="J201" s="96"/>
      <c r="K201" s="97">
        <v>0</v>
      </c>
      <c r="L201" s="97">
        <v>0</v>
      </c>
      <c r="M201" s="97">
        <v>0</v>
      </c>
      <c r="N201" s="97">
        <v>0</v>
      </c>
      <c r="O201" s="97">
        <v>0</v>
      </c>
      <c r="P201" s="97">
        <v>0</v>
      </c>
      <c r="Q201" s="76"/>
      <c r="R201" s="76" t="s">
        <v>2865</v>
      </c>
      <c r="S201" s="76" t="s">
        <v>2865</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2864</v>
      </c>
      <c r="G202" s="73"/>
      <c r="H202" s="76" t="s">
        <v>2912</v>
      </c>
      <c r="I202" s="96" t="s">
        <v>2866</v>
      </c>
      <c r="J202" s="96"/>
      <c r="K202" s="97">
        <v>0</v>
      </c>
      <c r="L202" s="97">
        <v>0</v>
      </c>
      <c r="M202" s="97">
        <v>0</v>
      </c>
      <c r="N202" s="97">
        <v>0</v>
      </c>
      <c r="O202" s="97">
        <v>0</v>
      </c>
      <c r="P202" s="97">
        <v>0</v>
      </c>
      <c r="Q202" s="76"/>
      <c r="R202" s="76" t="s">
        <v>2865</v>
      </c>
      <c r="S202" s="76" t="s">
        <v>2865</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25">
      <c r="A203" s="45"/>
      <c r="B203" s="54"/>
      <c r="C203" s="47">
        <f t="shared" si="25"/>
        <v>3</v>
      </c>
      <c r="D203" s="73"/>
      <c r="E203" s="70"/>
      <c r="F203" s="70" t="s">
        <v>3293</v>
      </c>
      <c r="G203" s="73"/>
      <c r="H203" s="76" t="s">
        <v>3302</v>
      </c>
      <c r="I203" s="96" t="s">
        <v>634</v>
      </c>
      <c r="J203" s="96"/>
      <c r="K203" s="281">
        <f>K$179 / 0.7</f>
        <v>0.57142857142857151</v>
      </c>
      <c r="L203" s="281">
        <f t="shared" ref="L203:L209" si="30">K203</f>
        <v>0.57142857142857151</v>
      </c>
      <c r="M203" s="76"/>
      <c r="N203" s="76"/>
      <c r="O203" s="76"/>
      <c r="P203" s="76"/>
      <c r="Q203" s="76"/>
      <c r="R203" s="76" t="s">
        <v>2868</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25">
      <c r="A204" s="45"/>
      <c r="B204" s="54"/>
      <c r="C204" s="47">
        <f t="shared" si="25"/>
        <v>3</v>
      </c>
      <c r="D204" s="73"/>
      <c r="E204" s="70"/>
      <c r="F204" s="70" t="s">
        <v>3295</v>
      </c>
      <c r="G204" s="73"/>
      <c r="H204" s="76" t="s">
        <v>3303</v>
      </c>
      <c r="I204" s="96" t="s">
        <v>634</v>
      </c>
      <c r="J204" s="96"/>
      <c r="K204" s="281">
        <f>K$180 / 0.7</f>
        <v>2.8571428571428574E-2</v>
      </c>
      <c r="L204" s="281">
        <f t="shared" si="30"/>
        <v>2.8571428571428574E-2</v>
      </c>
      <c r="M204" s="76"/>
      <c r="N204" s="76"/>
      <c r="O204" s="76"/>
      <c r="P204" s="76"/>
      <c r="Q204" s="76"/>
      <c r="R204" s="76" t="s">
        <v>2868</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25">
      <c r="A205" s="45"/>
      <c r="B205" s="54"/>
      <c r="C205" s="47">
        <f t="shared" si="25"/>
        <v>3</v>
      </c>
      <c r="D205" s="73"/>
      <c r="E205" s="70"/>
      <c r="F205" s="70" t="s">
        <v>3296</v>
      </c>
      <c r="G205" s="73"/>
      <c r="H205" s="76" t="s">
        <v>3304</v>
      </c>
      <c r="I205" s="96" t="s">
        <v>634</v>
      </c>
      <c r="J205" s="96"/>
      <c r="K205" s="281">
        <f>K$182 / 0.7</f>
        <v>0.19000000000000003</v>
      </c>
      <c r="L205" s="281">
        <f t="shared" si="30"/>
        <v>0.19000000000000003</v>
      </c>
      <c r="M205" s="76"/>
      <c r="N205" s="76"/>
      <c r="O205" s="76"/>
      <c r="P205" s="76"/>
      <c r="Q205" s="76"/>
      <c r="R205" s="76" t="s">
        <v>2868</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25">
      <c r="A206" s="45"/>
      <c r="B206" s="54"/>
      <c r="C206" s="47">
        <f t="shared" si="25"/>
        <v>3</v>
      </c>
      <c r="D206" s="73"/>
      <c r="E206" s="70"/>
      <c r="F206" s="70" t="s">
        <v>3297</v>
      </c>
      <c r="G206" s="73"/>
      <c r="H206" s="76" t="s">
        <v>3305</v>
      </c>
      <c r="I206" s="96" t="s">
        <v>634</v>
      </c>
      <c r="J206" s="96"/>
      <c r="K206" s="281">
        <f>1/(1+K$194)</f>
        <v>0.69930069930069938</v>
      </c>
      <c r="L206" s="281">
        <f t="shared" si="30"/>
        <v>0.69930069930069938</v>
      </c>
      <c r="M206" s="76"/>
      <c r="N206" s="76"/>
      <c r="O206" s="76"/>
      <c r="P206" s="76"/>
      <c r="Q206" s="76"/>
      <c r="R206" s="76" t="s">
        <v>3309</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25">
      <c r="A207" s="45"/>
      <c r="B207" s="54"/>
      <c r="C207" s="47">
        <f t="shared" si="25"/>
        <v>3</v>
      </c>
      <c r="D207" s="73"/>
      <c r="E207" s="70"/>
      <c r="F207" s="70" t="s">
        <v>3299</v>
      </c>
      <c r="G207" s="73"/>
      <c r="H207" s="76" t="s">
        <v>3306</v>
      </c>
      <c r="I207" s="96" t="s">
        <v>634</v>
      </c>
      <c r="J207" s="96"/>
      <c r="K207" s="258">
        <v>1</v>
      </c>
      <c r="L207" s="258">
        <f t="shared" si="30"/>
        <v>1</v>
      </c>
      <c r="M207" s="76"/>
      <c r="N207" s="76"/>
      <c r="O207" s="76"/>
      <c r="P207" s="76"/>
      <c r="Q207" s="76"/>
      <c r="R207" s="76" t="s">
        <v>3309</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25">
      <c r="A208" s="45"/>
      <c r="B208" s="54"/>
      <c r="C208" s="47">
        <f t="shared" si="25"/>
        <v>3</v>
      </c>
      <c r="D208" s="73"/>
      <c r="E208" s="70"/>
      <c r="F208" s="70" t="s">
        <v>3298</v>
      </c>
      <c r="G208" s="73"/>
      <c r="H208" s="76" t="s">
        <v>3307</v>
      </c>
      <c r="I208" s="96" t="s">
        <v>634</v>
      </c>
      <c r="J208" s="96"/>
      <c r="K208" s="281">
        <f>1/(1+K$195)</f>
        <v>0.4</v>
      </c>
      <c r="L208" s="281">
        <f t="shared" si="30"/>
        <v>0.4</v>
      </c>
      <c r="M208" s="76"/>
      <c r="N208" s="76"/>
      <c r="O208" s="76"/>
      <c r="P208" s="76"/>
      <c r="Q208" s="76"/>
      <c r="R208" s="76" t="s">
        <v>3309</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25">
      <c r="A209" s="45"/>
      <c r="B209" s="54"/>
      <c r="C209" s="47">
        <f t="shared" si="25"/>
        <v>3</v>
      </c>
      <c r="D209" s="73"/>
      <c r="E209" s="70"/>
      <c r="F209" s="70" t="s">
        <v>3300</v>
      </c>
      <c r="G209" s="73"/>
      <c r="H209" s="76" t="s">
        <v>3308</v>
      </c>
      <c r="I209" s="96" t="s">
        <v>634</v>
      </c>
      <c r="J209" s="96"/>
      <c r="K209" s="258">
        <v>1</v>
      </c>
      <c r="L209" s="258">
        <f t="shared" si="30"/>
        <v>1</v>
      </c>
      <c r="M209" s="76"/>
      <c r="N209" s="76"/>
      <c r="O209" s="76"/>
      <c r="P209" s="76"/>
      <c r="Q209" s="76"/>
      <c r="R209" s="76" t="s">
        <v>3309</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25">
      <c r="A210" s="45"/>
      <c r="B210" s="54"/>
      <c r="C210" s="47">
        <f t="shared" si="25"/>
        <v>3</v>
      </c>
      <c r="D210" s="73"/>
      <c r="E210" s="70"/>
      <c r="F210" s="70" t="s">
        <v>3301</v>
      </c>
      <c r="G210" s="73"/>
      <c r="H210" s="76" t="s">
        <v>3311</v>
      </c>
      <c r="I210" s="96" t="s">
        <v>510</v>
      </c>
      <c r="J210" s="96"/>
      <c r="K210" s="97">
        <v>0.7</v>
      </c>
      <c r="L210" s="97">
        <v>0.7</v>
      </c>
      <c r="M210" s="97">
        <v>0.7</v>
      </c>
      <c r="N210" s="97">
        <v>0.7</v>
      </c>
      <c r="O210" s="97">
        <v>0.7</v>
      </c>
      <c r="P210" s="97">
        <v>0.7</v>
      </c>
      <c r="Q210" s="76"/>
      <c r="R210" s="76" t="s">
        <v>2868</v>
      </c>
      <c r="S210" s="76" t="s">
        <v>2868</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25">
      <c r="A211" s="45"/>
      <c r="B211" s="54"/>
      <c r="C211" s="47">
        <f t="shared" si="25"/>
        <v>3</v>
      </c>
      <c r="D211" s="73"/>
      <c r="E211" s="70"/>
      <c r="F211" s="70" t="s">
        <v>3310</v>
      </c>
      <c r="G211" s="73"/>
      <c r="H211" s="76" t="s">
        <v>3294</v>
      </c>
      <c r="I211" s="96" t="s">
        <v>634</v>
      </c>
      <c r="J211" s="96"/>
      <c r="K211" s="281">
        <v>0.44900000000000001</v>
      </c>
      <c r="L211" s="281">
        <f>K211</f>
        <v>0.44900000000000001</v>
      </c>
      <c r="M211" s="76"/>
      <c r="N211" s="76"/>
      <c r="O211" s="76"/>
      <c r="P211" s="76"/>
      <c r="Q211" s="76"/>
      <c r="R211" s="76" t="s">
        <v>3283</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687</v>
      </c>
      <c r="G221" s="73"/>
      <c r="H221" s="76" t="s">
        <v>688</v>
      </c>
      <c r="I221" s="96" t="s">
        <v>2264</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25">
      <c r="A229" s="45"/>
      <c r="B229" s="54"/>
      <c r="C229" s="47">
        <f t="shared" ref="C229:C239" si="34">INT($C$29)+2</f>
        <v>3</v>
      </c>
      <c r="D229" s="73"/>
      <c r="E229" s="70"/>
      <c r="F229" s="70" t="s">
        <v>706</v>
      </c>
      <c r="G229" s="73"/>
      <c r="H229" s="76" t="s">
        <v>707</v>
      </c>
      <c r="I229" s="96" t="s">
        <v>2263</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2872</v>
      </c>
      <c r="G233" s="73"/>
      <c r="H233" s="76" t="s">
        <v>3240</v>
      </c>
      <c r="I233" s="96" t="s">
        <v>2875</v>
      </c>
      <c r="J233" s="96"/>
      <c r="K233" s="97">
        <v>0</v>
      </c>
      <c r="L233" s="97">
        <v>0</v>
      </c>
      <c r="M233" s="97">
        <v>0</v>
      </c>
      <c r="N233" s="97">
        <v>0</v>
      </c>
      <c r="O233" s="97">
        <v>0</v>
      </c>
      <c r="P233" s="97">
        <v>0</v>
      </c>
      <c r="Q233" s="76"/>
      <c r="R233" s="76" t="s">
        <v>3246</v>
      </c>
      <c r="S233" s="76" t="s">
        <v>3246</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2873</v>
      </c>
      <c r="G234" s="73"/>
      <c r="H234" s="76" t="s">
        <v>2876</v>
      </c>
      <c r="I234" s="96" t="s">
        <v>2875</v>
      </c>
      <c r="J234" s="96"/>
      <c r="K234" s="97">
        <v>1.9E-2</v>
      </c>
      <c r="L234" s="97">
        <v>1.9E-2</v>
      </c>
      <c r="M234" s="97">
        <v>1.9E-2</v>
      </c>
      <c r="N234" s="97">
        <v>1.9E-2</v>
      </c>
      <c r="O234" s="97">
        <v>1.9E-2</v>
      </c>
      <c r="P234" s="97">
        <v>1.9E-2</v>
      </c>
      <c r="Q234" s="76"/>
      <c r="R234" s="76" t="s">
        <v>3246</v>
      </c>
      <c r="S234" s="76" t="s">
        <v>3246</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2874</v>
      </c>
      <c r="G235" s="73"/>
      <c r="H235" s="76" t="s">
        <v>2877</v>
      </c>
      <c r="I235" s="96" t="s">
        <v>2875</v>
      </c>
      <c r="J235" s="96"/>
      <c r="K235" s="97">
        <v>0.185</v>
      </c>
      <c r="L235" s="97">
        <v>0.185</v>
      </c>
      <c r="M235" s="97">
        <v>0.185</v>
      </c>
      <c r="N235" s="97">
        <v>0.185</v>
      </c>
      <c r="O235" s="97">
        <v>0.185</v>
      </c>
      <c r="P235" s="97">
        <v>0.185</v>
      </c>
      <c r="Q235" s="76"/>
      <c r="R235" s="76" t="s">
        <v>3246</v>
      </c>
      <c r="S235" s="76" t="s">
        <v>3246</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3241</v>
      </c>
      <c r="G236" s="73"/>
      <c r="H236" s="76" t="s">
        <v>670</v>
      </c>
      <c r="I236" s="96" t="s">
        <v>510</v>
      </c>
      <c r="J236" s="96"/>
      <c r="K236" s="97">
        <v>0.106</v>
      </c>
      <c r="L236" s="97">
        <v>0.106</v>
      </c>
      <c r="M236" s="97">
        <v>0.106</v>
      </c>
      <c r="N236" s="97">
        <v>0.106</v>
      </c>
      <c r="O236" s="97">
        <v>0.106</v>
      </c>
      <c r="P236" s="97">
        <v>0.106</v>
      </c>
      <c r="Q236" s="76"/>
      <c r="R236" s="76" t="s">
        <v>3245</v>
      </c>
      <c r="S236" s="76" t="s">
        <v>3245</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3242</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3245</v>
      </c>
      <c r="S237" s="76" t="s">
        <v>3245</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3244</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3245</v>
      </c>
      <c r="S238" s="76" t="s">
        <v>3245</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3243</v>
      </c>
      <c r="G239" s="73"/>
      <c r="H239" s="76" t="s">
        <v>679</v>
      </c>
      <c r="I239" s="96" t="s">
        <v>510</v>
      </c>
      <c r="J239" s="96"/>
      <c r="K239" s="97">
        <v>0.39</v>
      </c>
      <c r="L239" s="97">
        <v>0.39</v>
      </c>
      <c r="M239" s="97">
        <v>0.39</v>
      </c>
      <c r="N239" s="97">
        <v>0.39</v>
      </c>
      <c r="O239" s="97">
        <v>0.39</v>
      </c>
      <c r="P239" s="97">
        <v>0.39</v>
      </c>
      <c r="Q239" s="76"/>
      <c r="R239" s="76" t="s">
        <v>3245</v>
      </c>
      <c r="S239" s="76" t="s">
        <v>3245</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outlineLevel="3" x14ac:dyDescent="0.25">
      <c r="A276" s="45"/>
      <c r="B276" s="54"/>
      <c r="C276" s="47">
        <f t="shared" si="43"/>
        <v>4</v>
      </c>
      <c r="D276" s="73"/>
      <c r="E276" s="70" t="s">
        <v>795</v>
      </c>
      <c r="F276" s="70" t="s">
        <v>3318</v>
      </c>
      <c r="G276" s="73"/>
      <c r="H276" s="76" t="s">
        <v>3319</v>
      </c>
      <c r="I276" s="96" t="s">
        <v>510</v>
      </c>
      <c r="J276" s="96"/>
      <c r="K276" s="76"/>
      <c r="L276" s="76"/>
      <c r="M276" s="76"/>
      <c r="N276" s="76"/>
      <c r="O276" s="76"/>
      <c r="P276" s="76"/>
      <c r="Q276" s="76"/>
      <c r="R276" s="76"/>
      <c r="S276" s="76"/>
      <c r="T276" s="76"/>
      <c r="U276" s="97">
        <v>1</v>
      </c>
      <c r="V276" s="97">
        <v>1</v>
      </c>
      <c r="W276" s="97">
        <v>1</v>
      </c>
      <c r="X276" s="97">
        <v>1</v>
      </c>
      <c r="Y276" s="97">
        <v>1</v>
      </c>
      <c r="Z276" s="97">
        <v>1</v>
      </c>
      <c r="AA276" s="97">
        <v>1</v>
      </c>
      <c r="AB276" s="97">
        <v>1</v>
      </c>
      <c r="AC276" s="76"/>
      <c r="AD276" s="97" t="s">
        <v>3320</v>
      </c>
      <c r="AE276" s="76"/>
      <c r="AF276" s="76">
        <v>1</v>
      </c>
      <c r="AG276" s="76">
        <v>1</v>
      </c>
      <c r="AH276" s="73"/>
      <c r="AI276" s="57"/>
      <c r="AJ276" s="45"/>
      <c r="AK276" s="45"/>
      <c r="AL276" s="45"/>
    </row>
    <row r="277" spans="1:38" outlineLevel="2" x14ac:dyDescent="0.25">
      <c r="A277" s="45"/>
      <c r="B277" s="54"/>
      <c r="C277" s="47">
        <f t="shared" si="43"/>
        <v>4</v>
      </c>
      <c r="D277" s="73"/>
      <c r="E277" s="70"/>
      <c r="F277" s="70" t="s">
        <v>2893</v>
      </c>
      <c r="G277" s="73"/>
      <c r="H277" s="76" t="s">
        <v>2896</v>
      </c>
      <c r="I277" s="96"/>
      <c r="J277" s="96"/>
      <c r="K277" s="97">
        <v>5.9630000000000001</v>
      </c>
      <c r="L277" s="97">
        <v>5.9630000000000001</v>
      </c>
      <c r="M277" s="97"/>
      <c r="N277" s="97"/>
      <c r="O277" s="97"/>
      <c r="P277" s="97"/>
      <c r="Q277" s="76"/>
      <c r="R277" s="76" t="s">
        <v>2899</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outlineLevel="2" x14ac:dyDescent="0.25">
      <c r="A278" s="45"/>
      <c r="B278" s="54"/>
      <c r="C278" s="47">
        <f t="shared" si="43"/>
        <v>4</v>
      </c>
      <c r="D278" s="73"/>
      <c r="E278" s="70"/>
      <c r="F278" s="70" t="s">
        <v>2894</v>
      </c>
      <c r="G278" s="73"/>
      <c r="H278" s="76" t="s">
        <v>2897</v>
      </c>
      <c r="I278" s="96"/>
      <c r="J278" s="96"/>
      <c r="K278" s="97">
        <v>11.2</v>
      </c>
      <c r="L278" s="97">
        <v>11.2</v>
      </c>
      <c r="M278" s="97"/>
      <c r="N278" s="97"/>
      <c r="O278" s="97"/>
      <c r="P278" s="97"/>
      <c r="Q278" s="76"/>
      <c r="R278" s="76" t="s">
        <v>2899</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outlineLevel="2" x14ac:dyDescent="0.25">
      <c r="A279" s="45"/>
      <c r="B279" s="54"/>
      <c r="C279" s="47">
        <f t="shared" si="43"/>
        <v>4</v>
      </c>
      <c r="D279" s="73"/>
      <c r="E279" s="70"/>
      <c r="F279" s="70" t="s">
        <v>2895</v>
      </c>
      <c r="G279" s="73"/>
      <c r="H279" s="76" t="s">
        <v>2898</v>
      </c>
      <c r="I279" s="96"/>
      <c r="J279" s="96"/>
      <c r="K279" s="97">
        <v>9.4500000000000001E-3</v>
      </c>
      <c r="L279" s="97">
        <v>9.4500000000000001E-3</v>
      </c>
      <c r="M279" s="97"/>
      <c r="N279" s="97"/>
      <c r="O279" s="97"/>
      <c r="P279" s="97"/>
      <c r="Q279" s="76"/>
      <c r="R279" s="76" t="s">
        <v>2899</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outlineLevel="2" x14ac:dyDescent="0.25">
      <c r="A280" s="45"/>
      <c r="B280" s="54"/>
      <c r="C280" s="47">
        <f t="shared" si="43"/>
        <v>4</v>
      </c>
      <c r="D280" s="73"/>
      <c r="E280" s="70"/>
      <c r="F280" s="70" t="s">
        <v>2900</v>
      </c>
      <c r="G280" s="73"/>
      <c r="H280" s="76" t="s">
        <v>2901</v>
      </c>
      <c r="I280" s="96"/>
      <c r="J280" s="96"/>
      <c r="K280" s="97">
        <v>0</v>
      </c>
      <c r="L280" s="97">
        <v>0</v>
      </c>
      <c r="M280" s="97"/>
      <c r="N280" s="97"/>
      <c r="O280" s="97"/>
      <c r="P280" s="97"/>
      <c r="Q280" s="76"/>
      <c r="R280" s="76" t="s">
        <v>2899</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x14ac:dyDescent="0.25">
      <c r="A281" s="45"/>
      <c r="B281" s="54"/>
      <c r="C281" s="47">
        <f>INT($C$29)+1</f>
        <v>2</v>
      </c>
      <c r="D281" s="73"/>
      <c r="E281" s="70"/>
      <c r="F281" s="256" t="s">
        <v>796</v>
      </c>
      <c r="G281" s="73"/>
      <c r="H281" s="246" t="s">
        <v>797</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outlineLevel="2" x14ac:dyDescent="0.25">
      <c r="A282" s="45"/>
      <c r="B282" s="54"/>
      <c r="C282" s="47">
        <f>INT($C$29)+3</f>
        <v>4</v>
      </c>
      <c r="D282" s="73"/>
      <c r="E282" s="70" t="s">
        <v>798</v>
      </c>
      <c r="F282" s="70" t="s">
        <v>2609</v>
      </c>
      <c r="G282" s="73"/>
      <c r="H282" s="76" t="s">
        <v>799</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2608</v>
      </c>
      <c r="AE282" s="76"/>
      <c r="AF282" s="97">
        <v>1</v>
      </c>
      <c r="AG282" s="97">
        <v>1</v>
      </c>
      <c r="AH282" s="73"/>
      <c r="AI282" s="57"/>
      <c r="AJ282" s="45"/>
      <c r="AK282" s="45"/>
      <c r="AL282" s="45"/>
    </row>
    <row r="283" spans="1:38" outlineLevel="2" x14ac:dyDescent="0.25">
      <c r="A283" s="45"/>
      <c r="B283" s="54"/>
      <c r="C283" s="47">
        <f t="shared" ref="C283:C307" si="45">INT($C$29)+2</f>
        <v>3</v>
      </c>
      <c r="D283" s="73"/>
      <c r="E283" s="70"/>
      <c r="F283" s="70" t="s">
        <v>800</v>
      </c>
      <c r="G283" s="73"/>
      <c r="H283" s="76" t="s">
        <v>801</v>
      </c>
      <c r="I283" s="96" t="s">
        <v>539</v>
      </c>
      <c r="J283" s="96"/>
      <c r="K283" s="97">
        <v>2</v>
      </c>
      <c r="L283" s="97">
        <v>2</v>
      </c>
      <c r="M283" s="97">
        <v>4</v>
      </c>
      <c r="N283" s="97">
        <v>4</v>
      </c>
      <c r="O283" s="97">
        <v>4</v>
      </c>
      <c r="P283" s="97">
        <v>4</v>
      </c>
      <c r="Q283" s="76"/>
      <c r="R283" s="76" t="s">
        <v>680</v>
      </c>
      <c r="S283" s="76" t="s">
        <v>802</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outlineLevel="2" x14ac:dyDescent="0.25">
      <c r="A284" s="45"/>
      <c r="B284" s="54"/>
      <c r="C284" s="47">
        <f t="shared" si="45"/>
        <v>3</v>
      </c>
      <c r="D284" s="73"/>
      <c r="E284" s="70"/>
      <c r="F284" s="70" t="s">
        <v>803</v>
      </c>
      <c r="G284" s="73"/>
      <c r="H284" s="76" t="s">
        <v>804</v>
      </c>
      <c r="I284" s="96" t="s">
        <v>539</v>
      </c>
      <c r="J284" s="96"/>
      <c r="K284" s="97">
        <v>22</v>
      </c>
      <c r="L284" s="97">
        <v>22</v>
      </c>
      <c r="M284" s="97">
        <v>30</v>
      </c>
      <c r="N284" s="97">
        <v>30</v>
      </c>
      <c r="O284" s="97">
        <v>30</v>
      </c>
      <c r="P284" s="97">
        <v>30</v>
      </c>
      <c r="Q284" s="76"/>
      <c r="R284" s="76" t="s">
        <v>680</v>
      </c>
      <c r="S284" s="76" t="s">
        <v>802</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outlineLevel="2" x14ac:dyDescent="0.25">
      <c r="A285" s="45"/>
      <c r="B285" s="54"/>
      <c r="C285" s="47">
        <f t="shared" si="45"/>
        <v>3</v>
      </c>
      <c r="D285" s="73"/>
      <c r="E285" s="70"/>
      <c r="F285" s="70" t="s">
        <v>805</v>
      </c>
      <c r="G285" s="73"/>
      <c r="H285" s="76" t="s">
        <v>806</v>
      </c>
      <c r="I285" s="96" t="s">
        <v>510</v>
      </c>
      <c r="J285" s="96"/>
      <c r="K285" s="97">
        <v>1</v>
      </c>
      <c r="L285" s="97">
        <v>1</v>
      </c>
      <c r="M285" s="97">
        <v>0.6</v>
      </c>
      <c r="N285" s="97">
        <v>0.6</v>
      </c>
      <c r="O285" s="97">
        <v>0.6</v>
      </c>
      <c r="P285" s="97">
        <v>0.6</v>
      </c>
      <c r="Q285" s="76"/>
      <c r="R285" s="76" t="s">
        <v>680</v>
      </c>
      <c r="S285" s="76" t="s">
        <v>802</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outlineLevel="2" x14ac:dyDescent="0.25">
      <c r="A286" s="45"/>
      <c r="B286" s="54"/>
      <c r="C286" s="47">
        <f t="shared" si="45"/>
        <v>3</v>
      </c>
      <c r="D286" s="73"/>
      <c r="E286" s="70"/>
      <c r="F286" s="70" t="s">
        <v>807</v>
      </c>
      <c r="G286" s="73"/>
      <c r="H286" s="76" t="s">
        <v>808</v>
      </c>
      <c r="I286" s="96" t="s">
        <v>510</v>
      </c>
      <c r="J286" s="96"/>
      <c r="K286" s="76"/>
      <c r="L286" s="76"/>
      <c r="M286" s="97">
        <v>0.6</v>
      </c>
      <c r="N286" s="97">
        <v>0.6</v>
      </c>
      <c r="O286" s="97">
        <v>0.6</v>
      </c>
      <c r="P286" s="97">
        <v>0.105</v>
      </c>
      <c r="Q286" s="76"/>
      <c r="R286" s="76"/>
      <c r="S286" s="76" t="s">
        <v>802</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outlineLevel="2" x14ac:dyDescent="0.25">
      <c r="A287" s="45"/>
      <c r="B287" s="54"/>
      <c r="C287" s="47">
        <f t="shared" si="45"/>
        <v>3</v>
      </c>
      <c r="D287" s="73"/>
      <c r="E287" s="70"/>
      <c r="F287" s="70" t="s">
        <v>809</v>
      </c>
      <c r="G287" s="73"/>
      <c r="H287" s="76" t="s">
        <v>810</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outlineLevel="2" x14ac:dyDescent="0.25">
      <c r="A288" s="45"/>
      <c r="B288" s="54"/>
      <c r="C288" s="47">
        <f t="shared" si="45"/>
        <v>3</v>
      </c>
      <c r="D288" s="73"/>
      <c r="E288" s="70"/>
      <c r="F288" s="70" t="s">
        <v>811</v>
      </c>
      <c r="G288" s="73"/>
      <c r="H288" s="76" t="s">
        <v>812</v>
      </c>
      <c r="I288" s="96" t="s">
        <v>603</v>
      </c>
      <c r="J288" s="96"/>
      <c r="K288" s="97">
        <v>4.7</v>
      </c>
      <c r="L288" s="97">
        <v>4.7</v>
      </c>
      <c r="M288" s="97">
        <v>3.1</v>
      </c>
      <c r="N288" s="97">
        <v>3.1</v>
      </c>
      <c r="O288" s="97">
        <v>3.1</v>
      </c>
      <c r="P288" s="97">
        <v>3.1</v>
      </c>
      <c r="Q288" s="76"/>
      <c r="R288" s="76" t="s">
        <v>813</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outlineLevel="2" x14ac:dyDescent="0.25">
      <c r="A289" s="45"/>
      <c r="B289" s="54"/>
      <c r="C289" s="47">
        <f t="shared" si="45"/>
        <v>3</v>
      </c>
      <c r="D289" s="73"/>
      <c r="E289" s="70"/>
      <c r="F289" s="70" t="s">
        <v>814</v>
      </c>
      <c r="G289" s="73"/>
      <c r="H289" s="76" t="s">
        <v>815</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outlineLevel="3" x14ac:dyDescent="0.25">
      <c r="A290" s="45"/>
      <c r="B290" s="54"/>
      <c r="C290" s="47">
        <f t="shared" si="45"/>
        <v>3</v>
      </c>
      <c r="D290" s="73"/>
      <c r="E290" s="70"/>
      <c r="F290" s="70" t="s">
        <v>816</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outlineLevel="3" x14ac:dyDescent="0.25">
      <c r="A291" s="45"/>
      <c r="B291" s="54"/>
      <c r="C291" s="47">
        <f t="shared" si="45"/>
        <v>3</v>
      </c>
      <c r="D291" s="73"/>
      <c r="E291" s="70"/>
      <c r="F291" s="70" t="s">
        <v>817</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outlineLevel="3" x14ac:dyDescent="0.25">
      <c r="A292" s="45"/>
      <c r="B292" s="54"/>
      <c r="C292" s="47">
        <f t="shared" si="45"/>
        <v>3</v>
      </c>
      <c r="D292" s="73"/>
      <c r="E292" s="70"/>
      <c r="F292" s="70" t="s">
        <v>818</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outlineLevel="3" x14ac:dyDescent="0.25">
      <c r="A293" s="45"/>
      <c r="B293" s="54"/>
      <c r="C293" s="47">
        <f t="shared" si="45"/>
        <v>3</v>
      </c>
      <c r="D293" s="73"/>
      <c r="E293" s="70"/>
      <c r="F293" s="70" t="s">
        <v>819</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outlineLevel="2" x14ac:dyDescent="0.25">
      <c r="A294" s="45"/>
      <c r="B294" s="54"/>
      <c r="C294" s="47">
        <f t="shared" si="45"/>
        <v>3</v>
      </c>
      <c r="D294" s="73"/>
      <c r="E294" s="70"/>
      <c r="F294" s="70" t="s">
        <v>820</v>
      </c>
      <c r="G294" s="73"/>
      <c r="H294" s="76" t="s">
        <v>821</v>
      </c>
      <c r="I294" s="96" t="s">
        <v>822</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outlineLevel="2" x14ac:dyDescent="0.25">
      <c r="A295" s="45"/>
      <c r="B295" s="54"/>
      <c r="C295" s="47">
        <f t="shared" si="45"/>
        <v>3</v>
      </c>
      <c r="D295" s="73"/>
      <c r="E295" s="70"/>
      <c r="F295" s="70" t="s">
        <v>823</v>
      </c>
      <c r="G295" s="73"/>
      <c r="H295" s="76" t="s">
        <v>824</v>
      </c>
      <c r="I295" s="96" t="s">
        <v>822</v>
      </c>
      <c r="J295" s="96"/>
      <c r="K295" s="97">
        <v>0.41</v>
      </c>
      <c r="L295" s="97">
        <v>0.41</v>
      </c>
      <c r="M295" s="97">
        <v>0.57999999999999996</v>
      </c>
      <c r="N295" s="97">
        <v>0.57999999999999996</v>
      </c>
      <c r="O295" s="97">
        <v>0.57999999999999996</v>
      </c>
      <c r="P295" s="97">
        <v>0.57999999999999996</v>
      </c>
      <c r="Q295" s="76"/>
      <c r="R295" s="76" t="s">
        <v>825</v>
      </c>
      <c r="S295" s="76" t="s">
        <v>825</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outlineLevel="2" x14ac:dyDescent="0.25">
      <c r="A296" s="45"/>
      <c r="B296" s="54"/>
      <c r="C296" s="47">
        <f t="shared" si="45"/>
        <v>3</v>
      </c>
      <c r="D296" s="73"/>
      <c r="E296" s="70"/>
      <c r="F296" s="70" t="s">
        <v>826</v>
      </c>
      <c r="G296" s="73"/>
      <c r="H296" s="76" t="s">
        <v>827</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825</v>
      </c>
      <c r="S296" s="76" t="s">
        <v>825</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outlineLevel="2" x14ac:dyDescent="0.25">
      <c r="A297" s="45"/>
      <c r="B297" s="54"/>
      <c r="C297" s="47">
        <f t="shared" si="45"/>
        <v>3</v>
      </c>
      <c r="D297" s="73"/>
      <c r="E297" s="70"/>
      <c r="F297" s="70" t="s">
        <v>828</v>
      </c>
      <c r="G297" s="73"/>
      <c r="H297" s="76" t="s">
        <v>829</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813</v>
      </c>
      <c r="S297" s="76" t="s">
        <v>825</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outlineLevel="2" x14ac:dyDescent="0.25">
      <c r="A298" s="45"/>
      <c r="B298" s="54"/>
      <c r="C298" s="47">
        <f t="shared" si="45"/>
        <v>3</v>
      </c>
      <c r="D298" s="73"/>
      <c r="E298" s="70"/>
      <c r="F298" s="70" t="s">
        <v>830</v>
      </c>
      <c r="G298" s="73"/>
      <c r="H298" s="76" t="s">
        <v>831</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outlineLevel="2" x14ac:dyDescent="0.25">
      <c r="A299" s="45"/>
      <c r="B299" s="54"/>
      <c r="C299" s="47">
        <f t="shared" si="45"/>
        <v>3</v>
      </c>
      <c r="D299" s="73"/>
      <c r="E299" s="70"/>
      <c r="F299" s="70" t="s">
        <v>832</v>
      </c>
      <c r="G299" s="73"/>
      <c r="H299" s="76" t="s">
        <v>833</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outlineLevel="2" x14ac:dyDescent="0.25">
      <c r="A300" s="45"/>
      <c r="B300" s="54"/>
      <c r="C300" s="47">
        <f t="shared" si="45"/>
        <v>3</v>
      </c>
      <c r="D300" s="73"/>
      <c r="E300" s="70"/>
      <c r="F300" s="70" t="s">
        <v>834</v>
      </c>
      <c r="G300" s="73"/>
      <c r="H300" s="76" t="s">
        <v>833</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outlineLevel="2" x14ac:dyDescent="0.25">
      <c r="A301" s="45"/>
      <c r="B301" s="54"/>
      <c r="C301" s="47">
        <f t="shared" si="45"/>
        <v>3</v>
      </c>
      <c r="D301" s="73"/>
      <c r="E301" s="70"/>
      <c r="F301" s="70" t="s">
        <v>835</v>
      </c>
      <c r="G301" s="73"/>
      <c r="H301" s="76" t="s">
        <v>836</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outlineLevel="2" x14ac:dyDescent="0.25">
      <c r="A302" s="45"/>
      <c r="B302" s="54"/>
      <c r="C302" s="47">
        <f t="shared" si="45"/>
        <v>3</v>
      </c>
      <c r="D302" s="73"/>
      <c r="E302" s="70"/>
      <c r="F302" s="70" t="s">
        <v>837</v>
      </c>
      <c r="G302" s="73"/>
      <c r="H302" s="76" t="s">
        <v>838</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outlineLevel="2" x14ac:dyDescent="0.25">
      <c r="A303" s="45"/>
      <c r="B303" s="54"/>
      <c r="C303" s="47">
        <f t="shared" si="45"/>
        <v>3</v>
      </c>
      <c r="D303" s="73"/>
      <c r="E303" s="70"/>
      <c r="F303" s="70" t="s">
        <v>839</v>
      </c>
      <c r="G303" s="73"/>
      <c r="H303" s="76" t="s">
        <v>840</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outlineLevel="2" x14ac:dyDescent="0.25">
      <c r="A304" s="45"/>
      <c r="B304" s="54"/>
      <c r="C304" s="47">
        <f t="shared" si="45"/>
        <v>3</v>
      </c>
      <c r="D304" s="73"/>
      <c r="E304" s="70"/>
      <c r="F304" s="70" t="s">
        <v>841</v>
      </c>
      <c r="G304" s="73"/>
      <c r="H304" s="76" t="s">
        <v>840</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outlineLevel="2" x14ac:dyDescent="0.25">
      <c r="A305" s="45"/>
      <c r="B305" s="54"/>
      <c r="C305" s="47">
        <f t="shared" si="45"/>
        <v>3</v>
      </c>
      <c r="D305" s="73"/>
      <c r="E305" s="70"/>
      <c r="F305" s="70" t="s">
        <v>842</v>
      </c>
      <c r="G305" s="73"/>
      <c r="H305" s="76" t="s">
        <v>843</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outlineLevel="2" x14ac:dyDescent="0.25">
      <c r="A306" s="45"/>
      <c r="B306" s="54"/>
      <c r="C306" s="47">
        <f t="shared" si="45"/>
        <v>3</v>
      </c>
      <c r="D306" s="73"/>
      <c r="E306" s="70"/>
      <c r="F306" s="70" t="s">
        <v>844</v>
      </c>
      <c r="G306" s="73"/>
      <c r="H306" s="76" t="s">
        <v>843</v>
      </c>
      <c r="I306" s="96" t="s">
        <v>510</v>
      </c>
      <c r="J306" s="96"/>
      <c r="K306" s="97">
        <v>0.6</v>
      </c>
      <c r="L306" s="97">
        <v>0.6</v>
      </c>
      <c r="M306" s="97">
        <v>0.6</v>
      </c>
      <c r="N306" s="97">
        <v>0.6</v>
      </c>
      <c r="O306" s="97">
        <v>0.6</v>
      </c>
      <c r="P306" s="97">
        <v>0.6</v>
      </c>
      <c r="Q306" s="76"/>
      <c r="R306" s="76" t="s">
        <v>845</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outlineLevel="2" x14ac:dyDescent="0.25">
      <c r="A307" s="45"/>
      <c r="B307" s="54"/>
      <c r="C307" s="47">
        <f t="shared" si="45"/>
        <v>3</v>
      </c>
      <c r="D307" s="73"/>
      <c r="E307" s="70"/>
      <c r="F307" s="70" t="s">
        <v>846</v>
      </c>
      <c r="G307" s="73"/>
      <c r="H307" s="76" t="s">
        <v>847</v>
      </c>
      <c r="I307" s="96" t="s">
        <v>510</v>
      </c>
      <c r="J307" s="96"/>
      <c r="K307" s="97">
        <v>0.17</v>
      </c>
      <c r="L307" s="97">
        <v>0.17</v>
      </c>
      <c r="M307" s="97">
        <v>0.13</v>
      </c>
      <c r="N307" s="97">
        <v>0.13</v>
      </c>
      <c r="O307" s="97">
        <v>0.13</v>
      </c>
      <c r="P307" s="97">
        <v>0.13</v>
      </c>
      <c r="Q307" s="76"/>
      <c r="R307" s="76" t="s">
        <v>848</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25">
      <c r="A308" s="45"/>
      <c r="B308" s="54"/>
      <c r="C308" s="47">
        <f>INT($C$29)+1</f>
        <v>2</v>
      </c>
      <c r="D308" s="73"/>
      <c r="E308" s="70"/>
      <c r="F308" s="256" t="s">
        <v>442</v>
      </c>
      <c r="G308" s="73"/>
      <c r="H308" s="246" t="s">
        <v>849</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25">
      <c r="A309" s="45"/>
      <c r="B309" s="54"/>
      <c r="C309" s="47">
        <f>INT($C$29)+3</f>
        <v>4</v>
      </c>
      <c r="D309" s="73"/>
      <c r="E309" s="70" t="s">
        <v>850</v>
      </c>
      <c r="F309" s="70" t="s">
        <v>851</v>
      </c>
      <c r="G309" s="73"/>
      <c r="H309" s="76" t="s">
        <v>3277</v>
      </c>
      <c r="I309" s="96" t="s">
        <v>3279</v>
      </c>
      <c r="J309" s="96"/>
      <c r="K309" s="97">
        <v>31.62</v>
      </c>
      <c r="L309" s="97">
        <v>31.62</v>
      </c>
      <c r="M309" s="76"/>
      <c r="N309" s="76"/>
      <c r="O309" s="76"/>
      <c r="P309" s="76"/>
      <c r="Q309" s="76"/>
      <c r="R309" s="76" t="s">
        <v>3278</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25">
      <c r="A310" s="45"/>
      <c r="B310" s="54"/>
      <c r="C310" s="47">
        <f t="shared" ref="C310:C322" si="49">INT($C$29)+2</f>
        <v>3</v>
      </c>
      <c r="D310" s="73"/>
      <c r="E310" s="70"/>
      <c r="F310" s="70" t="s">
        <v>852</v>
      </c>
      <c r="G310" s="73"/>
      <c r="H310" s="76" t="s">
        <v>2261</v>
      </c>
      <c r="I310" s="96" t="s">
        <v>853</v>
      </c>
      <c r="J310" s="96"/>
      <c r="K310" s="97">
        <v>24</v>
      </c>
      <c r="L310" s="97">
        <v>24</v>
      </c>
      <c r="M310" s="76"/>
      <c r="N310" s="76"/>
      <c r="O310" s="76"/>
      <c r="P310" s="76"/>
      <c r="Q310" s="76"/>
      <c r="R310" s="76" t="s">
        <v>2868</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25">
      <c r="A311" s="45"/>
      <c r="B311" s="54"/>
      <c r="C311" s="47">
        <f t="shared" si="49"/>
        <v>3</v>
      </c>
      <c r="D311" s="73"/>
      <c r="E311" s="70"/>
      <c r="F311" s="70" t="s">
        <v>854</v>
      </c>
      <c r="G311" s="73"/>
      <c r="H311" s="76" t="s">
        <v>855</v>
      </c>
      <c r="I311" s="96" t="s">
        <v>856</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25">
      <c r="A312" s="45"/>
      <c r="B312" s="54"/>
      <c r="C312" s="47">
        <f t="shared" si="49"/>
        <v>3</v>
      </c>
      <c r="D312" s="73"/>
      <c r="E312" s="70"/>
      <c r="F312" s="70" t="s">
        <v>857</v>
      </c>
      <c r="G312" s="73"/>
      <c r="H312" s="76" t="s">
        <v>2262</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2236</v>
      </c>
      <c r="AE312" s="76"/>
      <c r="AF312" s="97">
        <v>1</v>
      </c>
      <c r="AG312" s="97">
        <v>1</v>
      </c>
      <c r="AH312" s="73"/>
      <c r="AI312" s="57"/>
      <c r="AJ312" s="45"/>
      <c r="AK312" s="45"/>
      <c r="AL312" s="45"/>
    </row>
    <row r="313" spans="1:38" hidden="1" outlineLevel="2" x14ac:dyDescent="0.25">
      <c r="A313" s="45"/>
      <c r="B313" s="54"/>
      <c r="C313" s="47">
        <f t="shared" si="49"/>
        <v>3</v>
      </c>
      <c r="D313" s="73"/>
      <c r="E313" s="70"/>
      <c r="F313" s="70" t="s">
        <v>858</v>
      </c>
      <c r="G313" s="73"/>
      <c r="H313" s="76" t="s">
        <v>859</v>
      </c>
      <c r="I313" s="96" t="s">
        <v>582</v>
      </c>
      <c r="J313" s="96"/>
      <c r="K313" s="97">
        <v>0.04</v>
      </c>
      <c r="L313" s="97">
        <v>0.04</v>
      </c>
      <c r="M313" s="76"/>
      <c r="N313" s="76"/>
      <c r="O313" s="76"/>
      <c r="P313" s="76"/>
      <c r="Q313" s="76"/>
      <c r="R313" s="76" t="s">
        <v>860</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25">
      <c r="A314" s="45"/>
      <c r="B314" s="54"/>
      <c r="C314" s="47">
        <f t="shared" si="49"/>
        <v>3</v>
      </c>
      <c r="D314" s="73"/>
      <c r="E314" s="70"/>
      <c r="F314" s="70" t="s">
        <v>861</v>
      </c>
      <c r="G314" s="73"/>
      <c r="H314" s="76" t="s">
        <v>862</v>
      </c>
      <c r="I314" s="96" t="s">
        <v>537</v>
      </c>
      <c r="J314" s="96"/>
      <c r="K314" s="97">
        <v>0.25</v>
      </c>
      <c r="L314" s="97">
        <v>0.25</v>
      </c>
      <c r="M314" s="76"/>
      <c r="N314" s="76"/>
      <c r="O314" s="76"/>
      <c r="P314" s="76"/>
      <c r="Q314" s="76"/>
      <c r="R314" s="76" t="s">
        <v>863</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864</v>
      </c>
      <c r="G315" s="73"/>
      <c r="H315" s="76" t="s">
        <v>865</v>
      </c>
      <c r="I315" s="96" t="s">
        <v>866</v>
      </c>
      <c r="J315" s="96"/>
      <c r="K315" s="76"/>
      <c r="L315" s="76"/>
      <c r="M315" s="76"/>
      <c r="N315" s="76"/>
      <c r="O315" s="76"/>
      <c r="P315" s="76"/>
      <c r="Q315" s="76"/>
      <c r="R315" s="76" t="s">
        <v>867</v>
      </c>
      <c r="S315" s="76"/>
      <c r="T315" s="76"/>
      <c r="U315" s="97">
        <v>0.03</v>
      </c>
      <c r="V315" s="97">
        <v>0.03</v>
      </c>
      <c r="W315" s="97">
        <v>0.03</v>
      </c>
      <c r="X315" s="97">
        <v>0.2</v>
      </c>
      <c r="Y315" s="97">
        <v>0.06</v>
      </c>
      <c r="Z315" s="97">
        <v>0.06</v>
      </c>
      <c r="AA315" s="97">
        <v>0.11</v>
      </c>
      <c r="AB315" s="97">
        <v>0.11</v>
      </c>
      <c r="AC315" s="76"/>
      <c r="AD315" s="97" t="s">
        <v>867</v>
      </c>
      <c r="AE315" s="76"/>
      <c r="AF315" s="97">
        <v>1</v>
      </c>
      <c r="AG315" s="97">
        <v>1</v>
      </c>
      <c r="AH315" s="73"/>
      <c r="AI315" s="57"/>
      <c r="AJ315" s="45"/>
      <c r="AK315" s="45"/>
      <c r="AL315" s="45"/>
    </row>
    <row r="316" spans="1:38" hidden="1" outlineLevel="2" x14ac:dyDescent="0.25">
      <c r="A316" s="45"/>
      <c r="B316" s="54"/>
      <c r="C316" s="47">
        <f t="shared" si="49"/>
        <v>3</v>
      </c>
      <c r="D316" s="73"/>
      <c r="E316" s="70"/>
      <c r="F316" s="70" t="s">
        <v>868</v>
      </c>
      <c r="G316" s="73"/>
      <c r="H316" s="76" t="s">
        <v>869</v>
      </c>
      <c r="I316" s="96" t="s">
        <v>532</v>
      </c>
      <c r="J316" s="96"/>
      <c r="K316" s="97">
        <v>1.35</v>
      </c>
      <c r="L316" s="97">
        <v>1.35</v>
      </c>
      <c r="M316" s="76"/>
      <c r="N316" s="76"/>
      <c r="O316" s="76"/>
      <c r="P316" s="76"/>
      <c r="Q316" s="76"/>
      <c r="R316" s="76" t="s">
        <v>870</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871</v>
      </c>
      <c r="G317" s="73"/>
      <c r="H317" s="76" t="s">
        <v>872</v>
      </c>
      <c r="I317" s="96" t="s">
        <v>634</v>
      </c>
      <c r="J317" s="96"/>
      <c r="K317" s="97">
        <v>1.6E-2</v>
      </c>
      <c r="L317" s="97">
        <v>1.6E-2</v>
      </c>
      <c r="M317" s="76"/>
      <c r="N317" s="76"/>
      <c r="O317" s="76"/>
      <c r="P317" s="76"/>
      <c r="Q317" s="76"/>
      <c r="R317" s="76" t="s">
        <v>873</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25">
      <c r="A318" s="45"/>
      <c r="B318" s="54"/>
      <c r="C318" s="47">
        <f t="shared" si="49"/>
        <v>3</v>
      </c>
      <c r="D318" s="73"/>
      <c r="E318" s="70"/>
      <c r="F318" s="70" t="s">
        <v>874</v>
      </c>
      <c r="G318" s="73"/>
      <c r="H318" s="76" t="s">
        <v>875</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25">
      <c r="A319" s="45"/>
      <c r="B319" s="54"/>
      <c r="C319" s="47">
        <f t="shared" si="49"/>
        <v>3</v>
      </c>
      <c r="D319" s="73"/>
      <c r="E319" s="70"/>
      <c r="F319" s="70" t="s">
        <v>876</v>
      </c>
      <c r="G319" s="73"/>
      <c r="H319" s="76" t="s">
        <v>877</v>
      </c>
      <c r="I319" s="96" t="s">
        <v>878</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879</v>
      </c>
      <c r="G320" s="73"/>
      <c r="H320" s="76" t="s">
        <v>880</v>
      </c>
      <c r="I320" s="96" t="s">
        <v>881</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25">
      <c r="A321" s="45"/>
      <c r="B321" s="54"/>
      <c r="C321" s="47">
        <f t="shared" si="49"/>
        <v>3</v>
      </c>
      <c r="D321" s="73"/>
      <c r="E321" s="70"/>
      <c r="F321" s="70" t="s">
        <v>882</v>
      </c>
      <c r="G321" s="73"/>
      <c r="H321" s="76" t="s">
        <v>2348</v>
      </c>
      <c r="I321" s="96" t="s">
        <v>2903</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2349</v>
      </c>
      <c r="AE321" s="76"/>
      <c r="AF321" s="97">
        <v>1</v>
      </c>
      <c r="AG321" s="97">
        <v>1</v>
      </c>
      <c r="AH321" s="73"/>
      <c r="AI321" s="57"/>
      <c r="AJ321" s="45"/>
      <c r="AK321" s="45"/>
      <c r="AL321" s="45"/>
    </row>
    <row r="322" spans="1:38" hidden="1" outlineLevel="2" x14ac:dyDescent="0.25">
      <c r="A322" s="45"/>
      <c r="B322" s="54"/>
      <c r="C322" s="47">
        <f t="shared" si="49"/>
        <v>3</v>
      </c>
      <c r="D322" s="73"/>
      <c r="E322" s="70"/>
      <c r="F322" s="70" t="s">
        <v>883</v>
      </c>
      <c r="G322" s="73"/>
      <c r="H322" s="76" t="s">
        <v>884</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25">
      <c r="A323" s="45"/>
      <c r="B323" s="54"/>
      <c r="C323" s="47">
        <f t="shared" ref="C323:C331" si="53">INT($C$29)+2</f>
        <v>3</v>
      </c>
      <c r="D323" s="73"/>
      <c r="E323" s="70"/>
      <c r="F323" s="70" t="s">
        <v>885</v>
      </c>
      <c r="G323" s="73"/>
      <c r="H323" s="76" t="s">
        <v>886</v>
      </c>
      <c r="I323" s="96" t="s">
        <v>887</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25">
      <c r="A324" s="45"/>
      <c r="B324" s="54"/>
      <c r="C324" s="47">
        <f t="shared" si="53"/>
        <v>3</v>
      </c>
      <c r="D324" s="73"/>
      <c r="E324" s="70"/>
      <c r="F324" s="70" t="s">
        <v>888</v>
      </c>
      <c r="G324" s="73"/>
      <c r="H324" s="76" t="s">
        <v>889</v>
      </c>
      <c r="I324" s="96" t="s">
        <v>890</v>
      </c>
      <c r="J324" s="96"/>
      <c r="K324" s="97">
        <f>1/1.17</f>
        <v>0.85470085470085477</v>
      </c>
      <c r="L324" s="97">
        <f>1/1.17</f>
        <v>0.85470085470085477</v>
      </c>
      <c r="M324" s="76"/>
      <c r="N324" s="76"/>
      <c r="O324" s="76"/>
      <c r="P324" s="76"/>
      <c r="Q324" s="76"/>
      <c r="R324" s="76" t="s">
        <v>891</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892</v>
      </c>
      <c r="G325" s="73"/>
      <c r="H325" s="76" t="s">
        <v>893</v>
      </c>
      <c r="I325" s="96" t="s">
        <v>894</v>
      </c>
      <c r="J325" s="96"/>
      <c r="K325" s="97">
        <v>51</v>
      </c>
      <c r="L325" s="97">
        <v>51</v>
      </c>
      <c r="M325" s="76"/>
      <c r="N325" s="76"/>
      <c r="O325" s="76"/>
      <c r="P325" s="76"/>
      <c r="Q325" s="76"/>
      <c r="R325" s="76" t="s">
        <v>895</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2301</v>
      </c>
      <c r="G326" s="73"/>
      <c r="H326" s="76" t="s">
        <v>2305</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2304</v>
      </c>
      <c r="AE326" s="76"/>
      <c r="AF326" s="97">
        <v>1</v>
      </c>
      <c r="AG326" s="97">
        <v>1</v>
      </c>
      <c r="AH326" s="73"/>
      <c r="AI326" s="57"/>
      <c r="AJ326" s="45"/>
      <c r="AK326" s="45"/>
      <c r="AL326" s="45"/>
    </row>
    <row r="327" spans="1:38" hidden="1" outlineLevel="2" x14ac:dyDescent="0.25">
      <c r="A327" s="45"/>
      <c r="B327" s="54"/>
      <c r="C327" s="47">
        <f t="shared" si="53"/>
        <v>3</v>
      </c>
      <c r="D327" s="73"/>
      <c r="E327" s="70"/>
      <c r="F327" s="70" t="s">
        <v>2302</v>
      </c>
      <c r="G327" s="73"/>
      <c r="H327" s="76" t="s">
        <v>2303</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2304</v>
      </c>
      <c r="AE327" s="76"/>
      <c r="AF327" s="97">
        <v>1</v>
      </c>
      <c r="AG327" s="97">
        <v>1</v>
      </c>
      <c r="AH327" s="73"/>
      <c r="AI327" s="57"/>
      <c r="AJ327" s="45"/>
      <c r="AK327" s="45"/>
      <c r="AL327" s="45"/>
    </row>
    <row r="328" spans="1:38" hidden="1" outlineLevel="2" x14ac:dyDescent="0.25">
      <c r="A328" s="45"/>
      <c r="B328" s="54"/>
      <c r="C328" s="47">
        <f t="shared" si="53"/>
        <v>3</v>
      </c>
      <c r="D328" s="73"/>
      <c r="E328" s="70"/>
      <c r="F328" s="70" t="s">
        <v>2306</v>
      </c>
      <c r="G328" s="73"/>
      <c r="H328" s="76" t="s">
        <v>2307</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2892</v>
      </c>
      <c r="G329" s="73"/>
      <c r="H329" s="76" t="s">
        <v>3002</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2902</v>
      </c>
      <c r="G330" s="73"/>
      <c r="H330" s="76" t="s">
        <v>2348</v>
      </c>
      <c r="I330" s="96" t="s">
        <v>2903</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2904</v>
      </c>
      <c r="AE330" s="76"/>
      <c r="AF330" s="97">
        <v>1</v>
      </c>
      <c r="AG330" s="97">
        <v>1</v>
      </c>
      <c r="AH330" s="73"/>
      <c r="AI330" s="57"/>
      <c r="AJ330" s="45"/>
      <c r="AK330" s="45"/>
      <c r="AL330" s="45"/>
    </row>
    <row r="331" spans="1:38" hidden="1" outlineLevel="2" x14ac:dyDescent="0.25">
      <c r="A331" s="45"/>
      <c r="B331" s="54"/>
      <c r="C331" s="47">
        <f t="shared" si="53"/>
        <v>3</v>
      </c>
      <c r="D331" s="73"/>
      <c r="E331" s="70"/>
      <c r="F331" s="70" t="s">
        <v>3280</v>
      </c>
      <c r="G331" s="73"/>
      <c r="H331" s="76" t="s">
        <v>3281</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3282</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896</v>
      </c>
      <c r="G332" s="73"/>
      <c r="H332" s="246" t="s">
        <v>897</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898</v>
      </c>
      <c r="F333" s="70" t="s">
        <v>899</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900</v>
      </c>
      <c r="G334" s="73"/>
      <c r="H334" s="76" t="s">
        <v>901</v>
      </c>
      <c r="I334" s="96" t="s">
        <v>902</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903</v>
      </c>
      <c r="G335" s="73"/>
      <c r="H335" s="76" t="s">
        <v>904</v>
      </c>
      <c r="I335" s="96" t="s">
        <v>905</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906</v>
      </c>
      <c r="G336" s="73"/>
      <c r="H336" s="76" t="s">
        <v>907</v>
      </c>
      <c r="I336" s="96" t="s">
        <v>908</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909</v>
      </c>
      <c r="G337" s="73"/>
      <c r="H337" s="76" t="s">
        <v>910</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911</v>
      </c>
      <c r="G338" s="73"/>
      <c r="H338" s="76" t="s">
        <v>912</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913</v>
      </c>
      <c r="G339" s="73"/>
      <c r="H339" s="76" t="s">
        <v>914</v>
      </c>
      <c r="I339" s="96" t="s">
        <v>915</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916</v>
      </c>
      <c r="G340" s="73"/>
      <c r="H340" s="76" t="s">
        <v>917</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918</v>
      </c>
      <c r="G341" s="73"/>
      <c r="H341" s="76" t="s">
        <v>914</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919</v>
      </c>
      <c r="G342" s="73"/>
      <c r="H342" s="76" t="s">
        <v>920</v>
      </c>
      <c r="I342" s="96" t="s">
        <v>908</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921</v>
      </c>
      <c r="G343" s="73"/>
      <c r="H343" s="76" t="s">
        <v>914</v>
      </c>
      <c r="I343" s="96" t="s">
        <v>510</v>
      </c>
      <c r="J343" s="96"/>
      <c r="K343" s="97">
        <v>0.32200000000000001</v>
      </c>
      <c r="L343" s="97">
        <v>0.32200000000000001</v>
      </c>
      <c r="M343" s="97">
        <v>0.32200000000000001</v>
      </c>
      <c r="N343" s="97">
        <v>0.32200000000000001</v>
      </c>
      <c r="O343" s="97">
        <v>0.32200000000000001</v>
      </c>
      <c r="P343" s="97">
        <v>0.32200000000000001</v>
      </c>
      <c r="Q343" s="76"/>
      <c r="R343" s="76" t="s">
        <v>922</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923</v>
      </c>
      <c r="G344" s="73"/>
      <c r="H344" s="76" t="s">
        <v>924</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925</v>
      </c>
      <c r="G345" s="73"/>
      <c r="H345" s="76" t="s">
        <v>2905</v>
      </c>
      <c r="I345" s="96" t="s">
        <v>926</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927</v>
      </c>
      <c r="G346" s="73"/>
      <c r="H346" s="76" t="s">
        <v>928</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929</v>
      </c>
      <c r="G347" s="73"/>
      <c r="H347" s="76" t="s">
        <v>930</v>
      </c>
      <c r="I347" s="96" t="s">
        <v>931</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932</v>
      </c>
      <c r="G348" s="73"/>
      <c r="H348" s="76" t="s">
        <v>930</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933</v>
      </c>
      <c r="G349" s="73"/>
      <c r="H349" s="76" t="s">
        <v>934</v>
      </c>
      <c r="I349" s="96" t="s">
        <v>935</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936</v>
      </c>
      <c r="G350" s="73"/>
      <c r="H350" s="246" t="s">
        <v>937</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938</v>
      </c>
      <c r="F351" s="70" t="s">
        <v>939</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90" si="59">INT($C$29)+2</f>
        <v>3</v>
      </c>
      <c r="D352" s="73"/>
      <c r="E352" s="70"/>
      <c r="F352" s="70" t="s">
        <v>940</v>
      </c>
      <c r="G352" s="73"/>
      <c r="H352" s="76" t="s">
        <v>941</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942</v>
      </c>
      <c r="G353" s="73"/>
      <c r="H353" s="76" t="s">
        <v>943</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944</v>
      </c>
      <c r="G354" s="73"/>
      <c r="H354" s="76" t="s">
        <v>945</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946</v>
      </c>
      <c r="G355" s="73"/>
      <c r="H355" s="76" t="s">
        <v>947</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948</v>
      </c>
      <c r="G356" s="73"/>
      <c r="H356" s="76" t="s">
        <v>949</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950</v>
      </c>
      <c r="G357" s="73"/>
      <c r="H357" s="76" t="s">
        <v>951</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952</v>
      </c>
      <c r="G358" s="73"/>
      <c r="H358" s="76" t="s">
        <v>953</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954</v>
      </c>
      <c r="G359" s="73"/>
      <c r="H359" s="76" t="s">
        <v>955</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2389</v>
      </c>
      <c r="AE359" s="76"/>
      <c r="AF359" s="97">
        <v>1</v>
      </c>
      <c r="AG359" s="97">
        <v>1</v>
      </c>
      <c r="AH359" s="73"/>
      <c r="AI359" s="57"/>
      <c r="AJ359" s="45"/>
      <c r="AK359" s="45"/>
      <c r="AL359" s="45"/>
    </row>
    <row r="360" spans="1:38" outlineLevel="2" x14ac:dyDescent="0.25">
      <c r="A360" s="45"/>
      <c r="B360" s="54"/>
      <c r="C360" s="47">
        <f t="shared" si="59"/>
        <v>3</v>
      </c>
      <c r="D360" s="73"/>
      <c r="E360" s="70"/>
      <c r="F360" s="70" t="s">
        <v>956</v>
      </c>
      <c r="G360" s="73"/>
      <c r="H360" s="76" t="s">
        <v>957</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2389</v>
      </c>
      <c r="AE360" s="76"/>
      <c r="AF360" s="97">
        <v>1</v>
      </c>
      <c r="AG360" s="97">
        <v>1</v>
      </c>
      <c r="AH360" s="73"/>
      <c r="AI360" s="57"/>
      <c r="AJ360" s="45"/>
      <c r="AK360" s="45"/>
      <c r="AL360" s="45"/>
    </row>
    <row r="361" spans="1:38" outlineLevel="2" x14ac:dyDescent="0.25">
      <c r="A361" s="45"/>
      <c r="B361" s="54"/>
      <c r="C361" s="47">
        <f t="shared" si="59"/>
        <v>3</v>
      </c>
      <c r="D361" s="73"/>
      <c r="E361" s="70"/>
      <c r="F361" s="70" t="s">
        <v>958</v>
      </c>
      <c r="G361" s="73"/>
      <c r="H361" s="76" t="s">
        <v>959</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960</v>
      </c>
      <c r="G362" s="73"/>
      <c r="H362" s="76" t="s">
        <v>961</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962</v>
      </c>
      <c r="G363" s="73"/>
      <c r="H363" s="76" t="s">
        <v>963</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964</v>
      </c>
      <c r="G364" s="73"/>
      <c r="H364" s="76" t="s">
        <v>965</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966</v>
      </c>
      <c r="G365" s="73"/>
      <c r="H365" s="76" t="s">
        <v>967</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968</v>
      </c>
      <c r="G366" s="73"/>
      <c r="H366" s="76" t="s">
        <v>969</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970</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971</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972</v>
      </c>
      <c r="G369" s="73"/>
      <c r="H369" s="76" t="s">
        <v>973</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974</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978</v>
      </c>
      <c r="G371" s="73"/>
      <c r="H371" s="76" t="s">
        <v>982</v>
      </c>
      <c r="I371" s="96" t="s">
        <v>3005</v>
      </c>
      <c r="J371" s="96"/>
      <c r="K371" s="97">
        <v>39.6</v>
      </c>
      <c r="L371" s="97">
        <v>39.6</v>
      </c>
      <c r="M371" s="97">
        <v>39.6</v>
      </c>
      <c r="N371" s="97">
        <v>39.6</v>
      </c>
      <c r="O371" s="97">
        <v>39.6</v>
      </c>
      <c r="P371" s="97">
        <v>39.6</v>
      </c>
      <c r="Q371" s="76"/>
      <c r="R371" s="76" t="s">
        <v>2253</v>
      </c>
      <c r="S371" s="76" t="s">
        <v>2253</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980</v>
      </c>
      <c r="G372" s="73"/>
      <c r="H372" s="76" t="s">
        <v>2843</v>
      </c>
      <c r="I372" s="96" t="s">
        <v>3005</v>
      </c>
      <c r="J372" s="96"/>
      <c r="K372" s="97">
        <v>23.8</v>
      </c>
      <c r="L372" s="97">
        <v>23.8</v>
      </c>
      <c r="M372" s="97">
        <v>23.8</v>
      </c>
      <c r="N372" s="97">
        <v>23.8</v>
      </c>
      <c r="O372" s="97">
        <v>23.8</v>
      </c>
      <c r="P372" s="97">
        <v>23.8</v>
      </c>
      <c r="Q372" s="76"/>
      <c r="R372" s="76" t="s">
        <v>2253</v>
      </c>
      <c r="S372" s="76" t="s">
        <v>2253</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981</v>
      </c>
      <c r="G373" s="73"/>
      <c r="H373" s="76" t="s">
        <v>2844</v>
      </c>
      <c r="I373" s="96" t="s">
        <v>3005</v>
      </c>
      <c r="J373" s="96"/>
      <c r="K373" s="97">
        <v>23.8</v>
      </c>
      <c r="L373" s="97">
        <v>23.8</v>
      </c>
      <c r="M373" s="97">
        <v>23.8</v>
      </c>
      <c r="N373" s="97">
        <v>23.8</v>
      </c>
      <c r="O373" s="97">
        <v>23.8</v>
      </c>
      <c r="P373" s="97">
        <v>23.8</v>
      </c>
      <c r="Q373" s="76"/>
      <c r="R373" s="76" t="s">
        <v>2253</v>
      </c>
      <c r="S373" s="76" t="s">
        <v>2253</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2837</v>
      </c>
      <c r="G374" s="73"/>
      <c r="H374" s="76" t="s">
        <v>2845</v>
      </c>
      <c r="I374" s="96" t="s">
        <v>3005</v>
      </c>
      <c r="J374" s="96"/>
      <c r="K374" s="97">
        <v>23.8</v>
      </c>
      <c r="L374" s="97">
        <v>23.8</v>
      </c>
      <c r="M374" s="97"/>
      <c r="N374" s="97"/>
      <c r="O374" s="97"/>
      <c r="P374" s="97"/>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2838</v>
      </c>
      <c r="G375" s="73"/>
      <c r="H375" s="76" t="s">
        <v>2852</v>
      </c>
      <c r="I375" s="96" t="s">
        <v>3005</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2839</v>
      </c>
      <c r="G376" s="73"/>
      <c r="H376" s="76" t="s">
        <v>2853</v>
      </c>
      <c r="I376" s="96" t="s">
        <v>3005</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2840</v>
      </c>
      <c r="G377" s="73"/>
      <c r="H377" s="76" t="s">
        <v>979</v>
      </c>
      <c r="I377" s="96" t="s">
        <v>510</v>
      </c>
      <c r="J377" s="96"/>
      <c r="K377" s="97">
        <v>1</v>
      </c>
      <c r="L377" s="97">
        <v>1</v>
      </c>
      <c r="M377" s="97">
        <v>1</v>
      </c>
      <c r="N377" s="97">
        <v>1</v>
      </c>
      <c r="O377" s="97">
        <v>1</v>
      </c>
      <c r="P377" s="97">
        <v>1</v>
      </c>
      <c r="Q377" s="76"/>
      <c r="R377" s="76" t="s">
        <v>3000</v>
      </c>
      <c r="S377" s="76" t="s">
        <v>3001</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2841</v>
      </c>
      <c r="G378" s="73"/>
      <c r="H378" s="76" t="s">
        <v>975</v>
      </c>
      <c r="I378" s="96" t="s">
        <v>510</v>
      </c>
      <c r="J378" s="96"/>
      <c r="K378" s="97">
        <v>0.21</v>
      </c>
      <c r="L378" s="97">
        <v>0.21</v>
      </c>
      <c r="M378" s="97">
        <v>0.21</v>
      </c>
      <c r="N378" s="97">
        <v>0.21</v>
      </c>
      <c r="O378" s="97">
        <v>0.21</v>
      </c>
      <c r="P378" s="97">
        <v>0.21</v>
      </c>
      <c r="Q378" s="76"/>
      <c r="R378" s="76" t="s">
        <v>976</v>
      </c>
      <c r="S378" s="76" t="s">
        <v>977</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2842</v>
      </c>
      <c r="G379" s="73"/>
      <c r="H379" s="76" t="s">
        <v>2847</v>
      </c>
      <c r="I379" s="96" t="s">
        <v>510</v>
      </c>
      <c r="J379" s="96"/>
      <c r="K379" s="97">
        <v>0.157</v>
      </c>
      <c r="L379" s="97">
        <v>0.157</v>
      </c>
      <c r="M379" s="97">
        <v>0.157</v>
      </c>
      <c r="N379" s="97">
        <v>0.157</v>
      </c>
      <c r="O379" s="97">
        <v>0.157</v>
      </c>
      <c r="P379" s="97">
        <v>0.157</v>
      </c>
      <c r="Q379" s="76"/>
      <c r="R379" s="76" t="s">
        <v>2848</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2851</v>
      </c>
      <c r="G380" s="73"/>
      <c r="H380" s="76" t="s">
        <v>2846</v>
      </c>
      <c r="I380" s="96" t="s">
        <v>510</v>
      </c>
      <c r="J380" s="96"/>
      <c r="K380" s="97">
        <v>0.85</v>
      </c>
      <c r="L380" s="97">
        <v>0.85</v>
      </c>
      <c r="M380" s="97"/>
      <c r="N380" s="97"/>
      <c r="O380" s="97"/>
      <c r="P380" s="97"/>
      <c r="Q380" s="76"/>
      <c r="R380" s="76" t="s">
        <v>2850</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2878</v>
      </c>
      <c r="G381" s="73"/>
      <c r="H381" s="76" t="s">
        <v>2852</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2879</v>
      </c>
      <c r="G382" s="73"/>
      <c r="H382" s="76" t="s">
        <v>2853</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2880</v>
      </c>
      <c r="G383" s="73"/>
      <c r="H383" s="76" t="s">
        <v>2888</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2865</v>
      </c>
      <c r="S383" s="76" t="s">
        <v>2865</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2881</v>
      </c>
      <c r="G384" s="73"/>
      <c r="H384" s="76" t="s">
        <v>2886</v>
      </c>
      <c r="I384" s="96" t="s">
        <v>510</v>
      </c>
      <c r="J384" s="96"/>
      <c r="K384" s="97">
        <v>0.05</v>
      </c>
      <c r="L384" s="97">
        <v>0.05</v>
      </c>
      <c r="M384" s="97">
        <v>0.05</v>
      </c>
      <c r="N384" s="97">
        <v>0.05</v>
      </c>
      <c r="O384" s="97">
        <v>0.05</v>
      </c>
      <c r="P384" s="97">
        <v>0.05</v>
      </c>
      <c r="Q384" s="76"/>
      <c r="R384" s="76" t="s">
        <v>2865</v>
      </c>
      <c r="S384" s="76" t="s">
        <v>2865</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2882</v>
      </c>
      <c r="G385" s="73"/>
      <c r="H385" s="76" t="s">
        <v>2887</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2865</v>
      </c>
      <c r="S385" s="76" t="s">
        <v>2865</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2883</v>
      </c>
      <c r="G386" s="73"/>
      <c r="H386" s="76" t="s">
        <v>2889</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2865</v>
      </c>
      <c r="S386" s="76" t="s">
        <v>2865</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2884</v>
      </c>
      <c r="G387" s="73"/>
      <c r="H387" s="76" t="s">
        <v>2890</v>
      </c>
      <c r="I387" s="96" t="s">
        <v>510</v>
      </c>
      <c r="J387" s="96"/>
      <c r="K387" s="97">
        <v>2.0609999999999999</v>
      </c>
      <c r="L387" s="97">
        <v>2.0609999999999999</v>
      </c>
      <c r="M387" s="97">
        <v>2.0609999999999999</v>
      </c>
      <c r="N387" s="97">
        <v>2.0609999999999999</v>
      </c>
      <c r="O387" s="97">
        <v>2.0609999999999999</v>
      </c>
      <c r="P387" s="97">
        <v>2.0609999999999999</v>
      </c>
      <c r="Q387" s="76"/>
      <c r="R387" s="76" t="s">
        <v>2865</v>
      </c>
      <c r="S387" s="76" t="s">
        <v>2865</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2885</v>
      </c>
      <c r="G388" s="73"/>
      <c r="H388" s="76" t="s">
        <v>2891</v>
      </c>
      <c r="I388" s="96" t="s">
        <v>510</v>
      </c>
      <c r="J388" s="96"/>
      <c r="K388" s="97">
        <v>-0.53</v>
      </c>
      <c r="L388" s="97">
        <v>-0.53</v>
      </c>
      <c r="M388" s="97">
        <v>-0.53</v>
      </c>
      <c r="N388" s="97">
        <v>-0.53</v>
      </c>
      <c r="O388" s="97">
        <v>-0.53</v>
      </c>
      <c r="P388" s="97">
        <v>-0.53</v>
      </c>
      <c r="Q388" s="76"/>
      <c r="R388" s="76" t="s">
        <v>2865</v>
      </c>
      <c r="S388" s="76" t="s">
        <v>2865</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3288</v>
      </c>
      <c r="G389" s="73"/>
      <c r="H389" s="76" t="s">
        <v>3314</v>
      </c>
      <c r="I389" s="96" t="s">
        <v>510</v>
      </c>
      <c r="J389" s="96"/>
      <c r="K389" s="281">
        <v>0.1</v>
      </c>
      <c r="L389" s="281">
        <v>0.1</v>
      </c>
      <c r="M389" s="281">
        <v>0.1</v>
      </c>
      <c r="N389" s="281">
        <v>0.1</v>
      </c>
      <c r="O389" s="281">
        <v>0.1</v>
      </c>
      <c r="P389" s="281">
        <v>0.1</v>
      </c>
      <c r="Q389" s="76"/>
      <c r="R389" s="76" t="s">
        <v>3289</v>
      </c>
      <c r="S389" s="76" t="s">
        <v>3289</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25">
      <c r="A390" s="45"/>
      <c r="B390" s="54"/>
      <c r="C390" s="47">
        <f t="shared" si="59"/>
        <v>3</v>
      </c>
      <c r="D390" s="73"/>
      <c r="E390" s="70"/>
      <c r="F390" s="70" t="s">
        <v>3316</v>
      </c>
      <c r="G390" s="73"/>
      <c r="H390" s="76" t="s">
        <v>3313</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3315</v>
      </c>
      <c r="S390" s="76" t="s">
        <v>3289</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25">
      <c r="A391" s="45"/>
      <c r="B391" s="54"/>
      <c r="C391" s="47">
        <f>INT($C$29)+1</f>
        <v>2</v>
      </c>
      <c r="D391" s="73"/>
      <c r="E391" s="70"/>
      <c r="F391" s="256" t="s">
        <v>983</v>
      </c>
      <c r="G391" s="73"/>
      <c r="H391" s="246" t="s">
        <v>984</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25">
      <c r="A392" s="45"/>
      <c r="B392" s="54"/>
      <c r="C392" s="47">
        <f>INT($C$29)+3</f>
        <v>4</v>
      </c>
      <c r="D392" s="73"/>
      <c r="E392" s="70" t="s">
        <v>985</v>
      </c>
      <c r="F392" s="70" t="s">
        <v>986</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25">
      <c r="A393" s="45"/>
      <c r="B393" s="54"/>
      <c r="C393" s="47">
        <f>INT($C$29)+2</f>
        <v>3</v>
      </c>
      <c r="D393" s="73"/>
      <c r="E393" s="70"/>
      <c r="F393" s="70" t="s">
        <v>987</v>
      </c>
      <c r="G393" s="73"/>
      <c r="H393" s="76" t="s">
        <v>2390</v>
      </c>
      <c r="I393" s="96" t="s">
        <v>3015</v>
      </c>
      <c r="J393" s="96"/>
      <c r="K393" s="97">
        <v>1.84E-2</v>
      </c>
      <c r="L393" s="97">
        <v>1.84E-2</v>
      </c>
      <c r="M393" s="97">
        <v>1.84E-2</v>
      </c>
      <c r="N393" s="97">
        <v>1.84E-2</v>
      </c>
      <c r="O393" s="97">
        <v>1.84E-2</v>
      </c>
      <c r="P393" s="97">
        <v>1.84E-2</v>
      </c>
      <c r="Q393" s="76"/>
      <c r="R393" s="76" t="s">
        <v>3014</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988</v>
      </c>
      <c r="G394" s="73"/>
      <c r="H394" s="76" t="s">
        <v>2394</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989</v>
      </c>
      <c r="G395" s="73"/>
      <c r="H395" s="76" t="s">
        <v>2391</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990</v>
      </c>
      <c r="G396" s="73"/>
      <c r="H396" s="76" t="s">
        <v>2392</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25">
      <c r="A397" s="45"/>
      <c r="B397" s="54"/>
      <c r="C397" s="47">
        <f>INT($C$29)+2</f>
        <v>3</v>
      </c>
      <c r="D397" s="73"/>
      <c r="E397" s="70"/>
      <c r="F397" s="70" t="s">
        <v>991</v>
      </c>
      <c r="G397" s="73"/>
      <c r="H397" s="76" t="s">
        <v>2393</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25">
      <c r="A398" s="45"/>
      <c r="B398" s="54"/>
      <c r="C398" s="47">
        <f>INT($C$29)+1</f>
        <v>2</v>
      </c>
      <c r="D398" s="73"/>
      <c r="E398" s="70"/>
      <c r="F398" s="256" t="s">
        <v>418</v>
      </c>
      <c r="G398" s="73"/>
      <c r="H398" s="246" t="s">
        <v>992</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25">
      <c r="A399" s="45"/>
      <c r="B399" s="54"/>
      <c r="C399" s="47">
        <f>INT($C$29)+2</f>
        <v>3</v>
      </c>
      <c r="D399" s="73"/>
      <c r="E399" s="70" t="s">
        <v>993</v>
      </c>
      <c r="F399" s="70" t="s">
        <v>994</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25">
      <c r="A400" s="45"/>
      <c r="B400" s="54"/>
      <c r="C400" s="47">
        <f>INT($C$29)+3</f>
        <v>4</v>
      </c>
      <c r="D400" s="73"/>
      <c r="E400" s="70"/>
      <c r="F400" s="70" t="s">
        <v>2607</v>
      </c>
      <c r="G400" s="73"/>
      <c r="H400" s="76" t="s">
        <v>2397</v>
      </c>
      <c r="I400" s="96" t="s">
        <v>510</v>
      </c>
      <c r="J400" s="96"/>
      <c r="K400" s="97">
        <v>9.375E-2</v>
      </c>
      <c r="L400" s="97">
        <v>0.20499999999999999</v>
      </c>
      <c r="M400" s="97">
        <v>0</v>
      </c>
      <c r="N400" s="97">
        <v>0</v>
      </c>
      <c r="O400" s="97">
        <v>0</v>
      </c>
      <c r="P400" s="97">
        <v>0</v>
      </c>
      <c r="Q400" s="76"/>
      <c r="R400" s="97" t="s">
        <v>2601</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25">
      <c r="A401" s="45"/>
      <c r="B401" s="54"/>
      <c r="C401" s="47">
        <f>INT($C$29)+3</f>
        <v>4</v>
      </c>
      <c r="D401" s="73"/>
      <c r="E401" s="70"/>
      <c r="F401" s="70" t="s">
        <v>995</v>
      </c>
      <c r="G401" s="73"/>
      <c r="H401" s="76" t="s">
        <v>996</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INT($C$29)+3</f>
        <v>4</v>
      </c>
      <c r="D402" s="73"/>
      <c r="E402" s="70"/>
      <c r="F402" s="70" t="s">
        <v>997</v>
      </c>
      <c r="G402" s="73"/>
      <c r="H402" s="76" t="s">
        <v>998</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25">
      <c r="A403" s="45"/>
      <c r="B403" s="54"/>
      <c r="C403" s="47">
        <f t="shared" ref="C403:C409" si="67">INT($C$29)+2</f>
        <v>3</v>
      </c>
      <c r="D403" s="73"/>
      <c r="E403" s="70"/>
      <c r="F403" s="70" t="s">
        <v>999</v>
      </c>
      <c r="G403" s="73"/>
      <c r="H403" s="76" t="s">
        <v>1000</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25">
      <c r="A404" s="45"/>
      <c r="B404" s="54"/>
      <c r="C404" s="47">
        <f t="shared" si="67"/>
        <v>3</v>
      </c>
      <c r="D404" s="73"/>
      <c r="E404" s="70"/>
      <c r="F404" s="70" t="s">
        <v>1001</v>
      </c>
      <c r="G404" s="73"/>
      <c r="H404" s="76" t="s">
        <v>1002</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25">
      <c r="A405" s="45"/>
      <c r="B405" s="54"/>
      <c r="C405" s="47">
        <f>INT($C$29)+1</f>
        <v>2</v>
      </c>
      <c r="D405" s="73"/>
      <c r="E405" s="70"/>
      <c r="F405" s="256" t="s">
        <v>1003</v>
      </c>
      <c r="G405" s="73"/>
      <c r="H405" s="246" t="s">
        <v>1004</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25">
      <c r="A406" s="45"/>
      <c r="B406" s="54"/>
      <c r="C406" s="47">
        <f>INT($C$29)+3</f>
        <v>4</v>
      </c>
      <c r="D406" s="73"/>
      <c r="E406" s="70" t="s">
        <v>1005</v>
      </c>
      <c r="F406" s="70" t="s">
        <v>1006</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25">
      <c r="A407" s="45"/>
      <c r="B407" s="54"/>
      <c r="C407" s="47">
        <f t="shared" si="67"/>
        <v>3</v>
      </c>
      <c r="D407" s="73"/>
      <c r="E407" s="70"/>
      <c r="F407" s="70" t="s">
        <v>1007</v>
      </c>
      <c r="G407" s="73"/>
      <c r="H407" s="76" t="s">
        <v>1008</v>
      </c>
      <c r="I407" s="96" t="s">
        <v>2248</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2772</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1009</v>
      </c>
      <c r="G408" s="73"/>
      <c r="H408" s="76" t="s">
        <v>1010</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1011</v>
      </c>
      <c r="G409" s="73"/>
      <c r="H409" s="76" t="s">
        <v>1012</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25">
      <c r="A410" s="45"/>
      <c r="B410" s="54"/>
      <c r="C410" s="47">
        <f>INT($C$29)+3</f>
        <v>4</v>
      </c>
      <c r="D410" s="73"/>
      <c r="E410" s="70"/>
      <c r="F410" s="70" t="s">
        <v>1013</v>
      </c>
      <c r="G410" s="73"/>
      <c r="H410" s="76" t="s">
        <v>1014</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INT($C$29)+3</f>
        <v>4</v>
      </c>
      <c r="D411" s="73"/>
      <c r="E411" s="70"/>
      <c r="F411" s="70" t="s">
        <v>1015</v>
      </c>
      <c r="G411" s="73"/>
      <c r="H411" s="76" t="s">
        <v>1016</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1017</v>
      </c>
      <c r="G412" s="73"/>
      <c r="H412" s="76" t="s">
        <v>1018</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INT($C$29)+2</f>
        <v>3</v>
      </c>
      <c r="D413" s="73"/>
      <c r="E413" s="70"/>
      <c r="F413" s="70" t="s">
        <v>1019</v>
      </c>
      <c r="G413" s="73"/>
      <c r="H413" s="76" t="s">
        <v>1020</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25">
      <c r="A414" s="45"/>
      <c r="B414" s="54"/>
      <c r="C414" s="47">
        <f>INT($C$29)+2</f>
        <v>3</v>
      </c>
      <c r="D414" s="73"/>
      <c r="E414" s="70"/>
      <c r="F414" s="70" t="s">
        <v>1021</v>
      </c>
      <c r="G414" s="73"/>
      <c r="H414" s="76" t="s">
        <v>1022</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1023</v>
      </c>
      <c r="AE414" s="76"/>
      <c r="AF414" s="97">
        <v>1</v>
      </c>
      <c r="AG414" s="97">
        <v>1</v>
      </c>
      <c r="AH414" s="73"/>
      <c r="AI414" s="57"/>
      <c r="AJ414" s="45"/>
      <c r="AK414" s="45"/>
      <c r="AL414" s="45"/>
    </row>
    <row r="415" spans="1:38" hidden="1" outlineLevel="2" x14ac:dyDescent="0.25">
      <c r="A415" s="45"/>
      <c r="B415" s="54"/>
      <c r="C415" s="47">
        <f>INT($C$29)+2</f>
        <v>3</v>
      </c>
      <c r="D415" s="73"/>
      <c r="E415" s="70"/>
      <c r="F415" s="70" t="s">
        <v>1024</v>
      </c>
      <c r="G415" s="73"/>
      <c r="H415" s="76" t="s">
        <v>1025</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1023</v>
      </c>
      <c r="AE415" s="76"/>
      <c r="AF415" s="97">
        <v>1</v>
      </c>
      <c r="AG415" s="97">
        <v>1</v>
      </c>
      <c r="AH415" s="73"/>
      <c r="AI415" s="57"/>
      <c r="AJ415" s="45"/>
      <c r="AK415" s="45"/>
      <c r="AL415" s="45"/>
    </row>
    <row r="416" spans="1:38" hidden="1" outlineLevel="2" x14ac:dyDescent="0.25">
      <c r="A416" s="45"/>
      <c r="B416" s="54"/>
      <c r="C416" s="47">
        <f>INT($C$29)+2</f>
        <v>3</v>
      </c>
      <c r="D416" s="73"/>
      <c r="E416" s="70"/>
      <c r="F416" s="70" t="s">
        <v>1026</v>
      </c>
      <c r="G416" s="73"/>
      <c r="H416" s="76" t="s">
        <v>1027</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1023</v>
      </c>
      <c r="AE416" s="76"/>
      <c r="AF416" s="97">
        <v>1</v>
      </c>
      <c r="AG416" s="97">
        <v>1</v>
      </c>
      <c r="AH416" s="73"/>
      <c r="AI416" s="57"/>
      <c r="AJ416" s="45"/>
      <c r="AK416" s="45"/>
      <c r="AL416" s="45"/>
    </row>
    <row r="417" spans="1:38" hidden="1" outlineLevel="3" x14ac:dyDescent="0.25">
      <c r="A417" s="45"/>
      <c r="B417" s="54"/>
      <c r="C417" s="47">
        <f>INT($C$29)+3</f>
        <v>4</v>
      </c>
      <c r="D417" s="73"/>
      <c r="E417" s="70"/>
      <c r="F417" s="70" t="s">
        <v>1028</v>
      </c>
      <c r="G417" s="73"/>
      <c r="H417" s="76" t="s">
        <v>1029</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25">
      <c r="A418" s="45"/>
      <c r="B418" s="54"/>
      <c r="C418" s="47">
        <f t="shared" ref="C418:C432" si="70">INT($C$29)+2</f>
        <v>3</v>
      </c>
      <c r="D418" s="73"/>
      <c r="E418" s="70"/>
      <c r="F418" s="70" t="s">
        <v>1030</v>
      </c>
      <c r="G418" s="73"/>
      <c r="H418" s="76" t="s">
        <v>1031</v>
      </c>
      <c r="I418" s="96" t="s">
        <v>510</v>
      </c>
      <c r="J418" s="96"/>
      <c r="K418" s="97">
        <v>0.1</v>
      </c>
      <c r="L418" s="97">
        <v>0.1</v>
      </c>
      <c r="M418" s="97">
        <v>0.1</v>
      </c>
      <c r="N418" s="97">
        <v>0.1</v>
      </c>
      <c r="O418" s="97">
        <v>0.1</v>
      </c>
      <c r="P418" s="97">
        <v>0.1</v>
      </c>
      <c r="Q418" s="76"/>
      <c r="R418" s="76" t="s">
        <v>1032</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25">
      <c r="A419" s="45"/>
      <c r="B419" s="54"/>
      <c r="C419" s="47">
        <f t="shared" si="70"/>
        <v>3</v>
      </c>
      <c r="D419" s="73"/>
      <c r="E419" s="70"/>
      <c r="F419" s="70" t="s">
        <v>1033</v>
      </c>
      <c r="G419" s="73"/>
      <c r="H419" s="378" t="s">
        <v>2773</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1034</v>
      </c>
      <c r="AE419" s="76"/>
      <c r="AF419" s="97">
        <v>1</v>
      </c>
      <c r="AG419" s="97">
        <v>1</v>
      </c>
      <c r="AH419" s="73"/>
      <c r="AI419" s="57"/>
      <c r="AJ419" s="45"/>
      <c r="AK419" s="45"/>
      <c r="AL419" s="45"/>
    </row>
    <row r="420" spans="1:38" hidden="1" outlineLevel="2" x14ac:dyDescent="0.25">
      <c r="A420" s="45"/>
      <c r="B420" s="54"/>
      <c r="C420" s="47">
        <f t="shared" si="70"/>
        <v>3</v>
      </c>
      <c r="D420" s="73"/>
      <c r="E420" s="70"/>
      <c r="F420" s="70" t="s">
        <v>1035</v>
      </c>
      <c r="G420" s="73"/>
      <c r="H420" s="76" t="s">
        <v>1036</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25">
      <c r="A421" s="45"/>
      <c r="B421" s="54"/>
      <c r="C421" s="47">
        <f t="shared" si="70"/>
        <v>3</v>
      </c>
      <c r="D421" s="73"/>
      <c r="E421" s="70"/>
      <c r="F421" s="70" t="s">
        <v>1037</v>
      </c>
      <c r="G421" s="73"/>
      <c r="H421" s="76" t="s">
        <v>1038</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1039</v>
      </c>
      <c r="G422" s="73"/>
      <c r="H422" s="76" t="s">
        <v>1040</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1041</v>
      </c>
      <c r="G423" s="73"/>
      <c r="H423" s="76" t="s">
        <v>1042</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1043</v>
      </c>
      <c r="G424" s="73"/>
      <c r="H424" s="76" t="s">
        <v>1044</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1045</v>
      </c>
      <c r="G425" s="73"/>
      <c r="H425" s="76" t="s">
        <v>1046</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1047</v>
      </c>
      <c r="G426" s="73"/>
      <c r="H426" s="76" t="s">
        <v>1048</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1049</v>
      </c>
      <c r="G427" s="73"/>
      <c r="H427" s="76" t="s">
        <v>1050</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25">
      <c r="A428" s="45"/>
      <c r="B428" s="54"/>
      <c r="C428" s="47">
        <f t="shared" si="70"/>
        <v>3</v>
      </c>
      <c r="D428" s="73"/>
      <c r="E428" s="70"/>
      <c r="F428" s="70" t="s">
        <v>2240</v>
      </c>
      <c r="G428" s="73"/>
      <c r="H428" s="76" t="s">
        <v>2245</v>
      </c>
      <c r="I428" s="96" t="s">
        <v>2248</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1034</v>
      </c>
      <c r="AE428" s="76"/>
      <c r="AF428" s="97">
        <v>1</v>
      </c>
      <c r="AG428" s="97">
        <v>1</v>
      </c>
      <c r="AH428" s="73"/>
      <c r="AI428" s="57"/>
      <c r="AJ428" s="45"/>
      <c r="AK428" s="45"/>
      <c r="AL428" s="45"/>
    </row>
    <row r="429" spans="1:38" hidden="1" outlineLevel="2" x14ac:dyDescent="0.25">
      <c r="A429" s="45"/>
      <c r="B429" s="54"/>
      <c r="C429" s="47">
        <f t="shared" si="70"/>
        <v>3</v>
      </c>
      <c r="D429" s="73"/>
      <c r="E429" s="70"/>
      <c r="F429" s="70" t="s">
        <v>2241</v>
      </c>
      <c r="G429" s="73"/>
      <c r="H429" s="76" t="s">
        <v>2249</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2242</v>
      </c>
      <c r="G430" s="73"/>
      <c r="H430" s="76" t="s">
        <v>2246</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2243</v>
      </c>
      <c r="G431" s="73"/>
      <c r="H431" s="76" t="s">
        <v>2250</v>
      </c>
      <c r="I431" s="96" t="s">
        <v>2251</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25">
      <c r="A432" s="45"/>
      <c r="B432" s="54"/>
      <c r="C432" s="47">
        <f t="shared" si="70"/>
        <v>3</v>
      </c>
      <c r="D432" s="73"/>
      <c r="E432" s="70"/>
      <c r="F432" s="70" t="s">
        <v>2244</v>
      </c>
      <c r="G432" s="73"/>
      <c r="H432" s="76" t="s">
        <v>2247</v>
      </c>
      <c r="I432" s="96" t="s">
        <v>2251</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25">
      <c r="A433" s="45"/>
      <c r="B433" s="54"/>
      <c r="C433" s="47">
        <f>INT($C$29)+1</f>
        <v>2</v>
      </c>
      <c r="D433" s="73"/>
      <c r="E433" s="70"/>
      <c r="F433" s="256" t="s">
        <v>1051</v>
      </c>
      <c r="G433" s="73"/>
      <c r="H433" s="246" t="s">
        <v>1052</v>
      </c>
      <c r="I433" s="129"/>
      <c r="J433" s="129" t="s">
        <v>1053</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25">
      <c r="A434" s="45"/>
      <c r="B434" s="54"/>
      <c r="C434" s="47">
        <f t="shared" ref="C434:C497" si="75">INT($C$29)+2</f>
        <v>3</v>
      </c>
      <c r="D434" s="73"/>
      <c r="E434" s="70"/>
      <c r="F434" s="70" t="s">
        <v>1054</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1055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1058</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1059</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1060</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1061</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1062</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1068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1069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25">
      <c r="A450" s="45"/>
      <c r="B450" s="54"/>
      <c r="C450" s="47">
        <f t="shared" si="75"/>
        <v>3</v>
      </c>
      <c r="D450" s="73"/>
      <c r="E450" s="70"/>
      <c r="F450" s="70" t="s">
        <v>1070</v>
      </c>
      <c r="G450" s="73"/>
      <c r="H450" s="76" t="s">
        <v>2275</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25">
      <c r="A451" s="45"/>
      <c r="B451" s="54"/>
      <c r="C451" s="47">
        <f t="shared" si="75"/>
        <v>3</v>
      </c>
      <c r="D451" s="73"/>
      <c r="E451" s="70"/>
      <c r="F451" s="70" t="s">
        <v>1071</v>
      </c>
      <c r="G451" s="73"/>
      <c r="H451" s="76" t="s">
        <v>2604</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2282</v>
      </c>
      <c r="AE451" s="76"/>
      <c r="AF451" s="97">
        <v>1</v>
      </c>
      <c r="AG451" s="97">
        <v>1</v>
      </c>
      <c r="AH451" s="73"/>
      <c r="AI451" s="57"/>
      <c r="AJ451" s="45"/>
      <c r="AK451" s="45"/>
      <c r="AL451" s="45"/>
    </row>
    <row r="452" spans="1:38" hidden="1" outlineLevel="2" x14ac:dyDescent="0.25">
      <c r="A452" s="45"/>
      <c r="B452" s="54"/>
      <c r="C452" s="47">
        <f t="shared" si="75"/>
        <v>3</v>
      </c>
      <c r="D452" s="73"/>
      <c r="E452" s="70"/>
      <c r="F452" s="70" t="s">
        <v>1072</v>
      </c>
      <c r="G452" s="73"/>
      <c r="H452" s="76" t="s">
        <v>2276</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5"/>
        <v>3</v>
      </c>
      <c r="D453" s="73"/>
      <c r="E453" s="70"/>
      <c r="F453" s="70" t="s">
        <v>1073</v>
      </c>
      <c r="G453" s="73"/>
      <c r="H453" s="76" t="s">
        <v>2277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1074</v>
      </c>
      <c r="G454" s="73"/>
      <c r="H454" s="76" t="s">
        <v>2278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25">
      <c r="A455" s="45"/>
      <c r="B455" s="54"/>
      <c r="C455" s="47">
        <f t="shared" si="75"/>
        <v>3</v>
      </c>
      <c r="D455" s="73"/>
      <c r="E455" s="70"/>
      <c r="F455" s="70" t="s">
        <v>1075</v>
      </c>
      <c r="G455" s="73"/>
      <c r="H455" s="76" t="s">
        <v>2279</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25">
      <c r="A456" s="45"/>
      <c r="B456" s="54"/>
      <c r="C456" s="47">
        <f t="shared" si="75"/>
        <v>3</v>
      </c>
      <c r="D456" s="73"/>
      <c r="E456" s="70"/>
      <c r="F456" s="70" t="s">
        <v>1076</v>
      </c>
      <c r="G456" s="73"/>
      <c r="H456" s="76" t="s">
        <v>2280</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25">
      <c r="A457" s="45"/>
      <c r="B457" s="54"/>
      <c r="C457" s="47">
        <f t="shared" si="75"/>
        <v>3</v>
      </c>
      <c r="D457" s="73"/>
      <c r="E457" s="70"/>
      <c r="F457" s="70" t="s">
        <v>1077</v>
      </c>
      <c r="G457" s="73"/>
      <c r="H457" s="76" t="s">
        <v>2281</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1078</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1079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1080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1086</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1088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1089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1090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1094</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1098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1099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1100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1102</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1106</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1107</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1108</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1109</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1110</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5"/>
        <v>3</v>
      </c>
      <c r="D497" s="73"/>
      <c r="E497" s="70"/>
      <c r="F497" s="70" t="s">
        <v>1117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25">
      <c r="A498" s="45"/>
      <c r="B498" s="54"/>
      <c r="C498" s="47">
        <f t="shared" ref="C498:C561" si="79">INT($C$29)+2</f>
        <v>3</v>
      </c>
      <c r="D498" s="73"/>
      <c r="E498" s="70"/>
      <c r="F498" s="70" t="s">
        <v>1118</v>
      </c>
      <c r="G498" s="73"/>
      <c r="H498" s="76" t="s">
        <v>2184</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2600</v>
      </c>
      <c r="AE498" s="76"/>
      <c r="AF498" s="97">
        <v>1</v>
      </c>
      <c r="AG498" s="97">
        <v>1</v>
      </c>
      <c r="AH498" s="73"/>
      <c r="AI498" s="57"/>
      <c r="AJ498" s="45"/>
      <c r="AK498" s="45"/>
      <c r="AL498" s="45"/>
    </row>
    <row r="499" spans="1:38" hidden="1" outlineLevel="2" x14ac:dyDescent="0.25">
      <c r="A499" s="45"/>
      <c r="B499" s="54"/>
      <c r="C499" s="47">
        <f t="shared" si="79"/>
        <v>3</v>
      </c>
      <c r="D499" s="73"/>
      <c r="E499" s="70"/>
      <c r="F499" s="70" t="s">
        <v>1119</v>
      </c>
      <c r="G499" s="73"/>
      <c r="H499" s="76" t="s">
        <v>2610</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25">
      <c r="A500" s="45"/>
      <c r="B500" s="54"/>
      <c r="C500" s="47">
        <f t="shared" si="79"/>
        <v>3</v>
      </c>
      <c r="D500" s="73"/>
      <c r="E500" s="70"/>
      <c r="F500" s="70" t="s">
        <v>1120</v>
      </c>
      <c r="G500" s="73"/>
      <c r="H500" s="76" t="s">
        <v>2611</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25">
      <c r="A501" s="45"/>
      <c r="B501" s="54"/>
      <c r="C501" s="47">
        <f t="shared" si="79"/>
        <v>3</v>
      </c>
      <c r="D501" s="73"/>
      <c r="E501" s="70"/>
      <c r="F501" s="70" t="s">
        <v>1121</v>
      </c>
      <c r="G501" s="73"/>
      <c r="H501" s="76" t="s">
        <v>2612</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9"/>
        <v>3</v>
      </c>
      <c r="D502" s="73"/>
      <c r="E502" s="70"/>
      <c r="F502" s="70" t="s">
        <v>1122</v>
      </c>
      <c r="G502" s="73"/>
      <c r="H502" s="76" t="s">
        <v>2613</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1123</v>
      </c>
      <c r="G503" s="73"/>
      <c r="H503" s="76" t="s">
        <v>2614</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9"/>
        <v>3</v>
      </c>
      <c r="D504" s="73"/>
      <c r="E504" s="70"/>
      <c r="F504" s="70" t="s">
        <v>1124</v>
      </c>
      <c r="G504" s="73"/>
      <c r="H504" s="76" t="s">
        <v>2615</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25">
      <c r="A505" s="45"/>
      <c r="B505" s="54"/>
      <c r="C505" s="47">
        <f t="shared" si="79"/>
        <v>3</v>
      </c>
      <c r="D505" s="73"/>
      <c r="E505" s="70"/>
      <c r="F505" s="70" t="s">
        <v>1125</v>
      </c>
      <c r="G505" s="73"/>
      <c r="H505" s="76" t="s">
        <v>2616</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9"/>
        <v>3</v>
      </c>
      <c r="D506" s="73"/>
      <c r="E506" s="70"/>
      <c r="F506" s="70" t="s">
        <v>1126</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1128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1129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1130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1133</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1134</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1135</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1138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1139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1140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1142</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79"/>
        <v>3</v>
      </c>
      <c r="D529" s="73"/>
      <c r="E529" s="70"/>
      <c r="F529" s="70" t="s">
        <v>1149</v>
      </c>
      <c r="G529" s="73"/>
      <c r="H529" s="76"/>
      <c r="I529" s="96"/>
      <c r="J529" s="96"/>
      <c r="K529" s="76"/>
      <c r="L529" s="76"/>
      <c r="M529" s="76"/>
      <c r="N529" s="76"/>
      <c r="O529" s="76"/>
      <c r="P529" s="76"/>
      <c r="Q529" s="76"/>
      <c r="R529" s="76"/>
      <c r="S529" s="76"/>
      <c r="T529" s="96" t="s">
        <v>1150</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25">
      <c r="A530" s="45"/>
      <c r="B530" s="54"/>
      <c r="C530" s="47">
        <f t="shared" si="79"/>
        <v>3</v>
      </c>
      <c r="D530" s="73"/>
      <c r="E530" s="70"/>
      <c r="F530" s="70" t="s">
        <v>1151</v>
      </c>
      <c r="G530" s="73"/>
      <c r="H530" s="76" t="s">
        <v>1152</v>
      </c>
      <c r="I530" s="96" t="s">
        <v>510</v>
      </c>
      <c r="J530" s="96" t="s">
        <v>1153</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1154</v>
      </c>
      <c r="AE530" s="76"/>
      <c r="AF530" s="97">
        <v>1</v>
      </c>
      <c r="AG530" s="97">
        <v>1</v>
      </c>
      <c r="AH530" s="73"/>
      <c r="AI530" s="57"/>
      <c r="AJ530" s="45"/>
      <c r="AK530" s="45"/>
      <c r="AL530" s="45"/>
    </row>
    <row r="531" spans="1:38" hidden="1" outlineLevel="2" x14ac:dyDescent="0.25">
      <c r="A531" s="45"/>
      <c r="B531" s="54"/>
      <c r="C531" s="47">
        <f t="shared" si="79"/>
        <v>3</v>
      </c>
      <c r="D531" s="73"/>
      <c r="E531" s="70"/>
      <c r="F531" s="70" t="s">
        <v>1155</v>
      </c>
      <c r="G531" s="73"/>
      <c r="H531" s="76" t="s">
        <v>2617</v>
      </c>
      <c r="I531" s="96" t="s">
        <v>510</v>
      </c>
      <c r="J531" s="96" t="s">
        <v>1153</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2605</v>
      </c>
      <c r="AE531" s="76"/>
      <c r="AF531" s="97">
        <v>1</v>
      </c>
      <c r="AG531" s="97">
        <v>1</v>
      </c>
      <c r="AH531" s="73"/>
      <c r="AI531" s="57"/>
      <c r="AJ531" s="45"/>
      <c r="AK531" s="45"/>
      <c r="AL531" s="45"/>
    </row>
    <row r="532" spans="1:38" hidden="1" outlineLevel="2" x14ac:dyDescent="0.25">
      <c r="A532" s="45"/>
      <c r="B532" s="54"/>
      <c r="C532" s="47">
        <f t="shared" si="79"/>
        <v>3</v>
      </c>
      <c r="D532" s="73"/>
      <c r="E532" s="70"/>
      <c r="F532" s="70" t="s">
        <v>1156</v>
      </c>
      <c r="G532" s="73"/>
      <c r="H532" s="76" t="s">
        <v>2618</v>
      </c>
      <c r="I532" s="96" t="s">
        <v>510</v>
      </c>
      <c r="J532" s="96" t="s">
        <v>1153</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25">
      <c r="A533" s="45"/>
      <c r="B533" s="54"/>
      <c r="C533" s="47">
        <f t="shared" si="79"/>
        <v>3</v>
      </c>
      <c r="D533" s="73"/>
      <c r="E533" s="70"/>
      <c r="F533" s="70" t="s">
        <v>1157</v>
      </c>
      <c r="G533" s="73"/>
      <c r="H533" s="76" t="s">
        <v>2619</v>
      </c>
      <c r="I533" s="96" t="s">
        <v>510</v>
      </c>
      <c r="J533" s="96" t="s">
        <v>1153</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25">
      <c r="A534" s="45"/>
      <c r="B534" s="54"/>
      <c r="C534" s="47">
        <f t="shared" si="79"/>
        <v>3</v>
      </c>
      <c r="D534" s="73"/>
      <c r="E534" s="70"/>
      <c r="F534" s="70" t="s">
        <v>1158</v>
      </c>
      <c r="G534" s="73"/>
      <c r="H534" s="76" t="s">
        <v>2620</v>
      </c>
      <c r="I534" s="96" t="s">
        <v>510</v>
      </c>
      <c r="J534" s="96" t="s">
        <v>1153</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25">
      <c r="A535" s="45"/>
      <c r="B535" s="54"/>
      <c r="C535" s="47">
        <f t="shared" si="79"/>
        <v>3</v>
      </c>
      <c r="D535" s="73"/>
      <c r="E535" s="70"/>
      <c r="F535" s="70" t="s">
        <v>1159</v>
      </c>
      <c r="G535" s="73"/>
      <c r="H535" s="76" t="s">
        <v>2621</v>
      </c>
      <c r="I535" s="96" t="s">
        <v>510</v>
      </c>
      <c r="J535" s="96" t="s">
        <v>1153</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1160</v>
      </c>
      <c r="G536" s="73"/>
      <c r="H536" s="76" t="s">
        <v>2622</v>
      </c>
      <c r="I536" s="96" t="s">
        <v>510</v>
      </c>
      <c r="J536" s="96" t="s">
        <v>1153</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25">
      <c r="A537" s="45"/>
      <c r="B537" s="54"/>
      <c r="C537" s="47">
        <f t="shared" si="79"/>
        <v>3</v>
      </c>
      <c r="D537" s="73"/>
      <c r="E537" s="70"/>
      <c r="F537" s="70" t="s">
        <v>1161</v>
      </c>
      <c r="G537" s="73"/>
      <c r="H537" s="76" t="s">
        <v>2623</v>
      </c>
      <c r="I537" s="96" t="s">
        <v>510</v>
      </c>
      <c r="J537" s="96" t="s">
        <v>1153</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25">
      <c r="A538" s="45"/>
      <c r="B538" s="54"/>
      <c r="C538" s="47">
        <f t="shared" si="79"/>
        <v>3</v>
      </c>
      <c r="D538" s="73"/>
      <c r="E538" s="70"/>
      <c r="F538" s="70" t="s">
        <v>1162</v>
      </c>
      <c r="G538" s="73"/>
      <c r="H538" s="76" t="s">
        <v>1163</v>
      </c>
      <c r="I538" s="96" t="s">
        <v>510</v>
      </c>
      <c r="J538" s="96" t="s">
        <v>1153</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1164</v>
      </c>
      <c r="G539" s="73"/>
      <c r="H539" s="76" t="s">
        <v>2624</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1165</v>
      </c>
      <c r="G540" s="73"/>
      <c r="H540" s="76" t="s">
        <v>2625</v>
      </c>
      <c r="I540" s="96" t="s">
        <v>510</v>
      </c>
      <c r="J540" s="96" t="s">
        <v>1153</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1166</v>
      </c>
      <c r="G541" s="73"/>
      <c r="H541" s="76" t="s">
        <v>2626</v>
      </c>
      <c r="I541" s="96" t="s">
        <v>510</v>
      </c>
      <c r="J541" s="96" t="s">
        <v>1153</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25">
      <c r="A542" s="45"/>
      <c r="B542" s="54"/>
      <c r="C542" s="47">
        <f t="shared" si="79"/>
        <v>3</v>
      </c>
      <c r="D542" s="73"/>
      <c r="E542" s="70"/>
      <c r="F542" s="70" t="s">
        <v>1167</v>
      </c>
      <c r="G542" s="73"/>
      <c r="H542" s="76" t="s">
        <v>2627</v>
      </c>
      <c r="I542" s="96" t="s">
        <v>510</v>
      </c>
      <c r="J542" s="96" t="s">
        <v>1153</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25">
      <c r="A543" s="45"/>
      <c r="B543" s="54"/>
      <c r="C543" s="47">
        <f t="shared" si="79"/>
        <v>3</v>
      </c>
      <c r="D543" s="73"/>
      <c r="E543" s="70"/>
      <c r="F543" s="70" t="s">
        <v>1168</v>
      </c>
      <c r="G543" s="73"/>
      <c r="H543" s="76" t="s">
        <v>2628</v>
      </c>
      <c r="I543" s="96" t="s">
        <v>510</v>
      </c>
      <c r="J543" s="96" t="s">
        <v>1153</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25">
      <c r="A544" s="45"/>
      <c r="B544" s="54"/>
      <c r="C544" s="47">
        <f t="shared" si="79"/>
        <v>3</v>
      </c>
      <c r="D544" s="73"/>
      <c r="E544" s="70"/>
      <c r="F544" s="70" t="s">
        <v>1169</v>
      </c>
      <c r="G544" s="73"/>
      <c r="H544" s="76" t="s">
        <v>2629</v>
      </c>
      <c r="I544" s="96" t="s">
        <v>510</v>
      </c>
      <c r="J544" s="96" t="s">
        <v>1153</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25">
      <c r="A545" s="45"/>
      <c r="B545" s="54"/>
      <c r="C545" s="47">
        <f t="shared" si="79"/>
        <v>3</v>
      </c>
      <c r="D545" s="73"/>
      <c r="E545" s="70"/>
      <c r="F545" s="70" t="s">
        <v>1170</v>
      </c>
      <c r="G545" s="73"/>
      <c r="H545" s="76" t="s">
        <v>2630</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25">
      <c r="A546" s="45"/>
      <c r="B546" s="54"/>
      <c r="C546" s="47">
        <f t="shared" si="79"/>
        <v>3</v>
      </c>
      <c r="D546" s="73"/>
      <c r="E546" s="70"/>
      <c r="F546" s="70" t="s">
        <v>1171</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9"/>
        <v>3</v>
      </c>
      <c r="D547" s="73"/>
      <c r="E547" s="70"/>
      <c r="F547" s="70" t="s">
        <v>1172</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1173</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1174</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1175</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1176</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1177</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79"/>
        <v>3</v>
      </c>
      <c r="D553" s="73"/>
      <c r="E553" s="70"/>
      <c r="F553" s="70" t="s">
        <v>1178</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25">
      <c r="A554" s="45"/>
      <c r="B554" s="54"/>
      <c r="C554" s="47">
        <f t="shared" si="79"/>
        <v>3</v>
      </c>
      <c r="D554" s="73"/>
      <c r="E554" s="70"/>
      <c r="F554" s="70" t="s">
        <v>1179</v>
      </c>
      <c r="G554" s="73"/>
      <c r="H554" s="76" t="s">
        <v>1180</v>
      </c>
      <c r="I554" s="96" t="s">
        <v>510</v>
      </c>
      <c r="J554" s="96" t="s">
        <v>1181</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1182</v>
      </c>
      <c r="AE554" s="76"/>
      <c r="AF554" s="97">
        <v>1</v>
      </c>
      <c r="AG554" s="97">
        <v>1</v>
      </c>
      <c r="AH554" s="73"/>
      <c r="AI554" s="57"/>
      <c r="AJ554" s="45"/>
      <c r="AK554" s="45"/>
      <c r="AL554" s="45"/>
    </row>
    <row r="555" spans="1:38" hidden="1" outlineLevel="2" x14ac:dyDescent="0.25">
      <c r="A555" s="45"/>
      <c r="B555" s="54"/>
      <c r="C555" s="47">
        <f t="shared" si="79"/>
        <v>3</v>
      </c>
      <c r="D555" s="73"/>
      <c r="E555" s="70"/>
      <c r="F555" s="70" t="s">
        <v>1183</v>
      </c>
      <c r="G555" s="73"/>
      <c r="H555" s="76" t="s">
        <v>2631</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1184</v>
      </c>
      <c r="G556" s="73"/>
      <c r="H556" s="76" t="s">
        <v>2632</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1185</v>
      </c>
      <c r="G557" s="73"/>
      <c r="H557" s="76" t="s">
        <v>2633</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1186</v>
      </c>
      <c r="G558" s="73"/>
      <c r="H558" s="76" t="s">
        <v>2634</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1187</v>
      </c>
      <c r="G559" s="73"/>
      <c r="H559" s="76" t="s">
        <v>2635</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1188</v>
      </c>
      <c r="G560" s="73"/>
      <c r="H560" s="76" t="s">
        <v>2636</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si="79"/>
        <v>3</v>
      </c>
      <c r="D561" s="73"/>
      <c r="E561" s="70"/>
      <c r="F561" s="70" t="s">
        <v>1189</v>
      </c>
      <c r="G561" s="73"/>
      <c r="H561" s="76" t="s">
        <v>2637</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25">
      <c r="A562" s="45"/>
      <c r="B562" s="54"/>
      <c r="C562" s="47">
        <f t="shared" ref="C562:C625" si="84">INT($C$29)+2</f>
        <v>3</v>
      </c>
      <c r="D562" s="73"/>
      <c r="E562" s="70"/>
      <c r="F562" s="70" t="s">
        <v>1190</v>
      </c>
      <c r="G562" s="73"/>
      <c r="H562" s="76" t="s">
        <v>2188</v>
      </c>
      <c r="I562" s="96" t="s">
        <v>510</v>
      </c>
      <c r="J562" s="96" t="s">
        <v>1153</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2709</v>
      </c>
      <c r="AE562" s="76"/>
      <c r="AF562" s="97">
        <v>1</v>
      </c>
      <c r="AG562" s="97">
        <v>1</v>
      </c>
      <c r="AH562" s="73"/>
      <c r="AI562" s="57"/>
      <c r="AJ562" s="45"/>
      <c r="AK562" s="45"/>
      <c r="AL562" s="45"/>
    </row>
    <row r="563" spans="1:38" hidden="1" outlineLevel="2" x14ac:dyDescent="0.25">
      <c r="A563" s="45"/>
      <c r="B563" s="54"/>
      <c r="C563" s="47">
        <f t="shared" si="84"/>
        <v>3</v>
      </c>
      <c r="D563" s="73"/>
      <c r="E563" s="70"/>
      <c r="F563" s="70" t="s">
        <v>1191</v>
      </c>
      <c r="G563" s="73"/>
      <c r="H563" s="76" t="s">
        <v>2638</v>
      </c>
      <c r="I563" s="96" t="s">
        <v>510</v>
      </c>
      <c r="J563" s="96" t="s">
        <v>1153</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2736</v>
      </c>
      <c r="AE563" s="76"/>
      <c r="AF563" s="97">
        <v>1</v>
      </c>
      <c r="AG563" s="97">
        <v>1</v>
      </c>
      <c r="AH563" s="73"/>
      <c r="AI563" s="57"/>
      <c r="AJ563" s="45"/>
      <c r="AK563" s="45"/>
      <c r="AL563" s="45"/>
    </row>
    <row r="564" spans="1:38" hidden="1" outlineLevel="2" x14ac:dyDescent="0.25">
      <c r="A564" s="45"/>
      <c r="B564" s="54"/>
      <c r="C564" s="47">
        <f t="shared" si="84"/>
        <v>3</v>
      </c>
      <c r="D564" s="73"/>
      <c r="E564" s="70"/>
      <c r="F564" s="70" t="s">
        <v>1192</v>
      </c>
      <c r="G564" s="73"/>
      <c r="H564" s="76" t="s">
        <v>2639</v>
      </c>
      <c r="I564" s="96" t="s">
        <v>510</v>
      </c>
      <c r="J564" s="96" t="s">
        <v>1153</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25">
      <c r="A565" s="45"/>
      <c r="B565" s="54"/>
      <c r="C565" s="47">
        <f t="shared" si="84"/>
        <v>3</v>
      </c>
      <c r="D565" s="73"/>
      <c r="E565" s="70"/>
      <c r="F565" s="70" t="s">
        <v>1193</v>
      </c>
      <c r="G565" s="73"/>
      <c r="H565" s="76" t="s">
        <v>2640</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1194</v>
      </c>
      <c r="G566" s="73"/>
      <c r="H566" s="76" t="s">
        <v>2641</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1195</v>
      </c>
      <c r="G567" s="73"/>
      <c r="H567" s="76" t="s">
        <v>2642</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1196</v>
      </c>
      <c r="G568" s="73"/>
      <c r="H568" s="76" t="s">
        <v>2643</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1197</v>
      </c>
      <c r="G569" s="73"/>
      <c r="H569" s="76" t="s">
        <v>2644</v>
      </c>
      <c r="I569" s="96" t="s">
        <v>510</v>
      </c>
      <c r="J569" s="96" t="s">
        <v>1153</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1198</v>
      </c>
      <c r="G570" s="73"/>
      <c r="H570" s="76" t="s">
        <v>1199</v>
      </c>
      <c r="I570" s="96" t="s">
        <v>510</v>
      </c>
      <c r="J570" s="96" t="s">
        <v>1153</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1200</v>
      </c>
      <c r="G571" s="73"/>
      <c r="H571" s="76" t="s">
        <v>2645</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25">
      <c r="A572" s="45"/>
      <c r="B572" s="54"/>
      <c r="C572" s="47">
        <f t="shared" si="84"/>
        <v>3</v>
      </c>
      <c r="D572" s="73"/>
      <c r="E572" s="70"/>
      <c r="F572" s="70" t="s">
        <v>1201</v>
      </c>
      <c r="G572" s="73"/>
      <c r="H572" s="76" t="s">
        <v>2646</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25">
      <c r="A573" s="45"/>
      <c r="B573" s="54"/>
      <c r="C573" s="47">
        <f t="shared" si="84"/>
        <v>3</v>
      </c>
      <c r="D573" s="73"/>
      <c r="E573" s="70"/>
      <c r="F573" s="70" t="s">
        <v>1202</v>
      </c>
      <c r="G573" s="73"/>
      <c r="H573" s="76" t="s">
        <v>2647</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1203</v>
      </c>
      <c r="G574" s="73"/>
      <c r="H574" s="76" t="s">
        <v>2648</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1204</v>
      </c>
      <c r="G575" s="73"/>
      <c r="H575" s="76" t="s">
        <v>2649</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1205</v>
      </c>
      <c r="G576" s="73"/>
      <c r="H576" s="76" t="s">
        <v>2650</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25">
      <c r="A577" s="45"/>
      <c r="B577" s="54"/>
      <c r="C577" s="47">
        <f t="shared" si="84"/>
        <v>3</v>
      </c>
      <c r="D577" s="73"/>
      <c r="E577" s="70"/>
      <c r="F577" s="70" t="s">
        <v>1206</v>
      </c>
      <c r="G577" s="73"/>
      <c r="H577" s="76" t="s">
        <v>2651</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25">
      <c r="A578" s="45"/>
      <c r="B578" s="54"/>
      <c r="C578" s="47">
        <f t="shared" si="84"/>
        <v>3</v>
      </c>
      <c r="D578" s="73"/>
      <c r="E578" s="70"/>
      <c r="F578" s="70" t="s">
        <v>1207</v>
      </c>
      <c r="G578" s="73"/>
      <c r="H578" s="76" t="s">
        <v>1208</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1209</v>
      </c>
      <c r="G579" s="73"/>
      <c r="H579" s="76" t="s">
        <v>2652</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25">
      <c r="A580" s="45"/>
      <c r="B580" s="54"/>
      <c r="C580" s="47">
        <f t="shared" si="84"/>
        <v>3</v>
      </c>
      <c r="D580" s="73"/>
      <c r="E580" s="70"/>
      <c r="F580" s="70" t="s">
        <v>1210</v>
      </c>
      <c r="G580" s="73"/>
      <c r="H580" s="76" t="s">
        <v>2653</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25">
      <c r="A581" s="45"/>
      <c r="B581" s="54"/>
      <c r="C581" s="47">
        <f t="shared" si="84"/>
        <v>3</v>
      </c>
      <c r="D581" s="73"/>
      <c r="E581" s="70"/>
      <c r="F581" s="70" t="s">
        <v>1211</v>
      </c>
      <c r="G581" s="73"/>
      <c r="H581" s="76" t="s">
        <v>2654</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1212</v>
      </c>
      <c r="G582" s="73"/>
      <c r="H582" s="76" t="s">
        <v>2655</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1213</v>
      </c>
      <c r="G583" s="73"/>
      <c r="H583" s="76" t="s">
        <v>2656</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1214</v>
      </c>
      <c r="G584" s="73"/>
      <c r="H584" s="76" t="s">
        <v>2657</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1215</v>
      </c>
      <c r="G585" s="73"/>
      <c r="H585" s="76" t="s">
        <v>2658</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25">
      <c r="A586" s="45"/>
      <c r="B586" s="54"/>
      <c r="C586" s="47">
        <f t="shared" si="84"/>
        <v>3</v>
      </c>
      <c r="D586" s="73"/>
      <c r="E586" s="70"/>
      <c r="F586" s="70" t="s">
        <v>2668</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4"/>
        <v>3</v>
      </c>
      <c r="D587" s="73"/>
      <c r="E587" s="70"/>
      <c r="F587" s="70" t="s">
        <v>2669</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2670</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2671</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2672</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2673</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2674</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4"/>
        <v>3</v>
      </c>
      <c r="D593" s="73"/>
      <c r="E593" s="70"/>
      <c r="F593" s="70" t="s">
        <v>2675</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84"/>
        <v>3</v>
      </c>
      <c r="D594" s="73"/>
      <c r="E594" s="70"/>
      <c r="F594" s="70" t="s">
        <v>2676</v>
      </c>
      <c r="G594" s="73"/>
      <c r="H594" s="76" t="s">
        <v>2700</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25">
      <c r="A595" s="45"/>
      <c r="B595" s="54"/>
      <c r="C595" s="47">
        <f t="shared" si="84"/>
        <v>3</v>
      </c>
      <c r="D595" s="73"/>
      <c r="E595" s="70"/>
      <c r="F595" s="70" t="s">
        <v>2677</v>
      </c>
      <c r="G595" s="73"/>
      <c r="H595" s="76" t="s">
        <v>2701</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4"/>
        <v>3</v>
      </c>
      <c r="D596" s="73"/>
      <c r="E596" s="70"/>
      <c r="F596" s="70" t="s">
        <v>2678</v>
      </c>
      <c r="G596" s="73"/>
      <c r="H596" s="76" t="s">
        <v>2702</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2679</v>
      </c>
      <c r="G597" s="73"/>
      <c r="H597" s="76" t="s">
        <v>2703</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2680</v>
      </c>
      <c r="G598" s="73"/>
      <c r="H598" s="76" t="s">
        <v>2704</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2681</v>
      </c>
      <c r="G599" s="73"/>
      <c r="H599" s="76" t="s">
        <v>2705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2682</v>
      </c>
      <c r="G600" s="73"/>
      <c r="H600" s="76" t="s">
        <v>2706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2683</v>
      </c>
      <c r="G601" s="73"/>
      <c r="H601" s="76" t="s">
        <v>2707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4"/>
        <v>3</v>
      </c>
      <c r="D602" s="73"/>
      <c r="E602" s="70"/>
      <c r="F602" s="70" t="s">
        <v>2684</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4"/>
        <v>3</v>
      </c>
      <c r="D603" s="73"/>
      <c r="E603" s="70"/>
      <c r="F603" s="70" t="s">
        <v>2685</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2686</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2687</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2688</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2689</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2690</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4"/>
        <v>3</v>
      </c>
      <c r="D609" s="73"/>
      <c r="E609" s="70"/>
      <c r="F609" s="70" t="s">
        <v>2691</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25">
      <c r="A610" s="45"/>
      <c r="B610" s="54"/>
      <c r="C610" s="47">
        <f t="shared" si="84"/>
        <v>3</v>
      </c>
      <c r="D610" s="73"/>
      <c r="E610" s="70"/>
      <c r="F610" s="70" t="s">
        <v>2692</v>
      </c>
      <c r="G610" s="73"/>
      <c r="H610" s="76" t="s">
        <v>2786</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25">
      <c r="A611" s="45"/>
      <c r="B611" s="54"/>
      <c r="C611" s="47">
        <f t="shared" si="84"/>
        <v>3</v>
      </c>
      <c r="D611" s="73"/>
      <c r="E611" s="70"/>
      <c r="F611" s="70" t="s">
        <v>2693</v>
      </c>
      <c r="G611" s="73"/>
      <c r="H611" s="76" t="s">
        <v>2701</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4"/>
        <v>3</v>
      </c>
      <c r="D612" s="73"/>
      <c r="E612" s="70"/>
      <c r="F612" s="70" t="s">
        <v>2694</v>
      </c>
      <c r="G612" s="73"/>
      <c r="H612" s="76" t="s">
        <v>2702</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2695</v>
      </c>
      <c r="G613" s="73"/>
      <c r="H613" s="76" t="s">
        <v>2703</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2696</v>
      </c>
      <c r="G614" s="73"/>
      <c r="H614" s="76" t="s">
        <v>2704</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2697</v>
      </c>
      <c r="G615" s="73"/>
      <c r="H615" s="76" t="s">
        <v>2705</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2698</v>
      </c>
      <c r="G616" s="73"/>
      <c r="H616" s="76" t="s">
        <v>2706</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25">
      <c r="A617" s="45"/>
      <c r="B617" s="54"/>
      <c r="C617" s="47">
        <f t="shared" si="84"/>
        <v>3</v>
      </c>
      <c r="D617" s="73"/>
      <c r="E617" s="70"/>
      <c r="F617" s="70" t="s">
        <v>2699</v>
      </c>
      <c r="G617" s="73"/>
      <c r="H617" s="76" t="s">
        <v>2707</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25">
      <c r="A618" s="45"/>
      <c r="B618" s="54"/>
      <c r="C618" s="47">
        <f t="shared" si="84"/>
        <v>3</v>
      </c>
      <c r="D618" s="73"/>
      <c r="E618" s="70"/>
      <c r="F618" s="70" t="s">
        <v>2788</v>
      </c>
      <c r="G618" s="73"/>
      <c r="H618" s="76" t="s">
        <v>2787</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2777</v>
      </c>
      <c r="AE618" s="76"/>
      <c r="AF618" s="97">
        <v>1</v>
      </c>
      <c r="AG618" s="97">
        <v>1</v>
      </c>
      <c r="AH618" s="73"/>
      <c r="AI618" s="57"/>
      <c r="AJ618" s="45"/>
      <c r="AK618" s="45"/>
      <c r="AL618" s="45"/>
    </row>
    <row r="619" spans="1:38" hidden="1" outlineLevel="2" x14ac:dyDescent="0.25">
      <c r="A619" s="45"/>
      <c r="B619" s="54"/>
      <c r="C619" s="47">
        <f t="shared" si="84"/>
        <v>3</v>
      </c>
      <c r="D619" s="73"/>
      <c r="E619" s="70"/>
      <c r="F619" s="70" t="s">
        <v>2789</v>
      </c>
      <c r="G619" s="73"/>
      <c r="H619" s="76" t="s">
        <v>2701</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25">
      <c r="A620" s="45"/>
      <c r="B620" s="54"/>
      <c r="C620" s="47">
        <f t="shared" si="84"/>
        <v>3</v>
      </c>
      <c r="D620" s="73"/>
      <c r="E620" s="70"/>
      <c r="F620" s="70" t="s">
        <v>2790</v>
      </c>
      <c r="G620" s="73"/>
      <c r="H620" s="76" t="s">
        <v>2702</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2791</v>
      </c>
      <c r="G621" s="73"/>
      <c r="H621" s="76" t="s">
        <v>2703</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2792</v>
      </c>
      <c r="G622" s="73"/>
      <c r="H622" s="76" t="s">
        <v>2704</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2793</v>
      </c>
      <c r="G623" s="73"/>
      <c r="H623" s="76" t="s">
        <v>2705</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2794</v>
      </c>
      <c r="G624" s="73"/>
      <c r="H624" s="76" t="s">
        <v>2706</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25">
      <c r="A625" s="45"/>
      <c r="B625" s="54"/>
      <c r="C625" s="47">
        <f t="shared" si="84"/>
        <v>3</v>
      </c>
      <c r="D625" s="73"/>
      <c r="E625" s="70"/>
      <c r="F625" s="70" t="s">
        <v>2795</v>
      </c>
      <c r="G625" s="73"/>
      <c r="H625" s="76" t="s">
        <v>2707</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25">
      <c r="A626" s="45"/>
      <c r="B626" s="54"/>
      <c r="C626" s="47">
        <f>INT($C$29)+1</f>
        <v>2</v>
      </c>
      <c r="D626" s="73"/>
      <c r="E626" s="70"/>
      <c r="F626" s="256" t="s">
        <v>1216</v>
      </c>
      <c r="G626" s="73"/>
      <c r="H626" s="246" t="s">
        <v>1217</v>
      </c>
      <c r="I626" s="129"/>
      <c r="J626" s="129" t="s">
        <v>1053</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25">
      <c r="A627" s="45"/>
      <c r="B627" s="54"/>
      <c r="C627" s="47">
        <f t="shared" ref="C627:C698" si="95">INT($C$29)+2</f>
        <v>3</v>
      </c>
      <c r="D627" s="73"/>
      <c r="E627" s="70"/>
      <c r="F627" s="70" t="s">
        <v>1218</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5"/>
        <v>3</v>
      </c>
      <c r="D628" s="73"/>
      <c r="E628" s="70"/>
      <c r="F628" s="70" t="s">
        <v>1219</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5"/>
        <v>3</v>
      </c>
      <c r="D629" s="73"/>
      <c r="E629" s="70"/>
      <c r="F629" s="70" t="s">
        <v>1220</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95"/>
        <v>3</v>
      </c>
      <c r="D630" s="73"/>
      <c r="E630" s="70"/>
      <c r="F630" s="70" t="s">
        <v>1221</v>
      </c>
      <c r="G630" s="73"/>
      <c r="H630" s="76" t="s">
        <v>1322</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25">
      <c r="A631" s="45"/>
      <c r="B631" s="54"/>
      <c r="C631" s="47">
        <f t="shared" si="95"/>
        <v>3</v>
      </c>
      <c r="D631" s="73"/>
      <c r="E631" s="70"/>
      <c r="F631" s="70" t="s">
        <v>1222</v>
      </c>
      <c r="G631" s="73"/>
      <c r="H631" s="76" t="s">
        <v>1324</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1325</v>
      </c>
      <c r="AE631" s="76"/>
      <c r="AF631" s="97">
        <v>1</v>
      </c>
      <c r="AG631" s="97">
        <v>1</v>
      </c>
      <c r="AH631" s="73"/>
      <c r="AI631" s="57"/>
      <c r="AJ631" s="45"/>
      <c r="AK631" s="45"/>
      <c r="AL631" s="45"/>
    </row>
    <row r="632" spans="1:38" hidden="1" outlineLevel="2" x14ac:dyDescent="0.25">
      <c r="A632" s="45"/>
      <c r="B632" s="54"/>
      <c r="C632" s="47">
        <f t="shared" si="95"/>
        <v>3</v>
      </c>
      <c r="D632" s="73"/>
      <c r="E632" s="70"/>
      <c r="F632" s="70" t="s">
        <v>1223</v>
      </c>
      <c r="G632" s="73"/>
      <c r="H632" s="76" t="s">
        <v>1327</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25">
      <c r="A633" s="45"/>
      <c r="B633" s="54"/>
      <c r="C633" s="47">
        <f t="shared" si="95"/>
        <v>3</v>
      </c>
      <c r="D633" s="73"/>
      <c r="E633" s="70"/>
      <c r="F633" s="70" t="s">
        <v>1224</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5"/>
        <v>3</v>
      </c>
      <c r="D634" s="73"/>
      <c r="E634" s="70"/>
      <c r="F634" s="70" t="s">
        <v>1225</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1226</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1227</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1228</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1229</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1230</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1231</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1232</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1233</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1234</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95"/>
        <v>3</v>
      </c>
      <c r="D644" s="73"/>
      <c r="E644" s="70"/>
      <c r="F644" s="70" t="s">
        <v>1235</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ref="C645:C650" si="96">INT($C$29)+3</f>
        <v>4</v>
      </c>
      <c r="D645" s="73"/>
      <c r="E645" s="70"/>
      <c r="F645" s="70" t="s">
        <v>1236</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6"/>
        <v>4</v>
      </c>
      <c r="D646" s="73"/>
      <c r="E646" s="70"/>
      <c r="F646" s="70" t="s">
        <v>1237</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1238</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1239</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1240</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96"/>
        <v>4</v>
      </c>
      <c r="D650" s="73"/>
      <c r="E650" s="70"/>
      <c r="F650" s="70" t="s">
        <v>1241</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25">
      <c r="A651" s="45"/>
      <c r="B651" s="54"/>
      <c r="C651" s="47">
        <f t="shared" si="95"/>
        <v>3</v>
      </c>
      <c r="D651" s="73"/>
      <c r="E651" s="70"/>
      <c r="F651" s="70" t="s">
        <v>1242</v>
      </c>
      <c r="G651" s="73"/>
      <c r="H651" s="76" t="s">
        <v>1243</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1244</v>
      </c>
      <c r="AE651" s="76"/>
      <c r="AF651" s="97">
        <v>1</v>
      </c>
      <c r="AG651" s="97">
        <v>1</v>
      </c>
      <c r="AH651" s="73"/>
      <c r="AI651" s="57"/>
      <c r="AJ651" s="45"/>
      <c r="AK651" s="45"/>
      <c r="AL651" s="45"/>
    </row>
    <row r="652" spans="1:38" hidden="1" outlineLevel="2" x14ac:dyDescent="0.25">
      <c r="A652" s="45"/>
      <c r="B652" s="54"/>
      <c r="C652" s="47">
        <f t="shared" si="95"/>
        <v>3</v>
      </c>
      <c r="D652" s="73"/>
      <c r="E652" s="70"/>
      <c r="F652" s="70" t="s">
        <v>1245</v>
      </c>
      <c r="G652" s="73"/>
      <c r="H652" s="76" t="s">
        <v>2659</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2597</v>
      </c>
      <c r="AE652" s="76"/>
      <c r="AF652" s="97">
        <v>1</v>
      </c>
      <c r="AG652" s="97">
        <v>1</v>
      </c>
      <c r="AH652" s="73"/>
      <c r="AI652" s="57"/>
      <c r="AJ652" s="45"/>
      <c r="AK652" s="45"/>
      <c r="AL652" s="45"/>
    </row>
    <row r="653" spans="1:38" hidden="1" outlineLevel="2" x14ac:dyDescent="0.25">
      <c r="A653" s="45"/>
      <c r="B653" s="54"/>
      <c r="C653" s="47">
        <f t="shared" si="95"/>
        <v>3</v>
      </c>
      <c r="D653" s="73"/>
      <c r="E653" s="70"/>
      <c r="F653" s="70" t="s">
        <v>1246</v>
      </c>
      <c r="G653" s="73"/>
      <c r="H653" s="76" t="s">
        <v>2660</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25">
      <c r="A654" s="45"/>
      <c r="B654" s="54"/>
      <c r="C654" s="47">
        <f t="shared" si="95"/>
        <v>3</v>
      </c>
      <c r="D654" s="73"/>
      <c r="E654" s="70"/>
      <c r="F654" s="70" t="s">
        <v>1247</v>
      </c>
      <c r="G654" s="73"/>
      <c r="H654" s="76" t="s">
        <v>1248</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1244</v>
      </c>
      <c r="AE654" s="76"/>
      <c r="AF654" s="97">
        <v>1</v>
      </c>
      <c r="AG654" s="97">
        <v>1</v>
      </c>
      <c r="AH654" s="73"/>
      <c r="AI654" s="57"/>
      <c r="AJ654" s="45"/>
      <c r="AK654" s="45"/>
      <c r="AL654" s="45"/>
    </row>
    <row r="655" spans="1:38" hidden="1" outlineLevel="2" x14ac:dyDescent="0.25">
      <c r="A655" s="45"/>
      <c r="B655" s="54"/>
      <c r="C655" s="47">
        <f t="shared" si="95"/>
        <v>3</v>
      </c>
      <c r="D655" s="73"/>
      <c r="E655" s="70"/>
      <c r="F655" s="70" t="s">
        <v>1249</v>
      </c>
      <c r="G655" s="73"/>
      <c r="H655" s="76" t="s">
        <v>2661</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25">
      <c r="A656" s="45"/>
      <c r="B656" s="54"/>
      <c r="C656" s="47">
        <f t="shared" si="95"/>
        <v>3</v>
      </c>
      <c r="D656" s="73"/>
      <c r="E656" s="70"/>
      <c r="F656" s="70" t="s">
        <v>1250</v>
      </c>
      <c r="G656" s="73"/>
      <c r="H656" s="76" t="s">
        <v>2662</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1251</v>
      </c>
      <c r="G657" s="73"/>
      <c r="H657" s="76" t="s">
        <v>1252</v>
      </c>
      <c r="I657" s="96"/>
      <c r="J657" s="96" t="s">
        <v>1181</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1253</v>
      </c>
      <c r="G658" s="73"/>
      <c r="H658" s="76" t="s">
        <v>2663</v>
      </c>
      <c r="I658" s="96"/>
      <c r="J658" s="96" t="s">
        <v>1181</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1254</v>
      </c>
      <c r="G659" s="73"/>
      <c r="H659" s="76" t="s">
        <v>2664</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1255</v>
      </c>
      <c r="G660" s="73"/>
      <c r="H660" s="76" t="s">
        <v>2991</v>
      </c>
      <c r="I660" s="96"/>
      <c r="J660" s="96" t="s">
        <v>1181</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1256</v>
      </c>
      <c r="G661" s="73"/>
      <c r="H661" s="76" t="s">
        <v>2992</v>
      </c>
      <c r="I661" s="96"/>
      <c r="J661" s="96" t="s">
        <v>1181</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1257</v>
      </c>
      <c r="G662" s="73"/>
      <c r="H662" s="76" t="s">
        <v>2993</v>
      </c>
      <c r="I662" s="96"/>
      <c r="J662" s="96" t="s">
        <v>1181</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1258</v>
      </c>
      <c r="G663" s="73"/>
      <c r="H663" s="76" t="s">
        <v>1259</v>
      </c>
      <c r="I663" s="96" t="s">
        <v>510</v>
      </c>
      <c r="J663" s="96" t="s">
        <v>1153</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1260</v>
      </c>
      <c r="G664" s="73"/>
      <c r="H664" s="76" t="s">
        <v>1261</v>
      </c>
      <c r="I664" s="96" t="s">
        <v>510</v>
      </c>
      <c r="J664" s="96" t="s">
        <v>1153</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1262</v>
      </c>
      <c r="G665" s="73"/>
      <c r="H665" s="76" t="s">
        <v>1263</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1264</v>
      </c>
      <c r="G666" s="73"/>
      <c r="H666" s="76" t="s">
        <v>1265</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25">
      <c r="A667" s="45"/>
      <c r="B667" s="54"/>
      <c r="C667" s="47">
        <f t="shared" si="95"/>
        <v>3</v>
      </c>
      <c r="D667" s="73"/>
      <c r="E667" s="70"/>
      <c r="F667" s="70" t="s">
        <v>1266</v>
      </c>
      <c r="G667" s="73"/>
      <c r="H667" s="76" t="s">
        <v>1267</v>
      </c>
      <c r="I667" s="96" t="s">
        <v>510</v>
      </c>
      <c r="J667" s="96" t="s">
        <v>1153</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1268</v>
      </c>
      <c r="AE667" s="76"/>
      <c r="AF667" s="97">
        <v>1</v>
      </c>
      <c r="AG667" s="97">
        <v>1</v>
      </c>
      <c r="AH667" s="73"/>
      <c r="AI667" s="57"/>
      <c r="AJ667" s="45"/>
      <c r="AK667" s="45"/>
      <c r="AL667" s="45"/>
    </row>
    <row r="668" spans="1:38" hidden="1" outlineLevel="2" x14ac:dyDescent="0.25">
      <c r="A668" s="45"/>
      <c r="B668" s="54"/>
      <c r="C668" s="47">
        <f t="shared" si="95"/>
        <v>3</v>
      </c>
      <c r="D668" s="73"/>
      <c r="E668" s="70"/>
      <c r="F668" s="70" t="s">
        <v>1269</v>
      </c>
      <c r="G668" s="73"/>
      <c r="H668" s="76" t="s">
        <v>1270</v>
      </c>
      <c r="I668" s="96" t="s">
        <v>510</v>
      </c>
      <c r="J668" s="96" t="s">
        <v>1153</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25">
      <c r="A669" s="45"/>
      <c r="B669" s="54"/>
      <c r="C669" s="47">
        <f t="shared" si="95"/>
        <v>3</v>
      </c>
      <c r="D669" s="73"/>
      <c r="E669" s="70"/>
      <c r="F669" s="70" t="s">
        <v>1271</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5"/>
        <v>3</v>
      </c>
      <c r="D670" s="73"/>
      <c r="E670" s="70"/>
      <c r="F670" s="70" t="s">
        <v>1272</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95"/>
        <v>3</v>
      </c>
      <c r="D671" s="73"/>
      <c r="E671" s="70"/>
      <c r="F671" s="70" t="s">
        <v>1273</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si="95"/>
        <v>3</v>
      </c>
      <c r="D672" s="73"/>
      <c r="E672" s="70"/>
      <c r="F672" s="70" t="s">
        <v>1274</v>
      </c>
      <c r="G672" s="73"/>
      <c r="H672" s="76" t="s">
        <v>1275</v>
      </c>
      <c r="I672" s="96"/>
      <c r="J672" s="96" t="s">
        <v>1181</v>
      </c>
      <c r="K672" s="97">
        <f>5.1/5</f>
        <v>1.02</v>
      </c>
      <c r="L672" s="97">
        <f>5.1/5</f>
        <v>1.02</v>
      </c>
      <c r="M672" s="97">
        <v>1</v>
      </c>
      <c r="N672" s="97">
        <v>1</v>
      </c>
      <c r="O672" s="97">
        <v>1</v>
      </c>
      <c r="P672" s="97">
        <v>1</v>
      </c>
      <c r="Q672" s="76"/>
      <c r="R672" s="76" t="s">
        <v>1276</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25">
      <c r="A673" s="45"/>
      <c r="B673" s="54"/>
      <c r="C673" s="47">
        <f t="shared" si="95"/>
        <v>3</v>
      </c>
      <c r="D673" s="73"/>
      <c r="E673" s="70"/>
      <c r="F673" s="70" t="s">
        <v>1277</v>
      </c>
      <c r="G673" s="73"/>
      <c r="H673" s="76" t="s">
        <v>1278</v>
      </c>
      <c r="I673" s="96"/>
      <c r="J673" s="96" t="s">
        <v>1181</v>
      </c>
      <c r="K673" s="97">
        <f>4.9/5</f>
        <v>0.98000000000000009</v>
      </c>
      <c r="L673" s="97">
        <f>4.9/5</f>
        <v>0.98000000000000009</v>
      </c>
      <c r="M673" s="97">
        <v>1</v>
      </c>
      <c r="N673" s="97">
        <v>1</v>
      </c>
      <c r="O673" s="97">
        <v>1</v>
      </c>
      <c r="P673" s="97">
        <v>1</v>
      </c>
      <c r="Q673" s="76"/>
      <c r="R673" s="76" t="s">
        <v>1279</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1280</v>
      </c>
      <c r="G674" s="73"/>
      <c r="H674" s="76" t="s">
        <v>2361</v>
      </c>
      <c r="I674" s="96"/>
      <c r="J674" s="96" t="s">
        <v>1181</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25">
      <c r="A675" s="45"/>
      <c r="B675" s="54"/>
      <c r="C675" s="47">
        <f t="shared" si="95"/>
        <v>3</v>
      </c>
      <c r="D675" s="73"/>
      <c r="E675" s="70"/>
      <c r="F675" s="70" t="s">
        <v>1281</v>
      </c>
      <c r="G675" s="73"/>
      <c r="H675" s="76" t="s">
        <v>1282</v>
      </c>
      <c r="I675" s="96" t="s">
        <v>510</v>
      </c>
      <c r="J675" s="96" t="s">
        <v>1153</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2190</v>
      </c>
      <c r="AE675" s="76"/>
      <c r="AF675" s="97">
        <v>1</v>
      </c>
      <c r="AG675" s="97">
        <v>1</v>
      </c>
      <c r="AH675" s="73"/>
      <c r="AI675" s="57"/>
      <c r="AJ675" s="45"/>
      <c r="AK675" s="45"/>
      <c r="AL675" s="45"/>
    </row>
    <row r="676" spans="1:38" hidden="1" outlineLevel="2" x14ac:dyDescent="0.25">
      <c r="A676" s="45"/>
      <c r="B676" s="54"/>
      <c r="C676" s="47">
        <f t="shared" si="95"/>
        <v>3</v>
      </c>
      <c r="D676" s="73"/>
      <c r="E676" s="70"/>
      <c r="F676" s="70" t="s">
        <v>1283</v>
      </c>
      <c r="G676" s="73"/>
      <c r="H676" s="76" t="s">
        <v>1284</v>
      </c>
      <c r="I676" s="96" t="s">
        <v>510</v>
      </c>
      <c r="J676" s="96" t="s">
        <v>1153</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25">
      <c r="A677" s="45"/>
      <c r="B677" s="54"/>
      <c r="C677" s="47">
        <f t="shared" si="95"/>
        <v>3</v>
      </c>
      <c r="D677" s="73"/>
      <c r="E677" s="70"/>
      <c r="F677" s="70" t="s">
        <v>1285</v>
      </c>
      <c r="G677" s="73"/>
      <c r="H677" s="76" t="s">
        <v>1286</v>
      </c>
      <c r="I677" s="96" t="s">
        <v>510</v>
      </c>
      <c r="J677" s="96" t="s">
        <v>1153</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25">
      <c r="A678" s="45"/>
      <c r="B678" s="54"/>
      <c r="C678" s="47">
        <f t="shared" si="95"/>
        <v>3</v>
      </c>
      <c r="D678" s="73"/>
      <c r="E678" s="70"/>
      <c r="F678" s="70" t="s">
        <v>1287</v>
      </c>
      <c r="G678" s="73"/>
      <c r="H678" s="76" t="s">
        <v>1288</v>
      </c>
      <c r="I678" s="96" t="s">
        <v>510</v>
      </c>
      <c r="J678" s="96" t="s">
        <v>1153</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2190</v>
      </c>
      <c r="AE678" s="76"/>
      <c r="AF678" s="97">
        <v>1</v>
      </c>
      <c r="AG678" s="97">
        <v>1</v>
      </c>
      <c r="AH678" s="73"/>
      <c r="AI678" s="57"/>
      <c r="AJ678" s="45"/>
      <c r="AK678" s="45"/>
      <c r="AL678" s="45"/>
    </row>
    <row r="679" spans="1:38" hidden="1" outlineLevel="2" x14ac:dyDescent="0.25">
      <c r="A679" s="45"/>
      <c r="B679" s="54"/>
      <c r="C679" s="47">
        <f t="shared" si="95"/>
        <v>3</v>
      </c>
      <c r="D679" s="73"/>
      <c r="E679" s="70"/>
      <c r="F679" s="70" t="s">
        <v>1289</v>
      </c>
      <c r="G679" s="73"/>
      <c r="H679" s="76" t="s">
        <v>1290</v>
      </c>
      <c r="I679" s="96" t="s">
        <v>510</v>
      </c>
      <c r="J679" s="96" t="s">
        <v>1153</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1291</v>
      </c>
      <c r="AE679" s="76"/>
      <c r="AF679" s="97">
        <v>1</v>
      </c>
      <c r="AG679" s="97">
        <v>1</v>
      </c>
      <c r="AH679" s="73"/>
      <c r="AI679" s="57"/>
      <c r="AJ679" s="45"/>
      <c r="AK679" s="45"/>
      <c r="AL679" s="45"/>
    </row>
    <row r="680" spans="1:38" hidden="1" outlineLevel="2" x14ac:dyDescent="0.25">
      <c r="A680" s="45"/>
      <c r="B680" s="54"/>
      <c r="C680" s="47">
        <f t="shared" si="95"/>
        <v>3</v>
      </c>
      <c r="D680" s="73"/>
      <c r="E680" s="70"/>
      <c r="F680" s="70" t="s">
        <v>1292</v>
      </c>
      <c r="G680" s="73"/>
      <c r="H680" s="76" t="s">
        <v>1293</v>
      </c>
      <c r="I680" s="96" t="s">
        <v>510</v>
      </c>
      <c r="J680" s="96" t="s">
        <v>1153</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25">
      <c r="A681" s="45"/>
      <c r="B681" s="54"/>
      <c r="C681" s="47">
        <f t="shared" si="95"/>
        <v>3</v>
      </c>
      <c r="D681" s="73"/>
      <c r="E681" s="70"/>
      <c r="F681" s="70" t="s">
        <v>1294</v>
      </c>
      <c r="G681" s="73"/>
      <c r="H681" s="76" t="s">
        <v>1295</v>
      </c>
      <c r="I681" s="96" t="s">
        <v>510</v>
      </c>
      <c r="J681" s="96" t="s">
        <v>1153</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25">
      <c r="A682" s="45"/>
      <c r="B682" s="54"/>
      <c r="C682" s="47">
        <f t="shared" si="95"/>
        <v>3</v>
      </c>
      <c r="D682" s="73"/>
      <c r="E682" s="70"/>
      <c r="F682" s="70" t="s">
        <v>1296</v>
      </c>
      <c r="G682" s="73"/>
      <c r="H682" s="76" t="s">
        <v>1297</v>
      </c>
      <c r="I682" s="96" t="s">
        <v>510</v>
      </c>
      <c r="J682" s="96" t="s">
        <v>1153</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1298</v>
      </c>
      <c r="AE682" s="76"/>
      <c r="AF682" s="97">
        <v>1</v>
      </c>
      <c r="AG682" s="97">
        <v>1</v>
      </c>
      <c r="AH682" s="73"/>
      <c r="AI682" s="57"/>
      <c r="AJ682" s="45"/>
      <c r="AK682" s="45"/>
      <c r="AL682" s="45"/>
    </row>
    <row r="683" spans="1:38" hidden="1" outlineLevel="2" x14ac:dyDescent="0.25">
      <c r="A683" s="45"/>
      <c r="B683" s="54"/>
      <c r="C683" s="47">
        <f t="shared" si="95"/>
        <v>3</v>
      </c>
      <c r="D683" s="73"/>
      <c r="E683" s="70"/>
      <c r="F683" s="70" t="s">
        <v>1299</v>
      </c>
      <c r="G683" s="73"/>
      <c r="H683" s="76" t="s">
        <v>1300</v>
      </c>
      <c r="I683" s="96" t="s">
        <v>510</v>
      </c>
      <c r="J683" s="96" t="s">
        <v>1153</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25">
      <c r="A684" s="45"/>
      <c r="B684" s="54"/>
      <c r="C684" s="47">
        <f t="shared" si="95"/>
        <v>3</v>
      </c>
      <c r="D684" s="73"/>
      <c r="E684" s="70"/>
      <c r="F684" s="70" t="s">
        <v>1301</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5"/>
        <v>3</v>
      </c>
      <c r="D685" s="73"/>
      <c r="E685" s="70"/>
      <c r="F685" s="70" t="s">
        <v>1302</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5"/>
        <v>3</v>
      </c>
      <c r="D686" s="73"/>
      <c r="E686" s="70"/>
      <c r="F686" s="70" t="s">
        <v>1303</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25">
      <c r="A687" s="45"/>
      <c r="B687" s="54"/>
      <c r="C687" s="47">
        <f t="shared" si="95"/>
        <v>3</v>
      </c>
      <c r="D687" s="73"/>
      <c r="E687" s="70"/>
      <c r="F687" s="70" t="s">
        <v>1304</v>
      </c>
      <c r="G687" s="73"/>
      <c r="H687" s="76" t="s">
        <v>1305</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1306</v>
      </c>
      <c r="AE687" s="76"/>
      <c r="AF687" s="97">
        <v>1</v>
      </c>
      <c r="AG687" s="97">
        <v>1</v>
      </c>
      <c r="AH687" s="73"/>
      <c r="AI687" s="57"/>
      <c r="AJ687" s="45"/>
      <c r="AK687" s="45"/>
      <c r="AL687" s="45"/>
    </row>
    <row r="688" spans="1:38" hidden="1" outlineLevel="2" x14ac:dyDescent="0.25">
      <c r="A688" s="45"/>
      <c r="B688" s="54"/>
      <c r="C688" s="47">
        <f t="shared" si="95"/>
        <v>3</v>
      </c>
      <c r="D688" s="73"/>
      <c r="E688" s="70"/>
      <c r="F688" s="70" t="s">
        <v>1307</v>
      </c>
      <c r="G688" s="73"/>
      <c r="H688" s="76" t="s">
        <v>1308</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1309</v>
      </c>
      <c r="AE688" s="76"/>
      <c r="AF688" s="97">
        <v>1</v>
      </c>
      <c r="AG688" s="97">
        <v>1</v>
      </c>
      <c r="AH688" s="73"/>
      <c r="AI688" s="57"/>
      <c r="AJ688" s="45"/>
      <c r="AK688" s="45"/>
      <c r="AL688" s="45"/>
    </row>
    <row r="689" spans="1:38" hidden="1" outlineLevel="2" x14ac:dyDescent="0.25">
      <c r="A689" s="45"/>
      <c r="B689" s="54"/>
      <c r="C689" s="47">
        <f t="shared" si="95"/>
        <v>3</v>
      </c>
      <c r="D689" s="73"/>
      <c r="E689" s="70"/>
      <c r="F689" s="70" t="s">
        <v>1310</v>
      </c>
      <c r="G689" s="73"/>
      <c r="H689" s="76" t="s">
        <v>1311</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25">
      <c r="A690" s="45"/>
      <c r="B690" s="54"/>
      <c r="C690" s="47">
        <f t="shared" si="95"/>
        <v>3</v>
      </c>
      <c r="D690" s="73"/>
      <c r="E690" s="70"/>
      <c r="F690" s="70" t="s">
        <v>1312</v>
      </c>
      <c r="G690" s="73"/>
      <c r="H690" s="76" t="s">
        <v>1313</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1314</v>
      </c>
      <c r="G691" s="73"/>
      <c r="H691" s="76" t="s">
        <v>1315</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1316</v>
      </c>
      <c r="G692" s="73"/>
      <c r="H692" s="76" t="s">
        <v>1317</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25">
      <c r="A693" s="45"/>
      <c r="B693" s="54"/>
      <c r="C693" s="47">
        <f t="shared" si="95"/>
        <v>3</v>
      </c>
      <c r="D693" s="73"/>
      <c r="E693" s="70"/>
      <c r="F693" s="70" t="s">
        <v>1318</v>
      </c>
      <c r="G693" s="73"/>
      <c r="H693" s="76" t="s">
        <v>2980</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2981</v>
      </c>
      <c r="AE693" s="76"/>
      <c r="AF693" s="97">
        <v>1</v>
      </c>
      <c r="AG693" s="97">
        <v>1</v>
      </c>
      <c r="AH693" s="73"/>
      <c r="AI693" s="57"/>
      <c r="AJ693" s="45"/>
      <c r="AK693" s="45"/>
      <c r="AL693" s="45"/>
    </row>
    <row r="694" spans="1:38" hidden="1" outlineLevel="2" x14ac:dyDescent="0.25">
      <c r="A694" s="45"/>
      <c r="B694" s="54"/>
      <c r="C694" s="47">
        <f t="shared" si="95"/>
        <v>3</v>
      </c>
      <c r="D694" s="73"/>
      <c r="E694" s="70"/>
      <c r="F694" s="70" t="s">
        <v>1319</v>
      </c>
      <c r="G694" s="73"/>
      <c r="H694" s="76" t="s">
        <v>2982</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25">
      <c r="A695" s="45"/>
      <c r="B695" s="54"/>
      <c r="C695" s="47">
        <f t="shared" si="95"/>
        <v>3</v>
      </c>
      <c r="D695" s="73"/>
      <c r="E695" s="70"/>
      <c r="F695" s="70" t="s">
        <v>1320</v>
      </c>
      <c r="G695" s="73"/>
      <c r="H695" s="76" t="s">
        <v>2983</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25">
      <c r="A696" s="45"/>
      <c r="B696" s="54"/>
      <c r="C696" s="47">
        <f t="shared" si="95"/>
        <v>3</v>
      </c>
      <c r="D696" s="73"/>
      <c r="E696" s="70"/>
      <c r="F696" s="70" t="s">
        <v>1321</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5"/>
        <v>3</v>
      </c>
      <c r="D697" s="73"/>
      <c r="E697" s="70"/>
      <c r="F697" s="70" t="s">
        <v>1323</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5"/>
        <v>3</v>
      </c>
      <c r="D698" s="73"/>
      <c r="E698" s="70"/>
      <c r="F698" s="70" t="s">
        <v>1326</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25">
      <c r="A699" s="45"/>
      <c r="B699" s="54"/>
      <c r="C699" s="47">
        <f>INT($C$29)+1</f>
        <v>2</v>
      </c>
      <c r="D699" s="73"/>
      <c r="E699" s="70"/>
      <c r="F699" s="256" t="s">
        <v>1328</v>
      </c>
      <c r="G699" s="73"/>
      <c r="H699" s="246" t="s">
        <v>1329</v>
      </c>
      <c r="I699" s="129"/>
      <c r="J699" s="129" t="s">
        <v>1053</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25">
      <c r="A700" s="45"/>
      <c r="B700" s="54"/>
      <c r="C700" s="47">
        <f t="shared" ref="C700:C763" si="107">INT($C$29)+3</f>
        <v>4</v>
      </c>
      <c r="D700" s="73"/>
      <c r="E700" s="70"/>
      <c r="F700" s="70" t="s">
        <v>1330</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7"/>
        <v>4</v>
      </c>
      <c r="D701" s="73"/>
      <c r="E701" s="70"/>
      <c r="F701" s="70" t="s">
        <v>1331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1336</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1342</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7"/>
        <v>4</v>
      </c>
      <c r="D715" s="73"/>
      <c r="E715" s="70"/>
      <c r="F715" s="70" t="s">
        <v>1345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7"/>
        <v>4</v>
      </c>
      <c r="D716" s="73"/>
      <c r="E716" s="70"/>
      <c r="F716" s="70" t="s">
        <v>1346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7"/>
        <v>4</v>
      </c>
      <c r="D717" s="73"/>
      <c r="E717" s="70"/>
      <c r="F717" s="70" t="s">
        <v>1347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7"/>
        <v>4</v>
      </c>
      <c r="D718" s="73"/>
      <c r="E718" s="70"/>
      <c r="F718" s="70" t="s">
        <v>1348</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1349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1350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7"/>
        <v>4</v>
      </c>
      <c r="D721" s="73"/>
      <c r="E721" s="70"/>
      <c r="F721" s="70" t="s">
        <v>1351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7"/>
        <v>4</v>
      </c>
      <c r="D722" s="73"/>
      <c r="E722" s="70"/>
      <c r="F722" s="70" t="s">
        <v>1352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7"/>
        <v>4</v>
      </c>
      <c r="D723" s="73"/>
      <c r="E723" s="70"/>
      <c r="F723" s="70" t="s">
        <v>1353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7"/>
        <v>4</v>
      </c>
      <c r="D724" s="73"/>
      <c r="E724" s="70"/>
      <c r="F724" s="70" t="s">
        <v>1354</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7"/>
        <v>4</v>
      </c>
      <c r="D727" s="73"/>
      <c r="E727" s="70"/>
      <c r="F727" s="70" t="s">
        <v>1357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7"/>
        <v>4</v>
      </c>
      <c r="D728" s="73"/>
      <c r="E728" s="70"/>
      <c r="F728" s="70" t="s">
        <v>1358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7"/>
        <v>4</v>
      </c>
      <c r="D729" s="73"/>
      <c r="E729" s="70"/>
      <c r="F729" s="70" t="s">
        <v>1359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7"/>
        <v>4</v>
      </c>
      <c r="D730" s="73"/>
      <c r="E730" s="70"/>
      <c r="F730" s="70" t="s">
        <v>1360</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7"/>
        <v>4</v>
      </c>
      <c r="D733" s="73"/>
      <c r="E733" s="70"/>
      <c r="F733" s="70" t="s">
        <v>1363</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7"/>
        <v>4</v>
      </c>
      <c r="D734" s="73"/>
      <c r="E734" s="70"/>
      <c r="F734" s="70" t="s">
        <v>1364</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7"/>
        <v>4</v>
      </c>
      <c r="D735" s="73"/>
      <c r="E735" s="70"/>
      <c r="F735" s="70" t="s">
        <v>1365</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7"/>
        <v>4</v>
      </c>
      <c r="D736" s="73"/>
      <c r="E736" s="70"/>
      <c r="F736" s="70" t="s">
        <v>1366</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1367</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1368</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07"/>
        <v>4</v>
      </c>
      <c r="D739" s="73"/>
      <c r="E739" s="70"/>
      <c r="F739" s="70" t="s">
        <v>1369</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v>4</v>
      </c>
      <c r="B740" s="54"/>
      <c r="C740" s="47">
        <f t="shared" si="107"/>
        <v>4</v>
      </c>
      <c r="D740" s="73"/>
      <c r="E740" s="70"/>
      <c r="F740" s="70" t="s">
        <v>1370</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f>A740</f>
        <v>4</v>
      </c>
      <c r="B741" s="54"/>
      <c r="C741" s="47">
        <f t="shared" si="107"/>
        <v>4</v>
      </c>
      <c r="D741" s="73"/>
      <c r="E741" s="70"/>
      <c r="F741" s="70" t="s">
        <v>1371</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7"/>
        <v>4</v>
      </c>
      <c r="D742" s="73"/>
      <c r="E742" s="70"/>
      <c r="F742" s="70" t="s">
        <v>1372</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1373</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1374</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7"/>
        <v>4</v>
      </c>
      <c r="D745" s="73"/>
      <c r="E745" s="70"/>
      <c r="F745" s="70" t="s">
        <v>1375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7"/>
        <v>4</v>
      </c>
      <c r="D746" s="73"/>
      <c r="E746" s="70"/>
      <c r="F746" s="70" t="s">
        <v>1376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7"/>
        <v>4</v>
      </c>
      <c r="D747" s="73"/>
      <c r="E747" s="70"/>
      <c r="F747" s="70" t="s">
        <v>1377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25">
      <c r="A748" s="45"/>
      <c r="B748" s="54"/>
      <c r="C748" s="47">
        <f t="shared" ref="C748:C753" si="108">INT($C$29)+2</f>
        <v>3</v>
      </c>
      <c r="D748" s="73"/>
      <c r="E748" s="70"/>
      <c r="F748" s="70" t="s">
        <v>1378</v>
      </c>
      <c r="G748" s="73"/>
      <c r="H748" s="76" t="s">
        <v>1379</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1380</v>
      </c>
      <c r="AE748" s="76"/>
      <c r="AF748" s="261">
        <f>AF$848</f>
        <v>1</v>
      </c>
      <c r="AG748" s="261">
        <f>AG$848</f>
        <v>1</v>
      </c>
      <c r="AH748" s="73"/>
      <c r="AI748" s="57"/>
      <c r="AJ748" s="45"/>
      <c r="AK748" s="45"/>
      <c r="AL748" s="45"/>
    </row>
    <row r="749" spans="1:38" hidden="1" outlineLevel="2" x14ac:dyDescent="0.25">
      <c r="A749" s="45"/>
      <c r="B749" s="54"/>
      <c r="C749" s="47">
        <f t="shared" si="108"/>
        <v>3</v>
      </c>
      <c r="D749" s="73"/>
      <c r="E749" s="70"/>
      <c r="F749" s="70" t="s">
        <v>1381</v>
      </c>
      <c r="G749" s="73"/>
      <c r="H749" s="76" t="s">
        <v>1382</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1383</v>
      </c>
      <c r="G750" s="73"/>
      <c r="H750" s="76" t="s">
        <v>1384</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25">
      <c r="A751" s="45"/>
      <c r="B751" s="54"/>
      <c r="C751" s="47">
        <f t="shared" si="108"/>
        <v>3</v>
      </c>
      <c r="D751" s="73"/>
      <c r="E751" s="70"/>
      <c r="F751" s="70" t="s">
        <v>1385</v>
      </c>
      <c r="G751" s="73"/>
      <c r="H751" s="76" t="s">
        <v>1386</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25">
      <c r="A752" s="45">
        <v>4</v>
      </c>
      <c r="B752" s="54"/>
      <c r="C752" s="47">
        <f t="shared" si="108"/>
        <v>3</v>
      </c>
      <c r="D752" s="73"/>
      <c r="E752" s="70"/>
      <c r="F752" s="70" t="s">
        <v>1387</v>
      </c>
      <c r="G752" s="73"/>
      <c r="H752" s="76" t="s">
        <v>1388</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25">
      <c r="A753" s="45">
        <f>A752</f>
        <v>4</v>
      </c>
      <c r="B753" s="54"/>
      <c r="C753" s="47">
        <f t="shared" si="108"/>
        <v>3</v>
      </c>
      <c r="D753" s="73"/>
      <c r="E753" s="70"/>
      <c r="F753" s="70" t="s">
        <v>1389</v>
      </c>
      <c r="G753" s="73"/>
      <c r="H753" s="76" t="s">
        <v>1390</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25">
      <c r="A754" s="45"/>
      <c r="B754" s="54"/>
      <c r="C754" s="47">
        <f t="shared" si="107"/>
        <v>4</v>
      </c>
      <c r="D754" s="73"/>
      <c r="E754" s="70"/>
      <c r="F754" s="70" t="s">
        <v>1391</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7"/>
        <v>4</v>
      </c>
      <c r="D755" s="73"/>
      <c r="E755" s="70"/>
      <c r="F755" s="70" t="s">
        <v>1392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 t="shared" si="107"/>
        <v>4</v>
      </c>
      <c r="D757" s="73"/>
      <c r="E757" s="70"/>
      <c r="F757" s="70" t="s">
        <v>1394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v>4</v>
      </c>
      <c r="B758" s="54"/>
      <c r="C758" s="47">
        <f t="shared" si="107"/>
        <v>4</v>
      </c>
      <c r="D758" s="73"/>
      <c r="E758" s="70"/>
      <c r="F758" s="70" t="s">
        <v>1395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f>A758</f>
        <v>4</v>
      </c>
      <c r="B759" s="54"/>
      <c r="C759" s="47">
        <f t="shared" si="107"/>
        <v>4</v>
      </c>
      <c r="D759" s="73"/>
      <c r="E759" s="70"/>
      <c r="F759" s="70" t="s">
        <v>1396</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7"/>
        <v>4</v>
      </c>
      <c r="D760" s="73"/>
      <c r="E760" s="70"/>
      <c r="F760" s="70" t="s">
        <v>1397</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1398</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1399</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c r="B763" s="54"/>
      <c r="C763" s="47">
        <f t="shared" si="107"/>
        <v>4</v>
      </c>
      <c r="D763" s="73"/>
      <c r="E763" s="70"/>
      <c r="F763" s="70" t="s">
        <v>1400</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v>4</v>
      </c>
      <c r="B764" s="54"/>
      <c r="C764" s="47">
        <f t="shared" ref="C764:C789" si="114">INT($C$29)+3</f>
        <v>4</v>
      </c>
      <c r="D764" s="73"/>
      <c r="E764" s="70"/>
      <c r="F764" s="70" t="s">
        <v>1401</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25">
      <c r="A765" s="45">
        <f>A764</f>
        <v>4</v>
      </c>
      <c r="B765" s="54"/>
      <c r="C765" s="47">
        <f t="shared" si="114"/>
        <v>4</v>
      </c>
      <c r="D765" s="73"/>
      <c r="E765" s="70"/>
      <c r="F765" s="70" t="s">
        <v>1402</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25">
      <c r="A766" s="45"/>
      <c r="B766" s="54"/>
      <c r="C766" s="47">
        <f t="shared" si="114"/>
        <v>4</v>
      </c>
      <c r="D766" s="73"/>
      <c r="E766" s="70"/>
      <c r="F766" s="70" t="s">
        <v>1403</v>
      </c>
      <c r="G766" s="73"/>
      <c r="H766" s="76" t="s">
        <v>2743</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2749</v>
      </c>
      <c r="AE766" s="76"/>
      <c r="AF766" s="97">
        <v>1</v>
      </c>
      <c r="AG766" s="97">
        <v>1</v>
      </c>
      <c r="AH766" s="73"/>
      <c r="AI766" s="57"/>
      <c r="AJ766" s="45"/>
      <c r="AK766" s="45"/>
      <c r="AL766" s="45"/>
    </row>
    <row r="767" spans="1:38" hidden="1" outlineLevel="2" x14ac:dyDescent="0.25">
      <c r="A767" s="45"/>
      <c r="B767" s="54"/>
      <c r="C767" s="47">
        <f t="shared" si="114"/>
        <v>4</v>
      </c>
      <c r="D767" s="73"/>
      <c r="E767" s="70"/>
      <c r="F767" s="70" t="s">
        <v>1404</v>
      </c>
      <c r="G767" s="73"/>
      <c r="H767" s="76" t="s">
        <v>2744</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1405</v>
      </c>
      <c r="G768" s="73"/>
      <c r="H768" s="76" t="s">
        <v>2745</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25">
      <c r="A769" s="45"/>
      <c r="B769" s="54"/>
      <c r="C769" s="47">
        <f t="shared" si="114"/>
        <v>4</v>
      </c>
      <c r="D769" s="73"/>
      <c r="E769" s="70"/>
      <c r="F769" s="70" t="s">
        <v>1406</v>
      </c>
      <c r="G769" s="73"/>
      <c r="H769" s="76" t="s">
        <v>2746</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25">
      <c r="A770" s="45">
        <v>4</v>
      </c>
      <c r="B770" s="54"/>
      <c r="C770" s="47">
        <f t="shared" si="114"/>
        <v>4</v>
      </c>
      <c r="D770" s="73"/>
      <c r="E770" s="70"/>
      <c r="F770" s="70" t="s">
        <v>1407</v>
      </c>
      <c r="G770" s="73"/>
      <c r="H770" s="76" t="s">
        <v>2747</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25">
      <c r="A771" s="45">
        <f>A770</f>
        <v>4</v>
      </c>
      <c r="B771" s="54"/>
      <c r="C771" s="47">
        <f t="shared" si="114"/>
        <v>4</v>
      </c>
      <c r="D771" s="73"/>
      <c r="E771" s="70"/>
      <c r="F771" s="70" t="s">
        <v>1408</v>
      </c>
      <c r="G771" s="73"/>
      <c r="H771" s="76" t="s">
        <v>2748</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25">
      <c r="A772" s="45"/>
      <c r="B772" s="54"/>
      <c r="C772" s="47">
        <f t="shared" ref="C772:C783" si="118">INT($C$29)+2</f>
        <v>3</v>
      </c>
      <c r="D772" s="73"/>
      <c r="E772" s="70"/>
      <c r="F772" s="70" t="s">
        <v>1409</v>
      </c>
      <c r="G772" s="73"/>
      <c r="H772" s="76" t="s">
        <v>1410</v>
      </c>
      <c r="I772" s="96" t="s">
        <v>700</v>
      </c>
      <c r="J772" s="96" t="s">
        <v>1153</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1411</v>
      </c>
      <c r="AE772" s="76"/>
      <c r="AF772" s="97">
        <v>1</v>
      </c>
      <c r="AG772" s="97">
        <v>1</v>
      </c>
      <c r="AH772" s="73"/>
      <c r="AI772" s="57"/>
      <c r="AJ772" s="45"/>
      <c r="AK772" s="45"/>
      <c r="AL772" s="45"/>
    </row>
    <row r="773" spans="1:38" hidden="1" outlineLevel="2" x14ac:dyDescent="0.25">
      <c r="A773" s="45"/>
      <c r="B773" s="54"/>
      <c r="C773" s="47">
        <f t="shared" si="118"/>
        <v>3</v>
      </c>
      <c r="D773" s="73"/>
      <c r="E773" s="70"/>
      <c r="F773" s="70" t="s">
        <v>1412</v>
      </c>
      <c r="G773" s="73"/>
      <c r="H773" s="76" t="s">
        <v>1413</v>
      </c>
      <c r="I773" s="96" t="s">
        <v>700</v>
      </c>
      <c r="J773" s="96" t="s">
        <v>1153</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1414</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1415</v>
      </c>
      <c r="G774" s="73"/>
      <c r="H774" s="76" t="s">
        <v>1416</v>
      </c>
      <c r="I774" s="96" t="s">
        <v>700</v>
      </c>
      <c r="J774" s="96" t="s">
        <v>1153</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1417</v>
      </c>
      <c r="AE774" s="76"/>
      <c r="AF774" s="97">
        <v>1</v>
      </c>
      <c r="AG774" s="97">
        <v>1</v>
      </c>
      <c r="AH774" s="73"/>
      <c r="AI774" s="57"/>
      <c r="AJ774" s="45"/>
      <c r="AK774" s="45"/>
      <c r="AL774" s="45"/>
    </row>
    <row r="775" spans="1:38" hidden="1" outlineLevel="2" x14ac:dyDescent="0.25">
      <c r="A775" s="45"/>
      <c r="B775" s="54"/>
      <c r="C775" s="47">
        <f t="shared" si="118"/>
        <v>3</v>
      </c>
      <c r="D775" s="73"/>
      <c r="E775" s="70"/>
      <c r="F775" s="70" t="s">
        <v>1418</v>
      </c>
      <c r="G775" s="73"/>
      <c r="H775" s="76" t="s">
        <v>1419</v>
      </c>
      <c r="I775" s="96" t="s">
        <v>700</v>
      </c>
      <c r="J775" s="96" t="s">
        <v>1153</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1420</v>
      </c>
      <c r="AE775" s="76"/>
      <c r="AF775" s="97">
        <v>1</v>
      </c>
      <c r="AG775" s="97">
        <v>1</v>
      </c>
      <c r="AH775" s="73"/>
      <c r="AI775" s="57"/>
      <c r="AJ775" s="45"/>
      <c r="AK775" s="45"/>
      <c r="AL775" s="45"/>
    </row>
    <row r="776" spans="1:38" hidden="1" outlineLevel="2" x14ac:dyDescent="0.25">
      <c r="A776" s="45">
        <v>4</v>
      </c>
      <c r="B776" s="54"/>
      <c r="C776" s="47">
        <f t="shared" si="118"/>
        <v>3</v>
      </c>
      <c r="D776" s="73"/>
      <c r="E776" s="70"/>
      <c r="F776" s="70" t="s">
        <v>1421</v>
      </c>
      <c r="G776" s="73"/>
      <c r="H776" s="76" t="s">
        <v>1422</v>
      </c>
      <c r="I776" s="96" t="s">
        <v>700</v>
      </c>
      <c r="J776" s="96" t="s">
        <v>1153</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25">
      <c r="A777" s="45">
        <f>A776</f>
        <v>4</v>
      </c>
      <c r="B777" s="54"/>
      <c r="C777" s="47">
        <f t="shared" si="118"/>
        <v>3</v>
      </c>
      <c r="D777" s="73"/>
      <c r="E777" s="70"/>
      <c r="F777" s="70" t="s">
        <v>1423</v>
      </c>
      <c r="G777" s="73"/>
      <c r="H777" s="76" t="s">
        <v>1424</v>
      </c>
      <c r="I777" s="96" t="s">
        <v>700</v>
      </c>
      <c r="J777" s="96" t="s">
        <v>1153</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25">
      <c r="A778" s="45"/>
      <c r="B778" s="54"/>
      <c r="C778" s="47">
        <f t="shared" si="118"/>
        <v>3</v>
      </c>
      <c r="D778" s="73"/>
      <c r="E778" s="70"/>
      <c r="F778" s="70" t="s">
        <v>1425</v>
      </c>
      <c r="G778" s="73"/>
      <c r="H778" s="76" t="s">
        <v>1426</v>
      </c>
      <c r="I778" s="96" t="s">
        <v>1427</v>
      </c>
      <c r="J778" s="96" t="s">
        <v>1153</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1411</v>
      </c>
      <c r="AE778" s="76"/>
      <c r="AF778" s="97">
        <v>1</v>
      </c>
      <c r="AG778" s="97">
        <v>1</v>
      </c>
      <c r="AH778" s="73"/>
      <c r="AI778" s="57"/>
      <c r="AJ778" s="45"/>
      <c r="AK778" s="45"/>
      <c r="AL778" s="45"/>
    </row>
    <row r="779" spans="1:38" hidden="1" outlineLevel="2" x14ac:dyDescent="0.25">
      <c r="A779" s="45"/>
      <c r="B779" s="54"/>
      <c r="C779" s="47">
        <f t="shared" si="118"/>
        <v>3</v>
      </c>
      <c r="D779" s="73"/>
      <c r="E779" s="70"/>
      <c r="F779" s="70" t="s">
        <v>1428</v>
      </c>
      <c r="G779" s="73"/>
      <c r="H779" s="76" t="s">
        <v>1429</v>
      </c>
      <c r="I779" s="96" t="s">
        <v>1427</v>
      </c>
      <c r="J779" s="96" t="s">
        <v>1153</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1414</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1430</v>
      </c>
      <c r="G780" s="73"/>
      <c r="H780" s="76" t="s">
        <v>1431</v>
      </c>
      <c r="I780" s="96" t="s">
        <v>1427</v>
      </c>
      <c r="J780" s="96" t="s">
        <v>1153</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1417</v>
      </c>
      <c r="AE780" s="76"/>
      <c r="AF780" s="97">
        <v>1</v>
      </c>
      <c r="AG780" s="97">
        <v>1</v>
      </c>
      <c r="AH780" s="73"/>
      <c r="AI780" s="57"/>
      <c r="AJ780" s="45"/>
      <c r="AK780" s="45"/>
      <c r="AL780" s="45"/>
    </row>
    <row r="781" spans="1:38" hidden="1" outlineLevel="2" x14ac:dyDescent="0.25">
      <c r="A781" s="45"/>
      <c r="B781" s="54"/>
      <c r="C781" s="47">
        <f t="shared" si="118"/>
        <v>3</v>
      </c>
      <c r="D781" s="73"/>
      <c r="E781" s="70"/>
      <c r="F781" s="70" t="s">
        <v>1432</v>
      </c>
      <c r="G781" s="73"/>
      <c r="H781" s="76" t="s">
        <v>1433</v>
      </c>
      <c r="I781" s="96" t="s">
        <v>1427</v>
      </c>
      <c r="J781" s="96" t="s">
        <v>1153</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1434</v>
      </c>
      <c r="AE781" s="76"/>
      <c r="AF781" s="97">
        <v>1</v>
      </c>
      <c r="AG781" s="97">
        <v>1</v>
      </c>
      <c r="AH781" s="73"/>
      <c r="AI781" s="57"/>
      <c r="AJ781" s="45"/>
      <c r="AK781" s="45"/>
      <c r="AL781" s="45"/>
    </row>
    <row r="782" spans="1:38" hidden="1" outlineLevel="2" x14ac:dyDescent="0.25">
      <c r="A782" s="45">
        <v>4</v>
      </c>
      <c r="B782" s="54"/>
      <c r="C782" s="47">
        <f t="shared" si="118"/>
        <v>3</v>
      </c>
      <c r="D782" s="73"/>
      <c r="E782" s="70"/>
      <c r="F782" s="70" t="s">
        <v>1435</v>
      </c>
      <c r="G782" s="73"/>
      <c r="H782" s="76" t="s">
        <v>1436</v>
      </c>
      <c r="I782" s="96" t="s">
        <v>1427</v>
      </c>
      <c r="J782" s="96" t="s">
        <v>1153</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25">
      <c r="A783" s="45">
        <f>A782</f>
        <v>4</v>
      </c>
      <c r="B783" s="54"/>
      <c r="C783" s="47">
        <f t="shared" si="118"/>
        <v>3</v>
      </c>
      <c r="D783" s="73"/>
      <c r="E783" s="70"/>
      <c r="F783" s="70" t="s">
        <v>1437</v>
      </c>
      <c r="G783" s="73"/>
      <c r="H783" s="76" t="s">
        <v>1438</v>
      </c>
      <c r="I783" s="96" t="s">
        <v>1427</v>
      </c>
      <c r="J783" s="96" t="s">
        <v>1153</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25">
      <c r="A784" s="45"/>
      <c r="B784" s="54"/>
      <c r="C784" s="47">
        <f t="shared" si="114"/>
        <v>4</v>
      </c>
      <c r="D784" s="73"/>
      <c r="E784" s="70"/>
      <c r="F784" s="70" t="s">
        <v>1439</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4"/>
        <v>4</v>
      </c>
      <c r="D785" s="73"/>
      <c r="E785" s="70"/>
      <c r="F785" s="70" t="s">
        <v>1440</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1441</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si="114"/>
        <v>4</v>
      </c>
      <c r="D787" s="73"/>
      <c r="E787" s="70"/>
      <c r="F787" s="70" t="s">
        <v>1442</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v>4</v>
      </c>
      <c r="B788" s="54"/>
      <c r="C788" s="47">
        <f t="shared" si="114"/>
        <v>4</v>
      </c>
      <c r="D788" s="73"/>
      <c r="E788" s="70"/>
      <c r="F788" s="70" t="s">
        <v>1443</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f>A788</f>
        <v>4</v>
      </c>
      <c r="B789" s="54"/>
      <c r="C789" s="47">
        <f t="shared" si="114"/>
        <v>4</v>
      </c>
      <c r="D789" s="73"/>
      <c r="E789" s="70"/>
      <c r="F789" s="70" t="s">
        <v>1444</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25">
      <c r="A790" s="45"/>
      <c r="B790" s="54"/>
      <c r="C790" s="47">
        <f t="shared" ref="C790:C813" si="120">INT($C$29)+2</f>
        <v>3</v>
      </c>
      <c r="D790" s="73"/>
      <c r="E790" s="70"/>
      <c r="F790" s="70" t="s">
        <v>1445</v>
      </c>
      <c r="G790" s="73"/>
      <c r="H790" s="76" t="s">
        <v>1446</v>
      </c>
      <c r="I790" s="96"/>
      <c r="J790" s="96" t="s">
        <v>1181</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1380</v>
      </c>
      <c r="AE790" s="76"/>
      <c r="AF790" s="261">
        <f>AF$876</f>
        <v>1</v>
      </c>
      <c r="AG790" s="261">
        <f>AG$876</f>
        <v>1</v>
      </c>
      <c r="AH790" s="73"/>
      <c r="AI790" s="57"/>
      <c r="AJ790" s="45"/>
      <c r="AK790" s="45"/>
      <c r="AL790" s="45"/>
    </row>
    <row r="791" spans="1:38" hidden="1" outlineLevel="2" x14ac:dyDescent="0.25">
      <c r="A791" s="45"/>
      <c r="B791" s="54"/>
      <c r="C791" s="47">
        <f t="shared" si="120"/>
        <v>3</v>
      </c>
      <c r="D791" s="73"/>
      <c r="E791" s="70"/>
      <c r="F791" s="70" t="s">
        <v>1447</v>
      </c>
      <c r="G791" s="73"/>
      <c r="H791" s="76" t="s">
        <v>1448</v>
      </c>
      <c r="I791" s="96"/>
      <c r="J791" s="96" t="s">
        <v>1181</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1449</v>
      </c>
      <c r="G792" s="73"/>
      <c r="H792" s="76" t="s">
        <v>1450</v>
      </c>
      <c r="I792" s="96"/>
      <c r="J792" s="96" t="s">
        <v>1181</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25">
      <c r="A793" s="45"/>
      <c r="B793" s="54"/>
      <c r="C793" s="47">
        <f t="shared" si="120"/>
        <v>3</v>
      </c>
      <c r="D793" s="73"/>
      <c r="E793" s="70"/>
      <c r="F793" s="70" t="s">
        <v>1451</v>
      </c>
      <c r="G793" s="73"/>
      <c r="H793" s="76" t="s">
        <v>1452</v>
      </c>
      <c r="I793" s="96"/>
      <c r="J793" s="96" t="s">
        <v>1181</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25">
      <c r="A794" s="45">
        <v>4</v>
      </c>
      <c r="B794" s="54"/>
      <c r="C794" s="47">
        <f t="shared" si="120"/>
        <v>3</v>
      </c>
      <c r="D794" s="73"/>
      <c r="E794" s="70"/>
      <c r="F794" s="70" t="s">
        <v>1453</v>
      </c>
      <c r="G794" s="73"/>
      <c r="H794" s="76" t="s">
        <v>1454</v>
      </c>
      <c r="I794" s="96"/>
      <c r="J794" s="96" t="s">
        <v>1181</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25">
      <c r="A795" s="45">
        <f>A794</f>
        <v>4</v>
      </c>
      <c r="B795" s="54"/>
      <c r="C795" s="47">
        <f t="shared" si="120"/>
        <v>3</v>
      </c>
      <c r="D795" s="73"/>
      <c r="E795" s="70"/>
      <c r="F795" s="70" t="s">
        <v>1455</v>
      </c>
      <c r="G795" s="73"/>
      <c r="H795" s="76" t="s">
        <v>1456</v>
      </c>
      <c r="I795" s="96"/>
      <c r="J795" s="96" t="s">
        <v>1181</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25">
      <c r="A796" s="45"/>
      <c r="B796" s="54"/>
      <c r="C796" s="47">
        <f t="shared" si="120"/>
        <v>3</v>
      </c>
      <c r="D796" s="73"/>
      <c r="E796" s="70"/>
      <c r="F796" s="70" t="s">
        <v>1457</v>
      </c>
      <c r="G796" s="73"/>
      <c r="H796" s="76" t="s">
        <v>1458</v>
      </c>
      <c r="I796" s="96" t="s">
        <v>700</v>
      </c>
      <c r="J796" s="96" t="s">
        <v>1153</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1380</v>
      </c>
      <c r="AE796" s="76"/>
      <c r="AF796" s="261">
        <f>AF$880</f>
        <v>1</v>
      </c>
      <c r="AG796" s="261">
        <f>AG$880</f>
        <v>1</v>
      </c>
      <c r="AH796" s="73"/>
      <c r="AI796" s="57"/>
      <c r="AJ796" s="45"/>
      <c r="AK796" s="45"/>
      <c r="AL796" s="45"/>
    </row>
    <row r="797" spans="1:38" hidden="1" outlineLevel="2" x14ac:dyDescent="0.25">
      <c r="A797" s="45"/>
      <c r="B797" s="54"/>
      <c r="C797" s="47">
        <f t="shared" si="120"/>
        <v>3</v>
      </c>
      <c r="D797" s="73"/>
      <c r="E797" s="70"/>
      <c r="F797" s="70" t="s">
        <v>1459</v>
      </c>
      <c r="G797" s="73"/>
      <c r="H797" s="76" t="s">
        <v>1460</v>
      </c>
      <c r="I797" s="96" t="s">
        <v>700</v>
      </c>
      <c r="J797" s="96" t="s">
        <v>1153</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1461</v>
      </c>
      <c r="G798" s="73"/>
      <c r="H798" s="76" t="s">
        <v>1462</v>
      </c>
      <c r="I798" s="96" t="s">
        <v>700</v>
      </c>
      <c r="J798" s="96" t="s">
        <v>1153</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25">
      <c r="A799" s="45"/>
      <c r="B799" s="54"/>
      <c r="C799" s="47">
        <f t="shared" si="120"/>
        <v>3</v>
      </c>
      <c r="D799" s="73"/>
      <c r="E799" s="70"/>
      <c r="F799" s="70" t="s">
        <v>1463</v>
      </c>
      <c r="G799" s="73"/>
      <c r="H799" s="76" t="s">
        <v>1464</v>
      </c>
      <c r="I799" s="96" t="s">
        <v>700</v>
      </c>
      <c r="J799" s="96" t="s">
        <v>1153</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25">
      <c r="A800" s="45">
        <v>4</v>
      </c>
      <c r="B800" s="54"/>
      <c r="C800" s="47">
        <f t="shared" si="120"/>
        <v>3</v>
      </c>
      <c r="D800" s="73"/>
      <c r="E800" s="70"/>
      <c r="F800" s="70" t="s">
        <v>1465</v>
      </c>
      <c r="G800" s="73"/>
      <c r="H800" s="76" t="s">
        <v>1466</v>
      </c>
      <c r="I800" s="96" t="s">
        <v>700</v>
      </c>
      <c r="J800" s="96" t="s">
        <v>1153</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25">
      <c r="A801" s="45">
        <f>A800</f>
        <v>4</v>
      </c>
      <c r="B801" s="54"/>
      <c r="C801" s="47">
        <f t="shared" si="120"/>
        <v>3</v>
      </c>
      <c r="D801" s="73"/>
      <c r="E801" s="70"/>
      <c r="F801" s="70" t="s">
        <v>1467</v>
      </c>
      <c r="G801" s="73"/>
      <c r="H801" s="76" t="s">
        <v>1468</v>
      </c>
      <c r="I801" s="96" t="s">
        <v>700</v>
      </c>
      <c r="J801" s="96" t="s">
        <v>1153</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25">
      <c r="A802" s="45"/>
      <c r="B802" s="54"/>
      <c r="C802" s="47">
        <f t="shared" si="120"/>
        <v>3</v>
      </c>
      <c r="D802" s="73"/>
      <c r="E802" s="70"/>
      <c r="F802" s="70" t="s">
        <v>1469</v>
      </c>
      <c r="G802" s="73"/>
      <c r="H802" s="76" t="s">
        <v>1470</v>
      </c>
      <c r="I802" s="96" t="s">
        <v>700</v>
      </c>
      <c r="J802" s="96" t="s">
        <v>1153</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1291</v>
      </c>
      <c r="AE802" s="76"/>
      <c r="AF802" s="97">
        <v>1</v>
      </c>
      <c r="AG802" s="97">
        <v>1</v>
      </c>
      <c r="AH802" s="73"/>
      <c r="AI802" s="57"/>
      <c r="AJ802" s="45"/>
      <c r="AK802" s="45"/>
      <c r="AL802" s="45"/>
    </row>
    <row r="803" spans="1:38" hidden="1" outlineLevel="2" x14ac:dyDescent="0.25">
      <c r="A803" s="45"/>
      <c r="B803" s="54"/>
      <c r="C803" s="47">
        <f t="shared" si="120"/>
        <v>3</v>
      </c>
      <c r="D803" s="73"/>
      <c r="E803" s="70"/>
      <c r="F803" s="70" t="s">
        <v>1471</v>
      </c>
      <c r="G803" s="73"/>
      <c r="H803" s="76" t="s">
        <v>1472</v>
      </c>
      <c r="I803" s="96" t="s">
        <v>700</v>
      </c>
      <c r="J803" s="96" t="s">
        <v>1153</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2311</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1473</v>
      </c>
      <c r="G804" s="73"/>
      <c r="H804" s="76" t="s">
        <v>1474</v>
      </c>
      <c r="I804" s="96" t="s">
        <v>700</v>
      </c>
      <c r="J804" s="96" t="s">
        <v>1153</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2312</v>
      </c>
      <c r="AE804" s="76"/>
      <c r="AF804" s="97">
        <v>1</v>
      </c>
      <c r="AG804" s="97">
        <v>1</v>
      </c>
      <c r="AH804" s="73"/>
      <c r="AI804" s="57"/>
      <c r="AJ804" s="45"/>
      <c r="AK804" s="45"/>
      <c r="AL804" s="45"/>
    </row>
    <row r="805" spans="1:38" hidden="1" outlineLevel="2" x14ac:dyDescent="0.25">
      <c r="A805" s="45"/>
      <c r="B805" s="54"/>
      <c r="C805" s="47">
        <f t="shared" si="120"/>
        <v>3</v>
      </c>
      <c r="D805" s="73"/>
      <c r="E805" s="70"/>
      <c r="F805" s="70" t="s">
        <v>1476</v>
      </c>
      <c r="G805" s="73"/>
      <c r="H805" s="76" t="s">
        <v>1477</v>
      </c>
      <c r="I805" s="96" t="s">
        <v>700</v>
      </c>
      <c r="J805" s="96" t="s">
        <v>1153</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2313</v>
      </c>
      <c r="AE805" s="76"/>
      <c r="AF805" s="97">
        <v>1</v>
      </c>
      <c r="AG805" s="97">
        <v>1</v>
      </c>
      <c r="AH805" s="73"/>
      <c r="AI805" s="57"/>
      <c r="AJ805" s="45"/>
      <c r="AK805" s="45"/>
      <c r="AL805" s="45"/>
    </row>
    <row r="806" spans="1:38" hidden="1" outlineLevel="2" x14ac:dyDescent="0.25">
      <c r="A806" s="45">
        <v>4</v>
      </c>
      <c r="B806" s="54"/>
      <c r="C806" s="47">
        <f t="shared" si="120"/>
        <v>3</v>
      </c>
      <c r="D806" s="73"/>
      <c r="E806" s="70"/>
      <c r="F806" s="70" t="s">
        <v>1478</v>
      </c>
      <c r="G806" s="73"/>
      <c r="H806" s="76" t="s">
        <v>1479</v>
      </c>
      <c r="I806" s="96" t="s">
        <v>700</v>
      </c>
      <c r="J806" s="96" t="s">
        <v>1153</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25">
      <c r="A807" s="45">
        <f>A806</f>
        <v>4</v>
      </c>
      <c r="B807" s="54"/>
      <c r="C807" s="47">
        <f t="shared" si="120"/>
        <v>3</v>
      </c>
      <c r="D807" s="73"/>
      <c r="E807" s="70"/>
      <c r="F807" s="70" t="s">
        <v>1480</v>
      </c>
      <c r="G807" s="73"/>
      <c r="H807" s="76" t="s">
        <v>1481</v>
      </c>
      <c r="I807" s="96" t="s">
        <v>700</v>
      </c>
      <c r="J807" s="96" t="s">
        <v>1153</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25">
      <c r="A808" s="45"/>
      <c r="B808" s="54"/>
      <c r="C808" s="47">
        <f t="shared" si="120"/>
        <v>3</v>
      </c>
      <c r="D808" s="73"/>
      <c r="E808" s="70"/>
      <c r="F808" s="70" t="s">
        <v>1482</v>
      </c>
      <c r="G808" s="73"/>
      <c r="H808" s="76" t="s">
        <v>1483</v>
      </c>
      <c r="I808" s="96" t="s">
        <v>700</v>
      </c>
      <c r="J808" s="96" t="s">
        <v>1153</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1298</v>
      </c>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1484</v>
      </c>
      <c r="G809" s="73"/>
      <c r="H809" s="76" t="s">
        <v>1485</v>
      </c>
      <c r="I809" s="96" t="s">
        <v>700</v>
      </c>
      <c r="J809" s="96" t="s">
        <v>1153</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1486</v>
      </c>
      <c r="G810" s="73"/>
      <c r="H810" s="76" t="s">
        <v>1487</v>
      </c>
      <c r="I810" s="96" t="s">
        <v>700</v>
      </c>
      <c r="J810" s="96" t="s">
        <v>1153</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1475</v>
      </c>
      <c r="AE810" s="76"/>
      <c r="AF810" s="97">
        <v>1</v>
      </c>
      <c r="AG810" s="97">
        <v>1</v>
      </c>
      <c r="AH810" s="73"/>
      <c r="AI810" s="57"/>
      <c r="AJ810" s="45"/>
      <c r="AK810" s="45"/>
      <c r="AL810" s="45"/>
    </row>
    <row r="811" spans="1:38" hidden="1" outlineLevel="2" x14ac:dyDescent="0.25">
      <c r="A811" s="45"/>
      <c r="B811" s="54"/>
      <c r="C811" s="47">
        <f t="shared" si="120"/>
        <v>3</v>
      </c>
      <c r="D811" s="73"/>
      <c r="E811" s="70"/>
      <c r="F811" s="70" t="s">
        <v>1488</v>
      </c>
      <c r="G811" s="73"/>
      <c r="H811" s="76" t="s">
        <v>1489</v>
      </c>
      <c r="I811" s="96" t="s">
        <v>700</v>
      </c>
      <c r="J811" s="96" t="s">
        <v>1153</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25">
      <c r="A812" s="45">
        <v>4</v>
      </c>
      <c r="B812" s="54"/>
      <c r="C812" s="47">
        <f t="shared" si="120"/>
        <v>3</v>
      </c>
      <c r="D812" s="73"/>
      <c r="E812" s="70"/>
      <c r="F812" s="70" t="s">
        <v>1490</v>
      </c>
      <c r="G812" s="73"/>
      <c r="H812" s="76" t="s">
        <v>1491</v>
      </c>
      <c r="I812" s="96" t="s">
        <v>700</v>
      </c>
      <c r="J812" s="96" t="s">
        <v>1153</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25">
      <c r="A813" s="45">
        <f>A812</f>
        <v>4</v>
      </c>
      <c r="B813" s="54"/>
      <c r="C813" s="47">
        <f t="shared" si="120"/>
        <v>3</v>
      </c>
      <c r="D813" s="73"/>
      <c r="E813" s="70"/>
      <c r="F813" s="70" t="s">
        <v>1492</v>
      </c>
      <c r="G813" s="73"/>
      <c r="H813" s="76" t="s">
        <v>1493</v>
      </c>
      <c r="I813" s="96" t="s">
        <v>700</v>
      </c>
      <c r="J813" s="96" t="s">
        <v>1153</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25">
      <c r="A814" s="45"/>
      <c r="B814" s="54"/>
      <c r="C814" s="47">
        <f>INT($C$29)+1</f>
        <v>2</v>
      </c>
      <c r="D814" s="73"/>
      <c r="E814" s="70"/>
      <c r="F814" s="256" t="s">
        <v>1494</v>
      </c>
      <c r="G814" s="73"/>
      <c r="H814" s="246" t="s">
        <v>1495</v>
      </c>
      <c r="I814" s="129"/>
      <c r="J814" s="129" t="s">
        <v>1053</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25">
      <c r="A815" s="45"/>
      <c r="B815" s="54"/>
      <c r="C815" s="47">
        <f>INT($C$29)+3</f>
        <v>4</v>
      </c>
      <c r="D815" s="73"/>
      <c r="E815" s="70"/>
      <c r="F815" s="70" t="s">
        <v>1496</v>
      </c>
      <c r="G815" s="73"/>
      <c r="H815" s="76" t="s">
        <v>1497</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1498</v>
      </c>
      <c r="G816" s="73"/>
      <c r="H816" s="76" t="s">
        <v>1499</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1500</v>
      </c>
      <c r="G817" s="73"/>
      <c r="H817" s="76" t="s">
        <v>1501</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INT($C$29)+3</f>
        <v>4</v>
      </c>
      <c r="D818" s="73"/>
      <c r="E818" s="70"/>
      <c r="F818" s="70" t="s">
        <v>1502</v>
      </c>
      <c r="G818" s="73"/>
      <c r="H818" s="76" t="s">
        <v>1503</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25">
      <c r="A819" s="45"/>
      <c r="B819" s="54"/>
      <c r="C819" s="47">
        <f t="shared" ref="C819:C853" si="138">INT($C$29)+2</f>
        <v>3</v>
      </c>
      <c r="D819" s="73"/>
      <c r="E819" s="70" t="s">
        <v>993</v>
      </c>
      <c r="F819" s="70" t="s">
        <v>1504</v>
      </c>
      <c r="G819" s="73"/>
      <c r="H819" s="76" t="s">
        <v>1505</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1506</v>
      </c>
      <c r="AE819" s="76"/>
      <c r="AF819" s="76">
        <v>1</v>
      </c>
      <c r="AG819" s="76">
        <v>1</v>
      </c>
      <c r="AH819" s="73"/>
      <c r="AI819" s="57"/>
      <c r="AJ819" s="45"/>
      <c r="AK819" s="45"/>
      <c r="AL819" s="45"/>
    </row>
    <row r="820" spans="1:38" outlineLevel="2" x14ac:dyDescent="0.25">
      <c r="A820" s="45"/>
      <c r="B820" s="54"/>
      <c r="C820" s="47">
        <f t="shared" si="138"/>
        <v>3</v>
      </c>
      <c r="D820" s="73"/>
      <c r="E820" s="70"/>
      <c r="F820" s="70" t="s">
        <v>1507</v>
      </c>
      <c r="G820" s="73"/>
      <c r="H820" s="76" t="s">
        <v>1508</v>
      </c>
      <c r="I820" s="96" t="s">
        <v>510</v>
      </c>
      <c r="J820" s="96"/>
      <c r="K820" s="76"/>
      <c r="L820" s="76"/>
      <c r="M820" s="97">
        <v>0</v>
      </c>
      <c r="N820" s="97">
        <v>0</v>
      </c>
      <c r="O820" s="97">
        <v>0</v>
      </c>
      <c r="P820" s="97">
        <v>0</v>
      </c>
      <c r="Q820" s="76"/>
      <c r="R820" s="76"/>
      <c r="S820" s="97" t="s">
        <v>1509</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2602</v>
      </c>
      <c r="AE820" s="76"/>
      <c r="AF820" s="97">
        <v>1</v>
      </c>
      <c r="AG820" s="97">
        <v>1</v>
      </c>
      <c r="AH820" s="73"/>
      <c r="AI820" s="57"/>
      <c r="AJ820" s="45"/>
      <c r="AK820" s="45"/>
      <c r="AL820" s="45"/>
    </row>
    <row r="821" spans="1:38" outlineLevel="2" x14ac:dyDescent="0.25">
      <c r="A821" s="45"/>
      <c r="B821" s="54"/>
      <c r="C821" s="47">
        <f t="shared" si="138"/>
        <v>3</v>
      </c>
      <c r="D821" s="73"/>
      <c r="E821" s="70"/>
      <c r="F821" s="70" t="s">
        <v>1511</v>
      </c>
      <c r="G821" s="73"/>
      <c r="H821" s="76" t="s">
        <v>1512</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1510</v>
      </c>
      <c r="AE821" s="76"/>
      <c r="AF821" s="97">
        <v>1</v>
      </c>
      <c r="AG821" s="97">
        <v>1</v>
      </c>
      <c r="AH821" s="73"/>
      <c r="AI821" s="57"/>
      <c r="AJ821" s="45"/>
      <c r="AK821" s="45"/>
      <c r="AL821" s="45"/>
    </row>
    <row r="822" spans="1:38" outlineLevel="2" x14ac:dyDescent="0.25">
      <c r="A822" s="45"/>
      <c r="B822" s="54"/>
      <c r="C822" s="47">
        <f t="shared" si="138"/>
        <v>3</v>
      </c>
      <c r="D822" s="73"/>
      <c r="E822" s="70"/>
      <c r="F822" s="70" t="s">
        <v>1513</v>
      </c>
      <c r="G822" s="73"/>
      <c r="H822" s="76" t="s">
        <v>1514</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1032</v>
      </c>
      <c r="AE822" s="76"/>
      <c r="AF822" s="97">
        <v>1</v>
      </c>
      <c r="AG822" s="97">
        <v>1</v>
      </c>
      <c r="AH822" s="73"/>
      <c r="AI822" s="57"/>
      <c r="AJ822" s="45"/>
      <c r="AK822" s="45"/>
      <c r="AL822" s="45"/>
    </row>
    <row r="823" spans="1:38" outlineLevel="2" x14ac:dyDescent="0.25">
      <c r="A823" s="45"/>
      <c r="B823" s="54"/>
      <c r="C823" s="47">
        <f t="shared" si="138"/>
        <v>3</v>
      </c>
      <c r="D823" s="73"/>
      <c r="E823" s="70" t="s">
        <v>1515</v>
      </c>
      <c r="F823" s="70" t="s">
        <v>1516</v>
      </c>
      <c r="G823" s="73"/>
      <c r="H823" s="76" t="s">
        <v>1517</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1506</v>
      </c>
      <c r="AE823" s="76"/>
      <c r="AF823" s="76">
        <v>1</v>
      </c>
      <c r="AG823" s="76">
        <v>1</v>
      </c>
      <c r="AH823" s="73"/>
      <c r="AI823" s="57"/>
      <c r="AJ823" s="45"/>
      <c r="AK823" s="45"/>
      <c r="AL823" s="45"/>
    </row>
    <row r="824" spans="1:38" outlineLevel="2" x14ac:dyDescent="0.25">
      <c r="A824" s="45"/>
      <c r="B824" s="54"/>
      <c r="C824" s="47">
        <f t="shared" si="138"/>
        <v>3</v>
      </c>
      <c r="D824" s="73"/>
      <c r="E824" s="70"/>
      <c r="F824" s="70" t="s">
        <v>1518</v>
      </c>
      <c r="G824" s="73"/>
      <c r="H824" s="76" t="s">
        <v>1519</v>
      </c>
      <c r="I824" s="96" t="s">
        <v>510</v>
      </c>
      <c r="J824" s="96"/>
      <c r="K824" s="76"/>
      <c r="L824" s="76"/>
      <c r="M824" s="97">
        <v>0.5</v>
      </c>
      <c r="N824" s="97">
        <v>0.5</v>
      </c>
      <c r="O824" s="97">
        <v>0.5</v>
      </c>
      <c r="P824" s="97">
        <v>0.5</v>
      </c>
      <c r="Q824" s="76"/>
      <c r="R824" s="76"/>
      <c r="S824" s="97" t="s">
        <v>1520</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1525</v>
      </c>
      <c r="AE824" s="76"/>
      <c r="AF824" s="97">
        <v>1</v>
      </c>
      <c r="AG824" s="97">
        <v>1</v>
      </c>
      <c r="AH824" s="73"/>
      <c r="AI824" s="57"/>
      <c r="AJ824" s="45"/>
      <c r="AK824" s="45"/>
      <c r="AL824" s="45"/>
    </row>
    <row r="825" spans="1:38" outlineLevel="2" x14ac:dyDescent="0.25">
      <c r="A825" s="45"/>
      <c r="B825" s="54"/>
      <c r="C825" s="47">
        <f t="shared" si="138"/>
        <v>3</v>
      </c>
      <c r="D825" s="73"/>
      <c r="E825" s="70"/>
      <c r="F825" s="70" t="s">
        <v>1521</v>
      </c>
      <c r="G825" s="73"/>
      <c r="H825" s="76" t="s">
        <v>1522</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1525</v>
      </c>
      <c r="AE825" s="76"/>
      <c r="AF825" s="97">
        <v>1</v>
      </c>
      <c r="AG825" s="97">
        <v>1</v>
      </c>
      <c r="AH825" s="73"/>
      <c r="AI825" s="57"/>
      <c r="AJ825" s="45"/>
      <c r="AK825" s="45"/>
      <c r="AL825" s="45"/>
    </row>
    <row r="826" spans="1:38" outlineLevel="2" x14ac:dyDescent="0.25">
      <c r="A826" s="45"/>
      <c r="B826" s="54"/>
      <c r="C826" s="47">
        <f t="shared" si="138"/>
        <v>3</v>
      </c>
      <c r="D826" s="73"/>
      <c r="E826" s="70"/>
      <c r="F826" s="70" t="s">
        <v>1523</v>
      </c>
      <c r="G826" s="73"/>
      <c r="H826" s="76" t="s">
        <v>1524</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1525</v>
      </c>
      <c r="AE826" s="76"/>
      <c r="AF826" s="97">
        <v>1</v>
      </c>
      <c r="AG826" s="97">
        <v>1</v>
      </c>
      <c r="AH826" s="73"/>
      <c r="AI826" s="57"/>
      <c r="AJ826" s="45"/>
      <c r="AK826" s="45"/>
      <c r="AL826" s="45"/>
    </row>
    <row r="827" spans="1:38" outlineLevel="2" x14ac:dyDescent="0.25">
      <c r="A827" s="45"/>
      <c r="B827" s="54"/>
      <c r="C827" s="47">
        <f t="shared" si="138"/>
        <v>3</v>
      </c>
      <c r="D827" s="73"/>
      <c r="E827" s="70" t="s">
        <v>1526</v>
      </c>
      <c r="F827" s="70" t="s">
        <v>1527</v>
      </c>
      <c r="G827" s="73"/>
      <c r="H827" s="76" t="s">
        <v>1528</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1506</v>
      </c>
      <c r="AE827" s="76"/>
      <c r="AF827" s="76">
        <v>1</v>
      </c>
      <c r="AG827" s="76">
        <v>1</v>
      </c>
      <c r="AH827" s="73"/>
      <c r="AI827" s="57"/>
      <c r="AJ827" s="45"/>
      <c r="AK827" s="45"/>
      <c r="AL827" s="45"/>
    </row>
    <row r="828" spans="1:38" outlineLevel="2" x14ac:dyDescent="0.25">
      <c r="A828" s="45"/>
      <c r="B828" s="54"/>
      <c r="C828" s="47">
        <f t="shared" si="138"/>
        <v>3</v>
      </c>
      <c r="D828" s="73"/>
      <c r="E828" s="70"/>
      <c r="F828" s="70" t="s">
        <v>1529</v>
      </c>
      <c r="G828" s="73"/>
      <c r="H828" s="76" t="s">
        <v>1519</v>
      </c>
      <c r="I828" s="96" t="s">
        <v>510</v>
      </c>
      <c r="J828" s="96"/>
      <c r="K828" s="76"/>
      <c r="L828" s="76"/>
      <c r="M828" s="97">
        <v>1</v>
      </c>
      <c r="N828" s="97">
        <v>1</v>
      </c>
      <c r="O828" s="97">
        <v>1</v>
      </c>
      <c r="P828" s="97">
        <v>1</v>
      </c>
      <c r="Q828" s="76"/>
      <c r="R828" s="76"/>
      <c r="S828" s="97" t="s">
        <v>1520</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1525</v>
      </c>
      <c r="AE828" s="76"/>
      <c r="AF828" s="97">
        <v>1</v>
      </c>
      <c r="AG828" s="97">
        <v>1</v>
      </c>
      <c r="AH828" s="73"/>
      <c r="AI828" s="57"/>
      <c r="AJ828" s="45"/>
      <c r="AK828" s="45"/>
      <c r="AL828" s="45"/>
    </row>
    <row r="829" spans="1:38" outlineLevel="2" x14ac:dyDescent="0.25">
      <c r="A829" s="45"/>
      <c r="B829" s="54"/>
      <c r="C829" s="47">
        <f t="shared" si="138"/>
        <v>3</v>
      </c>
      <c r="D829" s="73"/>
      <c r="E829" s="70"/>
      <c r="F829" s="70" t="s">
        <v>1530</v>
      </c>
      <c r="G829" s="73"/>
      <c r="H829" s="76" t="s">
        <v>1522</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1525</v>
      </c>
      <c r="AE829" s="76"/>
      <c r="AF829" s="97">
        <v>1</v>
      </c>
      <c r="AG829" s="97">
        <v>1</v>
      </c>
      <c r="AH829" s="73"/>
      <c r="AI829" s="57"/>
      <c r="AJ829" s="45"/>
      <c r="AK829" s="45"/>
      <c r="AL829" s="45"/>
    </row>
    <row r="830" spans="1:38" outlineLevel="2" x14ac:dyDescent="0.25">
      <c r="A830" s="45"/>
      <c r="B830" s="54"/>
      <c r="C830" s="47">
        <f t="shared" si="138"/>
        <v>3</v>
      </c>
      <c r="D830" s="73"/>
      <c r="E830" s="70"/>
      <c r="F830" s="70" t="s">
        <v>1531</v>
      </c>
      <c r="G830" s="73"/>
      <c r="H830" s="76" t="s">
        <v>1524</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1525</v>
      </c>
      <c r="AE830" s="76"/>
      <c r="AF830" s="97">
        <v>1</v>
      </c>
      <c r="AG830" s="97">
        <v>1</v>
      </c>
      <c r="AH830" s="73"/>
      <c r="AI830" s="57"/>
      <c r="AJ830" s="45"/>
      <c r="AK830" s="45"/>
      <c r="AL830" s="45"/>
    </row>
    <row r="831" spans="1:38" outlineLevel="2" x14ac:dyDescent="0.25">
      <c r="A831" s="45"/>
      <c r="B831" s="54"/>
      <c r="C831" s="47">
        <f t="shared" si="138"/>
        <v>3</v>
      </c>
      <c r="D831" s="73"/>
      <c r="E831" s="70" t="s">
        <v>1532</v>
      </c>
      <c r="F831" s="70" t="s">
        <v>1533</v>
      </c>
      <c r="G831" s="73"/>
      <c r="H831" s="76" t="s">
        <v>1534</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1535</v>
      </c>
      <c r="AE831" s="76"/>
      <c r="AF831" s="76">
        <v>1</v>
      </c>
      <c r="AG831" s="76">
        <v>1</v>
      </c>
      <c r="AH831" s="73"/>
      <c r="AI831" s="57"/>
      <c r="AJ831" s="45"/>
      <c r="AK831" s="45"/>
      <c r="AL831" s="45"/>
    </row>
    <row r="832" spans="1:38" outlineLevel="2" x14ac:dyDescent="0.25">
      <c r="A832" s="45"/>
      <c r="B832" s="54"/>
      <c r="C832" s="47">
        <f t="shared" si="138"/>
        <v>3</v>
      </c>
      <c r="D832" s="73"/>
      <c r="E832" s="70"/>
      <c r="F832" s="70" t="s">
        <v>1536</v>
      </c>
      <c r="G832" s="73"/>
      <c r="H832" s="76" t="s">
        <v>1537</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97">
        <v>1</v>
      </c>
      <c r="AG832" s="97">
        <v>1</v>
      </c>
      <c r="AH832" s="73"/>
      <c r="AI832" s="57"/>
      <c r="AJ832" s="45"/>
      <c r="AK832" s="45"/>
      <c r="AL832" s="45"/>
    </row>
    <row r="833" spans="1:38" outlineLevel="2" x14ac:dyDescent="0.25">
      <c r="A833" s="45"/>
      <c r="B833" s="54"/>
      <c r="C833" s="47">
        <f t="shared" si="138"/>
        <v>3</v>
      </c>
      <c r="D833" s="73"/>
      <c r="E833" s="70"/>
      <c r="F833" s="70" t="s">
        <v>1538</v>
      </c>
      <c r="G833" s="73"/>
      <c r="H833" s="76" t="s">
        <v>1539</v>
      </c>
      <c r="I833" s="96" t="s">
        <v>1540</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1541</v>
      </c>
      <c r="AE833" s="76"/>
      <c r="AF833" s="97">
        <v>1</v>
      </c>
      <c r="AG833" s="97">
        <v>1</v>
      </c>
      <c r="AH833" s="73"/>
      <c r="AI833" s="57"/>
      <c r="AJ833" s="45"/>
      <c r="AK833" s="45"/>
      <c r="AL833" s="45"/>
    </row>
    <row r="834" spans="1:38" outlineLevel="2" x14ac:dyDescent="0.25">
      <c r="A834" s="45"/>
      <c r="B834" s="54"/>
      <c r="C834" s="47">
        <f t="shared" si="138"/>
        <v>3</v>
      </c>
      <c r="D834" s="73"/>
      <c r="E834" s="70"/>
      <c r="F834" s="70" t="s">
        <v>1542</v>
      </c>
      <c r="G834" s="73"/>
      <c r="H834" s="76" t="s">
        <v>1543</v>
      </c>
      <c r="I834" s="96" t="s">
        <v>1540</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1544</v>
      </c>
      <c r="AE834" s="76"/>
      <c r="AF834" s="97">
        <v>1</v>
      </c>
      <c r="AG834" s="97">
        <v>1</v>
      </c>
      <c r="AH834" s="73"/>
      <c r="AI834" s="57"/>
      <c r="AJ834" s="45"/>
      <c r="AK834" s="45"/>
      <c r="AL834" s="45"/>
    </row>
    <row r="835" spans="1:38" outlineLevel="2" x14ac:dyDescent="0.25">
      <c r="A835" s="45"/>
      <c r="B835" s="54"/>
      <c r="C835" s="47">
        <f t="shared" si="138"/>
        <v>3</v>
      </c>
      <c r="D835" s="73"/>
      <c r="E835" s="70" t="s">
        <v>1545</v>
      </c>
      <c r="F835" s="70" t="s">
        <v>1546</v>
      </c>
      <c r="G835" s="73"/>
      <c r="H835" s="76" t="s">
        <v>1547</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1535</v>
      </c>
      <c r="AE835" s="76"/>
      <c r="AF835" s="76">
        <v>1</v>
      </c>
      <c r="AG835" s="76">
        <v>1</v>
      </c>
      <c r="AH835" s="73"/>
      <c r="AI835" s="57"/>
      <c r="AJ835" s="45"/>
      <c r="AK835" s="45"/>
      <c r="AL835" s="45"/>
    </row>
    <row r="836" spans="1:38" outlineLevel="2" x14ac:dyDescent="0.25">
      <c r="A836" s="45"/>
      <c r="B836" s="54"/>
      <c r="C836" s="47">
        <f t="shared" si="138"/>
        <v>3</v>
      </c>
      <c r="D836" s="73"/>
      <c r="E836" s="70"/>
      <c r="F836" s="70" t="s">
        <v>1548</v>
      </c>
      <c r="G836" s="73"/>
      <c r="H836" s="76" t="s">
        <v>1537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97">
        <v>1</v>
      </c>
      <c r="AG836" s="97">
        <v>1</v>
      </c>
      <c r="AH836" s="73"/>
      <c r="AI836" s="57"/>
      <c r="AJ836" s="45"/>
      <c r="AK836" s="45"/>
      <c r="AL836" s="45"/>
    </row>
    <row r="837" spans="1:38" outlineLevel="2" x14ac:dyDescent="0.25">
      <c r="A837" s="45"/>
      <c r="B837" s="54"/>
      <c r="C837" s="47">
        <f t="shared" si="138"/>
        <v>3</v>
      </c>
      <c r="D837" s="73"/>
      <c r="E837" s="70"/>
      <c r="F837" s="70" t="s">
        <v>1549</v>
      </c>
      <c r="G837" s="73"/>
      <c r="H837" s="76" t="s">
        <v>1539</v>
      </c>
      <c r="I837" s="96" t="s">
        <v>1540</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2293</v>
      </c>
      <c r="AE837" s="76"/>
      <c r="AF837" s="97">
        <v>1</v>
      </c>
      <c r="AG837" s="97">
        <v>1</v>
      </c>
      <c r="AH837" s="73"/>
      <c r="AI837" s="57"/>
      <c r="AJ837" s="45"/>
      <c r="AK837" s="45"/>
      <c r="AL837" s="45"/>
    </row>
    <row r="838" spans="1:38" outlineLevel="2" x14ac:dyDescent="0.25">
      <c r="A838" s="45"/>
      <c r="B838" s="54"/>
      <c r="C838" s="47">
        <f t="shared" si="138"/>
        <v>3</v>
      </c>
      <c r="D838" s="73"/>
      <c r="E838" s="70"/>
      <c r="F838" s="70" t="s">
        <v>1550</v>
      </c>
      <c r="G838" s="73"/>
      <c r="H838" s="76" t="s">
        <v>1543</v>
      </c>
      <c r="I838" s="96" t="s">
        <v>1540</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2294</v>
      </c>
      <c r="AE838" s="76"/>
      <c r="AF838" s="97">
        <v>1</v>
      </c>
      <c r="AG838" s="97">
        <v>1</v>
      </c>
      <c r="AH838" s="73"/>
      <c r="AI838" s="57"/>
      <c r="AJ838" s="45"/>
      <c r="AK838" s="45"/>
      <c r="AL838" s="45"/>
    </row>
    <row r="839" spans="1:38" outlineLevel="2" x14ac:dyDescent="0.25">
      <c r="A839" s="45"/>
      <c r="B839" s="54"/>
      <c r="C839" s="47">
        <f t="shared" si="138"/>
        <v>3</v>
      </c>
      <c r="D839" s="73"/>
      <c r="E839" s="70" t="s">
        <v>1551</v>
      </c>
      <c r="F839" s="70" t="s">
        <v>1552</v>
      </c>
      <c r="G839" s="73"/>
      <c r="H839" s="76" t="s">
        <v>1553</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1535</v>
      </c>
      <c r="AE839" s="76"/>
      <c r="AF839" s="76">
        <v>1</v>
      </c>
      <c r="AG839" s="76">
        <v>1</v>
      </c>
      <c r="AH839" s="73"/>
      <c r="AI839" s="57"/>
      <c r="AJ839" s="45"/>
      <c r="AK839" s="45"/>
      <c r="AL839" s="45"/>
    </row>
    <row r="840" spans="1:38" outlineLevel="2" x14ac:dyDescent="0.25">
      <c r="A840" s="45"/>
      <c r="B840" s="54"/>
      <c r="C840" s="47">
        <f t="shared" si="138"/>
        <v>3</v>
      </c>
      <c r="D840" s="73"/>
      <c r="E840" s="70"/>
      <c r="F840" s="70" t="s">
        <v>1554</v>
      </c>
      <c r="G840" s="73"/>
      <c r="H840" s="76" t="s">
        <v>1537</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1510</v>
      </c>
      <c r="AE840" s="76"/>
      <c r="AF840" s="97">
        <v>1</v>
      </c>
      <c r="AG840" s="97">
        <v>1</v>
      </c>
      <c r="AH840" s="73"/>
      <c r="AI840" s="57"/>
      <c r="AJ840" s="45"/>
      <c r="AK840" s="45"/>
      <c r="AL840" s="45"/>
    </row>
    <row r="841" spans="1:38" outlineLevel="2" x14ac:dyDescent="0.25">
      <c r="A841" s="45"/>
      <c r="B841" s="54"/>
      <c r="C841" s="47">
        <f t="shared" si="138"/>
        <v>3</v>
      </c>
      <c r="D841" s="73"/>
      <c r="E841" s="70"/>
      <c r="F841" s="70" t="s">
        <v>1555</v>
      </c>
      <c r="G841" s="73"/>
      <c r="H841" s="76" t="s">
        <v>1539</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25">
      <c r="A842" s="45"/>
      <c r="B842" s="54"/>
      <c r="C842" s="47">
        <f t="shared" si="138"/>
        <v>3</v>
      </c>
      <c r="D842" s="73"/>
      <c r="E842" s="70"/>
      <c r="F842" s="70" t="s">
        <v>1556</v>
      </c>
      <c r="G842" s="73"/>
      <c r="H842" s="76" t="s">
        <v>1543</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25">
      <c r="A843" s="45"/>
      <c r="B843" s="54"/>
      <c r="C843" s="47">
        <f t="shared" si="138"/>
        <v>3</v>
      </c>
      <c r="D843" s="73"/>
      <c r="E843" s="70" t="s">
        <v>1557</v>
      </c>
      <c r="F843" s="70" t="s">
        <v>1558</v>
      </c>
      <c r="G843" s="73"/>
      <c r="H843" s="76" t="s">
        <v>1547</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1535</v>
      </c>
      <c r="AE843" s="76"/>
      <c r="AF843" s="76">
        <v>1</v>
      </c>
      <c r="AG843" s="76">
        <v>1</v>
      </c>
      <c r="AH843" s="73"/>
      <c r="AI843" s="57"/>
      <c r="AJ843" s="45"/>
      <c r="AK843" s="45"/>
      <c r="AL843" s="45"/>
    </row>
    <row r="844" spans="1:38" outlineLevel="2" x14ac:dyDescent="0.25">
      <c r="A844" s="45"/>
      <c r="B844" s="54"/>
      <c r="C844" s="47">
        <f t="shared" si="138"/>
        <v>3</v>
      </c>
      <c r="D844" s="73"/>
      <c r="E844" s="70"/>
      <c r="F844" s="70" t="s">
        <v>1559</v>
      </c>
      <c r="G844" s="73"/>
      <c r="H844" s="76" t="s">
        <v>1537</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1510</v>
      </c>
      <c r="AE844" s="76"/>
      <c r="AF844" s="97">
        <v>1</v>
      </c>
      <c r="AG844" s="97">
        <v>1</v>
      </c>
      <c r="AH844" s="73"/>
      <c r="AI844" s="57"/>
      <c r="AJ844" s="45"/>
      <c r="AK844" s="45"/>
      <c r="AL844" s="45"/>
    </row>
    <row r="845" spans="1:38" outlineLevel="2" x14ac:dyDescent="0.25">
      <c r="A845" s="45"/>
      <c r="B845" s="54"/>
      <c r="C845" s="47">
        <f t="shared" si="138"/>
        <v>3</v>
      </c>
      <c r="D845" s="73"/>
      <c r="E845" s="70"/>
      <c r="F845" s="70" t="s">
        <v>1560</v>
      </c>
      <c r="G845" s="73"/>
      <c r="H845" s="76" t="s">
        <v>1539</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25">
      <c r="A846" s="45"/>
      <c r="B846" s="54"/>
      <c r="C846" s="47">
        <f t="shared" si="138"/>
        <v>3</v>
      </c>
      <c r="D846" s="73"/>
      <c r="E846" s="70"/>
      <c r="F846" s="70" t="s">
        <v>1561</v>
      </c>
      <c r="G846" s="73"/>
      <c r="H846" s="76" t="s">
        <v>1543</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25">
      <c r="A847" s="45"/>
      <c r="B847" s="54"/>
      <c r="C847" s="47">
        <f t="shared" si="138"/>
        <v>3</v>
      </c>
      <c r="D847" s="73"/>
      <c r="E847" s="70"/>
      <c r="F847" s="70" t="s">
        <v>1562</v>
      </c>
      <c r="G847" s="73"/>
      <c r="H847" s="76" t="s">
        <v>1563</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25">
      <c r="A848" s="45"/>
      <c r="B848" s="54"/>
      <c r="C848" s="47">
        <f t="shared" si="138"/>
        <v>3</v>
      </c>
      <c r="D848" s="73"/>
      <c r="E848" s="70"/>
      <c r="F848" s="70" t="s">
        <v>1564</v>
      </c>
      <c r="G848" s="73"/>
      <c r="H848" s="76" t="s">
        <v>1565</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2598</v>
      </c>
      <c r="AE848" s="76"/>
      <c r="AF848" s="97">
        <v>1</v>
      </c>
      <c r="AG848" s="97">
        <v>1</v>
      </c>
      <c r="AH848" s="73"/>
      <c r="AI848" s="57"/>
      <c r="AJ848" s="45"/>
      <c r="AK848" s="45"/>
      <c r="AL848" s="45"/>
    </row>
    <row r="849" spans="1:38" outlineLevel="2" x14ac:dyDescent="0.25">
      <c r="A849" s="45"/>
      <c r="B849" s="54"/>
      <c r="C849" s="47">
        <f t="shared" si="138"/>
        <v>3</v>
      </c>
      <c r="D849" s="73"/>
      <c r="E849" s="70"/>
      <c r="F849" s="70" t="s">
        <v>1566</v>
      </c>
      <c r="G849" s="73"/>
      <c r="H849" s="76" t="s">
        <v>1567</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25">
      <c r="A850" s="45"/>
      <c r="B850" s="54"/>
      <c r="C850" s="47">
        <f t="shared" si="138"/>
        <v>3</v>
      </c>
      <c r="D850" s="73"/>
      <c r="E850" s="70"/>
      <c r="F850" s="70" t="s">
        <v>1568</v>
      </c>
      <c r="G850" s="73"/>
      <c r="H850" s="76" t="s">
        <v>1569</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25">
      <c r="A851" s="45"/>
      <c r="B851" s="54"/>
      <c r="C851" s="47">
        <f t="shared" si="138"/>
        <v>3</v>
      </c>
      <c r="D851" s="73"/>
      <c r="E851" s="70"/>
      <c r="F851" s="70" t="s">
        <v>1570</v>
      </c>
      <c r="G851" s="73"/>
      <c r="H851" s="76" t="s">
        <v>2753</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25">
      <c r="A852" s="45"/>
      <c r="B852" s="54"/>
      <c r="C852" s="47">
        <f t="shared" si="138"/>
        <v>3</v>
      </c>
      <c r="D852" s="73"/>
      <c r="E852" s="70"/>
      <c r="F852" s="70" t="s">
        <v>1571</v>
      </c>
      <c r="G852" s="73"/>
      <c r="H852" s="76" t="s">
        <v>2185</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2750</v>
      </c>
      <c r="AE852" s="76"/>
      <c r="AF852" s="76">
        <v>1</v>
      </c>
      <c r="AG852" s="76">
        <v>1</v>
      </c>
      <c r="AH852" s="73"/>
      <c r="AI852" s="57"/>
      <c r="AJ852" s="45"/>
      <c r="AK852" s="45"/>
      <c r="AL852" s="45"/>
    </row>
    <row r="853" spans="1:38" outlineLevel="2" x14ac:dyDescent="0.25">
      <c r="A853" s="45"/>
      <c r="B853" s="54"/>
      <c r="C853" s="47">
        <f t="shared" si="138"/>
        <v>3</v>
      </c>
      <c r="D853" s="73"/>
      <c r="E853" s="70"/>
      <c r="F853" s="70" t="s">
        <v>1572</v>
      </c>
      <c r="G853" s="73"/>
      <c r="H853" s="76" t="s">
        <v>2186</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25">
      <c r="A854" s="45"/>
      <c r="B854" s="54"/>
      <c r="C854" s="47">
        <f>INT($C$29)+3</f>
        <v>4</v>
      </c>
      <c r="D854" s="73"/>
      <c r="E854" s="70"/>
      <c r="F854" s="70" t="s">
        <v>1573</v>
      </c>
      <c r="G854" s="73"/>
      <c r="H854" s="76" t="s">
        <v>2187</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25">
      <c r="A855" s="45"/>
      <c r="B855" s="54"/>
      <c r="C855" s="47">
        <f>INT($C$29)+3</f>
        <v>4</v>
      </c>
      <c r="D855" s="73"/>
      <c r="E855" s="70" t="s">
        <v>1578</v>
      </c>
      <c r="F855" s="70" t="s">
        <v>1574</v>
      </c>
      <c r="G855" s="73"/>
      <c r="H855" s="76" t="s">
        <v>1580</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1535</v>
      </c>
      <c r="AE855" s="76"/>
      <c r="AF855" s="76">
        <v>1</v>
      </c>
      <c r="AG855" s="76">
        <v>1</v>
      </c>
      <c r="AH855" s="73"/>
      <c r="AI855" s="57"/>
      <c r="AJ855" s="45"/>
      <c r="AK855" s="45"/>
      <c r="AL855" s="45"/>
    </row>
    <row r="856" spans="1:38" outlineLevel="2" x14ac:dyDescent="0.25">
      <c r="A856" s="45"/>
      <c r="B856" s="54"/>
      <c r="C856" s="47">
        <f>INT($C$29)+3</f>
        <v>4</v>
      </c>
      <c r="D856" s="73"/>
      <c r="E856" s="70"/>
      <c r="F856" s="70" t="s">
        <v>1575</v>
      </c>
      <c r="G856" s="73"/>
      <c r="H856" s="76" t="s">
        <v>1499</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1023</v>
      </c>
      <c r="AE856" s="76"/>
      <c r="AF856" s="97">
        <v>1</v>
      </c>
      <c r="AG856" s="97">
        <v>1</v>
      </c>
      <c r="AH856" s="73"/>
      <c r="AI856" s="57"/>
      <c r="AJ856" s="45"/>
      <c r="AK856" s="45"/>
      <c r="AL856" s="45"/>
    </row>
    <row r="857" spans="1:38" outlineLevel="2" x14ac:dyDescent="0.25">
      <c r="A857" s="45"/>
      <c r="B857" s="54"/>
      <c r="C857" s="47">
        <f>INT($C$29)+3</f>
        <v>4</v>
      </c>
      <c r="D857" s="73"/>
      <c r="E857" s="70"/>
      <c r="F857" s="70" t="s">
        <v>1576</v>
      </c>
      <c r="G857" s="73"/>
      <c r="H857" s="76" t="s">
        <v>1501</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1023</v>
      </c>
      <c r="AE857" s="76"/>
      <c r="AF857" s="97">
        <v>1</v>
      </c>
      <c r="AG857" s="97">
        <v>1</v>
      </c>
      <c r="AH857" s="73"/>
      <c r="AI857" s="57"/>
      <c r="AJ857" s="45"/>
      <c r="AK857" s="45"/>
      <c r="AL857" s="45"/>
    </row>
    <row r="858" spans="1:38" outlineLevel="2" x14ac:dyDescent="0.25">
      <c r="A858" s="45"/>
      <c r="B858" s="54"/>
      <c r="C858" s="47">
        <f>INT($C$29)+3</f>
        <v>4</v>
      </c>
      <c r="D858" s="73"/>
      <c r="E858" s="70"/>
      <c r="F858" s="70" t="s">
        <v>1577</v>
      </c>
      <c r="G858" s="73"/>
      <c r="H858" s="76" t="s">
        <v>1503</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2735</v>
      </c>
      <c r="AE858" s="76"/>
      <c r="AF858" s="97">
        <v>1</v>
      </c>
      <c r="AG858" s="97">
        <v>1</v>
      </c>
      <c r="AH858" s="73"/>
      <c r="AI858" s="57"/>
      <c r="AJ858" s="45"/>
      <c r="AK858" s="45"/>
      <c r="AL858" s="45"/>
    </row>
    <row r="859" spans="1:38" outlineLevel="3" x14ac:dyDescent="0.25">
      <c r="A859" s="45"/>
      <c r="B859" s="54"/>
      <c r="C859" s="47">
        <f>INT($C$29)+2</f>
        <v>3</v>
      </c>
      <c r="D859" s="73"/>
      <c r="E859" s="70"/>
      <c r="F859" s="70" t="s">
        <v>1579</v>
      </c>
      <c r="G859" s="73"/>
      <c r="H859" s="76" t="s">
        <v>1497</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1581</v>
      </c>
      <c r="G860" s="73"/>
      <c r="H860" s="76" t="s">
        <v>1499</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1582</v>
      </c>
      <c r="G861" s="73"/>
      <c r="H861" s="76" t="s">
        <v>1501</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INT($C$29)+2</f>
        <v>3</v>
      </c>
      <c r="D862" s="73"/>
      <c r="E862" s="70"/>
      <c r="F862" s="70" t="s">
        <v>1583</v>
      </c>
      <c r="G862" s="73"/>
      <c r="H862" s="76" t="s">
        <v>1503</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ref="C863:C870" si="149">INT($C$29)+3</f>
        <v>4</v>
      </c>
      <c r="D863" s="73"/>
      <c r="E863" s="70"/>
      <c r="F863" s="70" t="s">
        <v>1584</v>
      </c>
      <c r="G863" s="73"/>
      <c r="H863" s="76" t="s">
        <v>1585</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9"/>
        <v>4</v>
      </c>
      <c r="D864" s="73"/>
      <c r="E864" s="70"/>
      <c r="F864" s="70" t="s">
        <v>1586</v>
      </c>
      <c r="G864" s="73"/>
      <c r="H864" s="76" t="s">
        <v>1499</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9"/>
        <v>4</v>
      </c>
      <c r="D865" s="73"/>
      <c r="E865" s="70"/>
      <c r="F865" s="70" t="s">
        <v>1587</v>
      </c>
      <c r="G865" s="73"/>
      <c r="H865" s="76" t="s">
        <v>1501</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9"/>
        <v>4</v>
      </c>
      <c r="D866" s="73"/>
      <c r="E866" s="70"/>
      <c r="F866" s="70" t="s">
        <v>1588</v>
      </c>
      <c r="G866" s="73"/>
      <c r="H866" s="76" t="s">
        <v>1503</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9"/>
        <v>4</v>
      </c>
      <c r="D867" s="73"/>
      <c r="E867" s="70"/>
      <c r="F867" s="70" t="s">
        <v>1589</v>
      </c>
      <c r="G867" s="73"/>
      <c r="H867" s="76" t="s">
        <v>1590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9"/>
        <v>4</v>
      </c>
      <c r="D868" s="73"/>
      <c r="E868" s="70"/>
      <c r="F868" s="70" t="s">
        <v>1591</v>
      </c>
      <c r="G868" s="73"/>
      <c r="H868" s="76" t="s">
        <v>1499</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9"/>
        <v>4</v>
      </c>
      <c r="D869" s="73"/>
      <c r="E869" s="70"/>
      <c r="F869" s="70" t="s">
        <v>1592</v>
      </c>
      <c r="G869" s="73"/>
      <c r="H869" s="76" t="s">
        <v>1501</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149"/>
        <v>4</v>
      </c>
      <c r="D870" s="73"/>
      <c r="E870" s="70"/>
      <c r="F870" s="70" t="s">
        <v>1593</v>
      </c>
      <c r="G870" s="73"/>
      <c r="H870" s="76" t="s">
        <v>1503</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25">
      <c r="A871" s="45"/>
      <c r="B871" s="54"/>
      <c r="C871" s="47">
        <f t="shared" ref="C871:C918" si="150">INT($C$29)+2</f>
        <v>3</v>
      </c>
      <c r="D871" s="73"/>
      <c r="E871" s="70" t="s">
        <v>792</v>
      </c>
      <c r="F871" s="70" t="s">
        <v>1594</v>
      </c>
      <c r="G871" s="73"/>
      <c r="H871" s="76" t="s">
        <v>1595</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25">
      <c r="A872" s="45"/>
      <c r="B872" s="54"/>
      <c r="C872" s="47">
        <f t="shared" si="150"/>
        <v>3</v>
      </c>
      <c r="D872" s="73"/>
      <c r="E872" s="70"/>
      <c r="F872" s="70" t="s">
        <v>1596</v>
      </c>
      <c r="G872" s="73"/>
      <c r="H872" s="76" t="s">
        <v>1597</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25">
      <c r="A873" s="45"/>
      <c r="B873" s="54"/>
      <c r="C873" s="47">
        <f t="shared" si="150"/>
        <v>3</v>
      </c>
      <c r="D873" s="73"/>
      <c r="E873" s="70"/>
      <c r="F873" s="70" t="s">
        <v>1598</v>
      </c>
      <c r="G873" s="73"/>
      <c r="H873" s="76" t="s">
        <v>1599</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c r="F874" s="70" t="s">
        <v>1600</v>
      </c>
      <c r="G874" s="73"/>
      <c r="H874" s="76" t="s">
        <v>1601</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25">
      <c r="A875" s="45"/>
      <c r="B875" s="54"/>
      <c r="C875" s="47">
        <f t="shared" si="150"/>
        <v>3</v>
      </c>
      <c r="D875" s="73"/>
      <c r="E875" s="70" t="s">
        <v>795</v>
      </c>
      <c r="F875" s="70" t="s">
        <v>1602</v>
      </c>
      <c r="G875" s="73"/>
      <c r="H875" s="76" t="s">
        <v>1603</v>
      </c>
      <c r="I875" s="96" t="s">
        <v>510</v>
      </c>
      <c r="J875" s="96" t="s">
        <v>1181</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25">
      <c r="A876" s="45"/>
      <c r="B876" s="54"/>
      <c r="C876" s="47">
        <f t="shared" si="150"/>
        <v>3</v>
      </c>
      <c r="D876" s="73"/>
      <c r="E876" s="70"/>
      <c r="F876" s="70" t="s">
        <v>1604</v>
      </c>
      <c r="G876" s="73"/>
      <c r="H876" s="76" t="s">
        <v>1605</v>
      </c>
      <c r="I876" s="96" t="s">
        <v>97</v>
      </c>
      <c r="J876" s="96" t="s">
        <v>1181</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25">
      <c r="A877" s="45"/>
      <c r="B877" s="54"/>
      <c r="C877" s="47">
        <f t="shared" si="150"/>
        <v>3</v>
      </c>
      <c r="D877" s="73"/>
      <c r="E877" s="70"/>
      <c r="F877" s="70" t="s">
        <v>1606</v>
      </c>
      <c r="G877" s="73"/>
      <c r="H877" s="76" t="s">
        <v>1607</v>
      </c>
      <c r="I877" s="96" t="s">
        <v>97</v>
      </c>
      <c r="J877" s="96" t="s">
        <v>1181</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1608</v>
      </c>
      <c r="G878" s="73"/>
      <c r="H878" s="76" t="s">
        <v>1609</v>
      </c>
      <c r="I878" s="96" t="s">
        <v>97</v>
      </c>
      <c r="J878" s="96" t="s">
        <v>1181</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25">
      <c r="A879" s="45"/>
      <c r="B879" s="54"/>
      <c r="C879" s="47">
        <f t="shared" si="150"/>
        <v>3</v>
      </c>
      <c r="D879" s="73"/>
      <c r="E879" s="70"/>
      <c r="F879" s="70" t="s">
        <v>1610</v>
      </c>
      <c r="G879" s="73"/>
      <c r="H879" s="76" t="s">
        <v>1611</v>
      </c>
      <c r="I879" s="96" t="s">
        <v>510</v>
      </c>
      <c r="J879" s="96" t="s">
        <v>1153</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25">
      <c r="A880" s="45"/>
      <c r="B880" s="54"/>
      <c r="C880" s="47">
        <f t="shared" si="150"/>
        <v>3</v>
      </c>
      <c r="D880" s="73"/>
      <c r="E880" s="70"/>
      <c r="F880" s="70" t="s">
        <v>1612</v>
      </c>
      <c r="G880" s="73"/>
      <c r="H880" s="76" t="s">
        <v>1613</v>
      </c>
      <c r="I880" s="96" t="s">
        <v>700</v>
      </c>
      <c r="J880" s="96" t="s">
        <v>1153</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2189</v>
      </c>
      <c r="AE880" s="76"/>
      <c r="AF880" s="97">
        <v>1</v>
      </c>
      <c r="AG880" s="97">
        <v>1</v>
      </c>
      <c r="AH880" s="73"/>
      <c r="AI880" s="57"/>
      <c r="AJ880" s="45"/>
      <c r="AK880" s="45"/>
      <c r="AL880" s="45"/>
    </row>
    <row r="881" spans="1:38" outlineLevel="2" x14ac:dyDescent="0.25">
      <c r="A881" s="45"/>
      <c r="B881" s="54"/>
      <c r="C881" s="47">
        <f t="shared" si="150"/>
        <v>3</v>
      </c>
      <c r="D881" s="73"/>
      <c r="E881" s="70"/>
      <c r="F881" s="70" t="s">
        <v>1614</v>
      </c>
      <c r="G881" s="73"/>
      <c r="H881" s="76" t="s">
        <v>1615</v>
      </c>
      <c r="I881" s="96" t="s">
        <v>700</v>
      </c>
      <c r="J881" s="96" t="s">
        <v>1153</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25">
      <c r="A882" s="45"/>
      <c r="B882" s="54"/>
      <c r="C882" s="47">
        <f t="shared" si="150"/>
        <v>3</v>
      </c>
      <c r="D882" s="73"/>
      <c r="E882" s="70"/>
      <c r="F882" s="70" t="s">
        <v>1616</v>
      </c>
      <c r="G882" s="73"/>
      <c r="H882" s="76" t="s">
        <v>1617</v>
      </c>
      <c r="I882" s="96" t="s">
        <v>700</v>
      </c>
      <c r="J882" s="96" t="s">
        <v>1153</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25">
      <c r="A883" s="45"/>
      <c r="B883" s="54"/>
      <c r="C883" s="47">
        <f t="shared" si="150"/>
        <v>3</v>
      </c>
      <c r="D883" s="73"/>
      <c r="E883" s="70"/>
      <c r="F883" s="70" t="s">
        <v>1618</v>
      </c>
      <c r="G883" s="73"/>
      <c r="H883" s="76" t="s">
        <v>2191</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50"/>
        <v>3</v>
      </c>
      <c r="D884" s="73"/>
      <c r="E884" s="70"/>
      <c r="F884" s="70" t="s">
        <v>1620</v>
      </c>
      <c r="G884" s="73"/>
      <c r="H884" s="76" t="s">
        <v>1499</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1621</v>
      </c>
      <c r="G885" s="73"/>
      <c r="H885" s="76" t="s">
        <v>1501</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1622</v>
      </c>
      <c r="G886" s="73"/>
      <c r="H886" s="76" t="s">
        <v>1503</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1623</v>
      </c>
      <c r="G887" s="73"/>
      <c r="H887" s="76" t="s">
        <v>1624</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1625</v>
      </c>
      <c r="G888" s="73"/>
      <c r="H888" s="76" t="s">
        <v>1626</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1627</v>
      </c>
      <c r="G889" s="73"/>
      <c r="H889" s="76" t="s">
        <v>1628</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1629</v>
      </c>
      <c r="G890" s="73"/>
      <c r="H890" s="76" t="s">
        <v>1630</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1631</v>
      </c>
      <c r="G891" s="73"/>
      <c r="H891" s="76" t="s">
        <v>1497</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1632</v>
      </c>
      <c r="G892" s="73"/>
      <c r="H892" s="76" t="s">
        <v>1499</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1633</v>
      </c>
      <c r="G893" s="73"/>
      <c r="H893" s="76" t="s">
        <v>1501</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1634</v>
      </c>
      <c r="G894" s="73"/>
      <c r="H894" s="76" t="s">
        <v>1503</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2521</v>
      </c>
      <c r="G895" s="73"/>
      <c r="H895" s="76" t="s">
        <v>1497</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2522</v>
      </c>
      <c r="G896" s="73"/>
      <c r="H896" s="76" t="s">
        <v>1499</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2523</v>
      </c>
      <c r="G897" s="73"/>
      <c r="H897" s="76" t="s">
        <v>1501</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2524</v>
      </c>
      <c r="G898" s="73"/>
      <c r="H898" s="76" t="s">
        <v>1503</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2525</v>
      </c>
      <c r="G899" s="73"/>
      <c r="H899" s="76" t="s">
        <v>1497</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2526</v>
      </c>
      <c r="G900" s="73"/>
      <c r="H900" s="76" t="s">
        <v>1499</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2527</v>
      </c>
      <c r="G901" s="73"/>
      <c r="H901" s="76" t="s">
        <v>1501</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50"/>
        <v>3</v>
      </c>
      <c r="D902" s="73"/>
      <c r="E902" s="70"/>
      <c r="F902" s="70" t="s">
        <v>2528</v>
      </c>
      <c r="G902" s="73"/>
      <c r="H902" s="76" t="s">
        <v>1503</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25">
      <c r="A903" s="45"/>
      <c r="B903" s="54"/>
      <c r="C903" s="47">
        <f t="shared" si="150"/>
        <v>3</v>
      </c>
      <c r="D903" s="73"/>
      <c r="E903" s="70"/>
      <c r="F903" s="70" t="s">
        <v>2529</v>
      </c>
      <c r="G903" s="73"/>
      <c r="H903" s="76" t="s">
        <v>2731</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2530</v>
      </c>
      <c r="G904" s="73"/>
      <c r="H904" s="76" t="s">
        <v>2733</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2531</v>
      </c>
      <c r="G905" s="73"/>
      <c r="H905" s="76" t="s">
        <v>2732</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2532</v>
      </c>
      <c r="G906" s="73"/>
      <c r="H906" s="76" t="s">
        <v>2734</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25">
      <c r="A907" s="45"/>
      <c r="B907" s="54"/>
      <c r="C907" s="47">
        <f t="shared" si="150"/>
        <v>3</v>
      </c>
      <c r="D907" s="73"/>
      <c r="E907" s="70"/>
      <c r="F907" s="70" t="s">
        <v>2533</v>
      </c>
      <c r="G907" s="73"/>
      <c r="H907" s="76" t="s">
        <v>2785</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2796</v>
      </c>
      <c r="AE907" s="76"/>
      <c r="AF907" s="76">
        <v>1</v>
      </c>
      <c r="AG907" s="76">
        <v>1</v>
      </c>
      <c r="AH907" s="73"/>
      <c r="AI907" s="57"/>
      <c r="AJ907" s="45"/>
      <c r="AK907" s="45"/>
      <c r="AL907" s="45"/>
    </row>
    <row r="908" spans="1:38" outlineLevel="2" x14ac:dyDescent="0.25">
      <c r="A908" s="45"/>
      <c r="B908" s="54"/>
      <c r="C908" s="47">
        <f t="shared" si="150"/>
        <v>3</v>
      </c>
      <c r="D908" s="73"/>
      <c r="E908" s="70"/>
      <c r="F908" s="70" t="s">
        <v>2534</v>
      </c>
      <c r="G908" s="73"/>
      <c r="H908" s="76" t="s">
        <v>2733</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2836</v>
      </c>
      <c r="AE908" s="76"/>
      <c r="AF908" s="97">
        <v>1</v>
      </c>
      <c r="AG908" s="97">
        <v>1</v>
      </c>
      <c r="AH908" s="73"/>
      <c r="AI908" s="57"/>
      <c r="AJ908" s="45"/>
      <c r="AK908" s="45"/>
      <c r="AL908" s="45"/>
    </row>
    <row r="909" spans="1:38" outlineLevel="2" x14ac:dyDescent="0.25">
      <c r="A909" s="45"/>
      <c r="B909" s="54"/>
      <c r="C909" s="47">
        <f t="shared" si="150"/>
        <v>3</v>
      </c>
      <c r="D909" s="73"/>
      <c r="E909" s="70"/>
      <c r="F909" s="70" t="s">
        <v>2535</v>
      </c>
      <c r="G909" s="73"/>
      <c r="H909" s="76" t="s">
        <v>2732</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25">
      <c r="A910" s="45"/>
      <c r="B910" s="54"/>
      <c r="C910" s="47">
        <f t="shared" si="150"/>
        <v>3</v>
      </c>
      <c r="D910" s="73"/>
      <c r="E910" s="70"/>
      <c r="F910" s="70" t="s">
        <v>2536</v>
      </c>
      <c r="G910" s="73"/>
      <c r="H910" s="76" t="s">
        <v>2734</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25">
      <c r="A911" s="45"/>
      <c r="B911" s="54"/>
      <c r="C911" s="47">
        <f t="shared" si="150"/>
        <v>3</v>
      </c>
      <c r="D911" s="73"/>
      <c r="E911" s="70"/>
      <c r="F911" s="70" t="s">
        <v>2537</v>
      </c>
      <c r="G911" s="73"/>
      <c r="H911" s="76" t="s">
        <v>2545</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2553</v>
      </c>
      <c r="AE911" s="76"/>
      <c r="AF911" s="76">
        <v>1</v>
      </c>
      <c r="AG911" s="76">
        <v>1</v>
      </c>
      <c r="AH911" s="73"/>
      <c r="AI911" s="57"/>
      <c r="AJ911" s="45"/>
      <c r="AK911" s="45"/>
      <c r="AL911" s="45"/>
    </row>
    <row r="912" spans="1:38" outlineLevel="2" x14ac:dyDescent="0.25">
      <c r="A912" s="45"/>
      <c r="B912" s="54"/>
      <c r="C912" s="47">
        <f t="shared" si="150"/>
        <v>3</v>
      </c>
      <c r="D912" s="73"/>
      <c r="E912" s="70"/>
      <c r="F912" s="70" t="s">
        <v>2538</v>
      </c>
      <c r="G912" s="73"/>
      <c r="H912" s="76" t="s">
        <v>1508</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2549</v>
      </c>
      <c r="AE912" s="76"/>
      <c r="AF912" s="97">
        <v>1</v>
      </c>
      <c r="AG912" s="97">
        <v>1</v>
      </c>
      <c r="AH912" s="73"/>
      <c r="AI912" s="57"/>
      <c r="AJ912" s="45"/>
      <c r="AK912" s="45"/>
      <c r="AL912" s="45"/>
    </row>
    <row r="913" spans="1:38" outlineLevel="2" x14ac:dyDescent="0.25">
      <c r="A913" s="45"/>
      <c r="B913" s="54"/>
      <c r="C913" s="47">
        <f t="shared" si="150"/>
        <v>3</v>
      </c>
      <c r="D913" s="73"/>
      <c r="E913" s="70"/>
      <c r="F913" s="70" t="s">
        <v>2539</v>
      </c>
      <c r="G913" s="73"/>
      <c r="H913" s="76" t="s">
        <v>1512</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25">
      <c r="A914" s="45"/>
      <c r="B914" s="54"/>
      <c r="C914" s="47">
        <f t="shared" si="150"/>
        <v>3</v>
      </c>
      <c r="D914" s="73"/>
      <c r="E914" s="70"/>
      <c r="F914" s="70" t="s">
        <v>2540</v>
      </c>
      <c r="G914" s="73"/>
      <c r="H914" s="76" t="s">
        <v>1514</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2552</v>
      </c>
      <c r="AE914" s="76"/>
      <c r="AF914" s="76">
        <v>1</v>
      </c>
      <c r="AG914" s="76">
        <v>1</v>
      </c>
      <c r="AH914" s="73"/>
      <c r="AI914" s="57"/>
      <c r="AJ914" s="45"/>
      <c r="AK914" s="45"/>
      <c r="AL914" s="45"/>
    </row>
    <row r="915" spans="1:38" outlineLevel="2" x14ac:dyDescent="0.25">
      <c r="A915" s="45"/>
      <c r="B915" s="54"/>
      <c r="C915" s="47">
        <f t="shared" si="150"/>
        <v>3</v>
      </c>
      <c r="D915" s="73"/>
      <c r="E915" s="70"/>
      <c r="F915" s="70" t="s">
        <v>2541</v>
      </c>
      <c r="G915" s="73"/>
      <c r="H915" s="76" t="s">
        <v>2606</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2766</v>
      </c>
      <c r="AE915" s="76"/>
      <c r="AF915" s="76">
        <v>1</v>
      </c>
      <c r="AG915" s="76">
        <v>1</v>
      </c>
      <c r="AH915" s="73"/>
      <c r="AI915" s="57"/>
      <c r="AJ915" s="45"/>
      <c r="AK915" s="45"/>
      <c r="AL915" s="45"/>
    </row>
    <row r="916" spans="1:38" outlineLevel="2" x14ac:dyDescent="0.25">
      <c r="A916" s="45"/>
      <c r="B916" s="54"/>
      <c r="C916" s="47">
        <f t="shared" si="150"/>
        <v>3</v>
      </c>
      <c r="D916" s="73"/>
      <c r="E916" s="70"/>
      <c r="F916" s="70" t="s">
        <v>2542</v>
      </c>
      <c r="G916" s="73"/>
      <c r="H916" s="76" t="s">
        <v>2546</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25">
      <c r="A917" s="45"/>
      <c r="B917" s="54"/>
      <c r="C917" s="47">
        <f t="shared" si="150"/>
        <v>3</v>
      </c>
      <c r="D917" s="73"/>
      <c r="E917" s="70"/>
      <c r="F917" s="70" t="s">
        <v>2543</v>
      </c>
      <c r="G917" s="73"/>
      <c r="H917" s="76" t="s">
        <v>2547</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2799</v>
      </c>
      <c r="AE917" s="76"/>
      <c r="AF917" s="97">
        <v>1</v>
      </c>
      <c r="AG917" s="97">
        <v>1</v>
      </c>
      <c r="AH917" s="73"/>
      <c r="AI917" s="57"/>
      <c r="AJ917" s="45"/>
      <c r="AK917" s="45"/>
      <c r="AL917" s="45"/>
    </row>
    <row r="918" spans="1:38" outlineLevel="2" x14ac:dyDescent="0.25">
      <c r="A918" s="45"/>
      <c r="B918" s="54"/>
      <c r="C918" s="47">
        <f t="shared" si="150"/>
        <v>3</v>
      </c>
      <c r="D918" s="73"/>
      <c r="E918" s="70"/>
      <c r="F918" s="70" t="s">
        <v>2544</v>
      </c>
      <c r="G918" s="73"/>
      <c r="H918" s="76" t="s">
        <v>2548</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2552</v>
      </c>
      <c r="AE918" s="76"/>
      <c r="AF918" s="76">
        <v>1</v>
      </c>
      <c r="AG918" s="76">
        <v>1</v>
      </c>
      <c r="AH918" s="73"/>
      <c r="AI918" s="57"/>
      <c r="AJ918" s="45"/>
      <c r="AK918" s="45"/>
      <c r="AL918" s="45"/>
    </row>
    <row r="919" spans="1:38" outlineLevel="1" x14ac:dyDescent="0.25">
      <c r="A919" s="45"/>
      <c r="B919" s="54"/>
      <c r="C919" s="47">
        <f>INT($C$29)+1</f>
        <v>2</v>
      </c>
      <c r="D919" s="73"/>
      <c r="E919" s="70"/>
      <c r="F919" s="265" t="s">
        <v>1635</v>
      </c>
      <c r="G919" s="73"/>
      <c r="H919" s="246" t="s">
        <v>1636</v>
      </c>
      <c r="I919" s="129"/>
      <c r="J919" s="129" t="s">
        <v>1053</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25">
      <c r="A920" s="45"/>
      <c r="B920" s="54"/>
      <c r="C920" s="47">
        <f>INT($C$29)+2</f>
        <v>3</v>
      </c>
      <c r="D920" s="73"/>
      <c r="E920" s="70" t="s">
        <v>798</v>
      </c>
      <c r="F920" s="70" t="s">
        <v>1637</v>
      </c>
      <c r="G920" s="73"/>
      <c r="H920" s="76" t="s">
        <v>1638</v>
      </c>
      <c r="I920" s="96" t="s">
        <v>673</v>
      </c>
      <c r="J920" s="96"/>
      <c r="K920" s="76"/>
      <c r="L920" s="76"/>
      <c r="M920" s="76"/>
      <c r="N920" s="76"/>
      <c r="O920" s="76"/>
      <c r="P920" s="76"/>
      <c r="Q920" s="76"/>
      <c r="R920" s="76" t="s">
        <v>680</v>
      </c>
      <c r="S920" s="76" t="s">
        <v>802</v>
      </c>
      <c r="T920" s="76"/>
      <c r="U920" s="76">
        <v>0</v>
      </c>
      <c r="V920" s="76">
        <v>0</v>
      </c>
      <c r="W920" s="76">
        <v>0</v>
      </c>
      <c r="X920" s="76">
        <v>0</v>
      </c>
      <c r="Y920" s="76">
        <v>0</v>
      </c>
      <c r="Z920" s="76">
        <v>0</v>
      </c>
      <c r="AA920" s="76">
        <v>0</v>
      </c>
      <c r="AB920" s="76">
        <v>0</v>
      </c>
      <c r="AC920" s="76"/>
      <c r="AD920" s="264" t="s">
        <v>1639</v>
      </c>
      <c r="AE920" s="76"/>
      <c r="AF920" s="76">
        <v>1</v>
      </c>
      <c r="AG920" s="76">
        <v>1</v>
      </c>
      <c r="AH920" s="73"/>
      <c r="AI920" s="57"/>
      <c r="AJ920" s="45"/>
      <c r="AK920" s="45"/>
      <c r="AL920" s="45"/>
    </row>
    <row r="921" spans="1:38" outlineLevel="2" x14ac:dyDescent="0.25">
      <c r="A921" s="45"/>
      <c r="B921" s="54"/>
      <c r="C921" s="47">
        <f>INT($C$29)+2</f>
        <v>3</v>
      </c>
      <c r="D921" s="73"/>
      <c r="E921" s="70"/>
      <c r="F921" s="70" t="s">
        <v>1640</v>
      </c>
      <c r="G921" s="73"/>
      <c r="H921" s="76" t="s">
        <v>1641</v>
      </c>
      <c r="I921" s="96" t="s">
        <v>673</v>
      </c>
      <c r="J921" s="96"/>
      <c r="K921" s="97">
        <v>0.38900000000000001</v>
      </c>
      <c r="L921" s="97">
        <v>0.48599999999999999</v>
      </c>
      <c r="M921" s="97">
        <v>0.375</v>
      </c>
      <c r="N921" s="97">
        <v>0.375</v>
      </c>
      <c r="O921" s="97">
        <v>0.375</v>
      </c>
      <c r="P921" s="97">
        <v>0.5</v>
      </c>
      <c r="Q921" s="76"/>
      <c r="R921" s="76" t="s">
        <v>680</v>
      </c>
      <c r="S921" s="76" t="s">
        <v>802</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25">
      <c r="A922" s="45"/>
      <c r="B922" s="54"/>
      <c r="C922" s="47">
        <f>INT($C$29)+2</f>
        <v>3</v>
      </c>
      <c r="D922" s="73"/>
      <c r="E922" s="70"/>
      <c r="F922" s="70" t="s">
        <v>1637</v>
      </c>
      <c r="G922" s="73"/>
      <c r="H922" s="76" t="s">
        <v>1642</v>
      </c>
      <c r="I922" s="96" t="s">
        <v>673</v>
      </c>
      <c r="J922" s="96"/>
      <c r="K922" s="97">
        <v>0.622</v>
      </c>
      <c r="L922" s="97">
        <v>0.77800000000000002</v>
      </c>
      <c r="M922" s="76"/>
      <c r="N922" s="76"/>
      <c r="O922" s="76"/>
      <c r="P922" s="76"/>
      <c r="Q922" s="76"/>
      <c r="R922" s="76" t="s">
        <v>680</v>
      </c>
      <c r="S922" s="76" t="s">
        <v>802</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25">
      <c r="A923" s="45"/>
      <c r="B923" s="54"/>
      <c r="C923" s="47">
        <f>INT($C$29)+2</f>
        <v>3</v>
      </c>
      <c r="D923" s="73"/>
      <c r="E923" s="70"/>
      <c r="F923" s="70" t="s">
        <v>1643</v>
      </c>
      <c r="G923" s="73"/>
      <c r="H923" s="76" t="s">
        <v>1644</v>
      </c>
      <c r="I923" s="96" t="s">
        <v>673</v>
      </c>
      <c r="J923" s="96"/>
      <c r="K923" s="97">
        <v>0.746</v>
      </c>
      <c r="L923" s="97">
        <v>0.93400000000000005</v>
      </c>
      <c r="M923" s="76"/>
      <c r="N923" s="76"/>
      <c r="O923" s="76"/>
      <c r="P923" s="76"/>
      <c r="Q923" s="76"/>
      <c r="R923" s="76" t="s">
        <v>680</v>
      </c>
      <c r="S923" s="76" t="s">
        <v>802</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25">
      <c r="A924" s="45"/>
      <c r="B924" s="54"/>
      <c r="C924" s="47">
        <f t="shared" ref="C924:C987" si="162">INT($C$29)+3</f>
        <v>4</v>
      </c>
      <c r="D924" s="73"/>
      <c r="E924" s="70"/>
      <c r="F924" s="70" t="s">
        <v>1645</v>
      </c>
      <c r="G924" s="73"/>
      <c r="H924" s="76" t="s">
        <v>1497</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2"/>
        <v>4</v>
      </c>
      <c r="D925" s="73"/>
      <c r="E925" s="70"/>
      <c r="F925" s="70" t="s">
        <v>1646</v>
      </c>
      <c r="G925" s="73"/>
      <c r="H925" s="76" t="s">
        <v>1499</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1647</v>
      </c>
      <c r="G926" s="73"/>
      <c r="H926" s="76" t="s">
        <v>1501</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1648</v>
      </c>
      <c r="G927" s="73"/>
      <c r="H927" s="76" t="s">
        <v>1503</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1649</v>
      </c>
      <c r="G928" s="73"/>
      <c r="H928" s="76" t="s">
        <v>1497</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1650</v>
      </c>
      <c r="G929" s="73"/>
      <c r="H929" s="76" t="s">
        <v>1499</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1651</v>
      </c>
      <c r="G930" s="73"/>
      <c r="H930" s="76" t="s">
        <v>1501</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1652</v>
      </c>
      <c r="G931" s="73"/>
      <c r="H931" s="76" t="s">
        <v>1503</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1653</v>
      </c>
      <c r="G932" s="73"/>
      <c r="H932" s="76" t="s">
        <v>1497</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1654</v>
      </c>
      <c r="G933" s="73"/>
      <c r="H933" s="76" t="s">
        <v>1499</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1655</v>
      </c>
      <c r="G934" s="73"/>
      <c r="H934" s="76" t="s">
        <v>1501</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1656</v>
      </c>
      <c r="G935" s="73"/>
      <c r="H935" s="76" t="s">
        <v>1503</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1657</v>
      </c>
      <c r="G936" s="73"/>
      <c r="H936" s="76" t="s">
        <v>1497</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1658</v>
      </c>
      <c r="G937" s="73"/>
      <c r="H937" s="76" t="s">
        <v>1499</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1659</v>
      </c>
      <c r="G938" s="73"/>
      <c r="H938" s="76" t="s">
        <v>1501</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1660</v>
      </c>
      <c r="G939" s="73"/>
      <c r="H939" s="76" t="s">
        <v>1503</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1661</v>
      </c>
      <c r="G940" s="73"/>
      <c r="H940" s="76" t="s">
        <v>1497</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1662</v>
      </c>
      <c r="G941" s="73"/>
      <c r="H941" s="76" t="s">
        <v>1499</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1663</v>
      </c>
      <c r="G942" s="73"/>
      <c r="H942" s="76" t="s">
        <v>1501</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1664</v>
      </c>
      <c r="G943" s="73"/>
      <c r="H943" s="76" t="s">
        <v>1503</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1665</v>
      </c>
      <c r="G944" s="73"/>
      <c r="H944" s="76" t="s">
        <v>1497</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1666</v>
      </c>
      <c r="G945" s="73"/>
      <c r="H945" s="76" t="s">
        <v>1499</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1667</v>
      </c>
      <c r="G946" s="73"/>
      <c r="H946" s="76" t="s">
        <v>1501</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1668</v>
      </c>
      <c r="G947" s="73"/>
      <c r="H947" s="76" t="s">
        <v>1503</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1669</v>
      </c>
      <c r="G948" s="73"/>
      <c r="H948" s="76" t="s">
        <v>1497</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1670</v>
      </c>
      <c r="G949" s="73"/>
      <c r="H949" s="76" t="s">
        <v>1499</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1671</v>
      </c>
      <c r="G950" s="73"/>
      <c r="H950" s="76" t="s">
        <v>1501</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1672</v>
      </c>
      <c r="G951" s="73"/>
      <c r="H951" s="76" t="s">
        <v>1503</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1673</v>
      </c>
      <c r="G952" s="73"/>
      <c r="H952" s="76" t="s">
        <v>1497</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1674</v>
      </c>
      <c r="G953" s="73"/>
      <c r="H953" s="76" t="s">
        <v>1499</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1675</v>
      </c>
      <c r="G954" s="73"/>
      <c r="H954" s="76" t="s">
        <v>1501</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1676</v>
      </c>
      <c r="G955" s="73"/>
      <c r="H955" s="76" t="s">
        <v>1503</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1677</v>
      </c>
      <c r="G956" s="73"/>
      <c r="H956" s="76" t="s">
        <v>1497</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1678</v>
      </c>
      <c r="G957" s="73"/>
      <c r="H957" s="76" t="s">
        <v>1499</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1679</v>
      </c>
      <c r="G958" s="73"/>
      <c r="H958" s="76" t="s">
        <v>1501</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1680</v>
      </c>
      <c r="G959" s="73"/>
      <c r="H959" s="76" t="s">
        <v>1503</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1681</v>
      </c>
      <c r="G960" s="73"/>
      <c r="H960" s="76" t="s">
        <v>1497</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1682</v>
      </c>
      <c r="G961" s="73"/>
      <c r="H961" s="76" t="s">
        <v>1499</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1683</v>
      </c>
      <c r="G962" s="73"/>
      <c r="H962" s="76" t="s">
        <v>1501</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1684</v>
      </c>
      <c r="G963" s="73"/>
      <c r="H963" s="76" t="s">
        <v>1503</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1685</v>
      </c>
      <c r="G964" s="73"/>
      <c r="H964" s="76" t="s">
        <v>1497</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1686</v>
      </c>
      <c r="G965" s="73"/>
      <c r="H965" s="76" t="s">
        <v>1499</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1687</v>
      </c>
      <c r="G966" s="73"/>
      <c r="H966" s="76" t="s">
        <v>1501</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1688</v>
      </c>
      <c r="G967" s="73"/>
      <c r="H967" s="76" t="s">
        <v>1503</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1689</v>
      </c>
      <c r="G968" s="73"/>
      <c r="H968" s="76" t="s">
        <v>1585</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1690</v>
      </c>
      <c r="G969" s="73"/>
      <c r="H969" s="76" t="s">
        <v>1499</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1691</v>
      </c>
      <c r="G970" s="73"/>
      <c r="H970" s="76" t="s">
        <v>1501</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1692</v>
      </c>
      <c r="G971" s="73"/>
      <c r="H971" s="76" t="s">
        <v>1503</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1693</v>
      </c>
      <c r="G972" s="73"/>
      <c r="H972" s="76" t="s">
        <v>1590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1694</v>
      </c>
      <c r="G973" s="73"/>
      <c r="H973" s="76" t="s">
        <v>1499</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1695</v>
      </c>
      <c r="G974" s="73"/>
      <c r="H974" s="76" t="s">
        <v>1501</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1696</v>
      </c>
      <c r="G975" s="73"/>
      <c r="H975" s="76" t="s">
        <v>1503</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1697</v>
      </c>
      <c r="G976" s="73"/>
      <c r="H976" s="76" t="s">
        <v>1497</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1698</v>
      </c>
      <c r="G977" s="73"/>
      <c r="H977" s="76" t="s">
        <v>1499</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1699</v>
      </c>
      <c r="G978" s="73"/>
      <c r="H978" s="76" t="s">
        <v>1501</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1700</v>
      </c>
      <c r="G979" s="73"/>
      <c r="H979" s="76" t="s">
        <v>1503</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1701</v>
      </c>
      <c r="G980" s="73"/>
      <c r="H980" s="76" t="s">
        <v>1497</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1702</v>
      </c>
      <c r="G981" s="73"/>
      <c r="H981" s="76" t="s">
        <v>1499</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1703</v>
      </c>
      <c r="G982" s="73"/>
      <c r="H982" s="76" t="s">
        <v>1501</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1704</v>
      </c>
      <c r="G983" s="73"/>
      <c r="H983" s="76" t="s">
        <v>1503</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1705</v>
      </c>
      <c r="G984" s="73"/>
      <c r="H984" s="76" t="s">
        <v>1497</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1706</v>
      </c>
      <c r="G985" s="73"/>
      <c r="H985" s="76" t="s">
        <v>1499</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1707</v>
      </c>
      <c r="G986" s="73"/>
      <c r="H986" s="76" t="s">
        <v>1501</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62"/>
        <v>4</v>
      </c>
      <c r="D987" s="73"/>
      <c r="E987" s="70"/>
      <c r="F987" s="70" t="s">
        <v>1708</v>
      </c>
      <c r="G987" s="73"/>
      <c r="H987" s="76" t="s">
        <v>1503</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ref="C988:C995" si="163">INT($C$29)+3</f>
        <v>4</v>
      </c>
      <c r="D988" s="73"/>
      <c r="E988" s="70"/>
      <c r="F988" s="70" t="s">
        <v>1709</v>
      </c>
      <c r="G988" s="73"/>
      <c r="H988" s="76" t="s">
        <v>1619</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3"/>
        <v>4</v>
      </c>
      <c r="D989" s="73"/>
      <c r="E989" s="70"/>
      <c r="F989" s="70" t="s">
        <v>1710</v>
      </c>
      <c r="G989" s="73"/>
      <c r="H989" s="76" t="s">
        <v>1499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1711</v>
      </c>
      <c r="G990" s="73"/>
      <c r="H990" s="76" t="s">
        <v>1501</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1712</v>
      </c>
      <c r="G991" s="73"/>
      <c r="H991" s="76" t="s">
        <v>1503</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1713</v>
      </c>
      <c r="G992" s="73"/>
      <c r="H992" s="76" t="s">
        <v>1624</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1714</v>
      </c>
      <c r="G993" s="73"/>
      <c r="H993" s="76" t="s">
        <v>1626</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1715</v>
      </c>
      <c r="G994" s="73"/>
      <c r="H994" s="76" t="s">
        <v>1628</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3"/>
        <v>4</v>
      </c>
      <c r="D995" s="73"/>
      <c r="E995" s="70"/>
      <c r="F995" s="70" t="s">
        <v>1716</v>
      </c>
      <c r="G995" s="73"/>
      <c r="H995" s="76" t="s">
        <v>1630</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25">
      <c r="A996" s="45"/>
      <c r="B996" s="54"/>
      <c r="C996" s="47">
        <f>INT($C$29)+2</f>
        <v>3</v>
      </c>
      <c r="D996" s="73"/>
      <c r="E996" s="70" t="s">
        <v>1717</v>
      </c>
      <c r="F996" s="70" t="s">
        <v>1718</v>
      </c>
      <c r="G996" s="73"/>
      <c r="H996" s="76" t="s">
        <v>1719</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1720</v>
      </c>
      <c r="AE996" s="76"/>
      <c r="AF996" s="76">
        <v>1</v>
      </c>
      <c r="AG996" s="76">
        <v>1</v>
      </c>
      <c r="AH996" s="73"/>
      <c r="AI996" s="57"/>
      <c r="AJ996" s="45"/>
      <c r="AK996" s="45"/>
      <c r="AL996" s="45"/>
    </row>
    <row r="997" spans="1:38" outlineLevel="2" x14ac:dyDescent="0.25">
      <c r="A997" s="45"/>
      <c r="B997" s="54"/>
      <c r="C997" s="47">
        <f>INT($C$29)+2</f>
        <v>3</v>
      </c>
      <c r="D997" s="73"/>
      <c r="E997" s="70"/>
      <c r="F997" s="70" t="s">
        <v>1721</v>
      </c>
      <c r="G997" s="73"/>
      <c r="H997" s="76" t="s">
        <v>1722</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1723</v>
      </c>
      <c r="G998" s="73"/>
      <c r="H998" s="76" t="s">
        <v>1724</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25">
      <c r="A999" s="45"/>
      <c r="B999" s="54"/>
      <c r="C999" s="47">
        <f>INT($C$29)+2</f>
        <v>3</v>
      </c>
      <c r="D999" s="73"/>
      <c r="E999" s="70"/>
      <c r="F999" s="70" t="s">
        <v>1725</v>
      </c>
      <c r="G999" s="73"/>
      <c r="H999" s="76" t="s">
        <v>1726</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25">
      <c r="A1000" s="45"/>
      <c r="B1000" s="54"/>
      <c r="C1000" s="47">
        <f t="shared" ref="C1000:C1023" si="165">INT($C$29)+3</f>
        <v>4</v>
      </c>
      <c r="D1000" s="73"/>
      <c r="E1000" s="70"/>
      <c r="F1000" s="70" t="s">
        <v>2555</v>
      </c>
      <c r="G1000" s="73"/>
      <c r="H1000" s="76" t="s">
        <v>1497</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5"/>
        <v>4</v>
      </c>
      <c r="D1001" s="73"/>
      <c r="E1001" s="70"/>
      <c r="F1001" s="70" t="s">
        <v>2556</v>
      </c>
      <c r="G1001" s="73"/>
      <c r="H1001" s="76" t="s">
        <v>1499</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2557</v>
      </c>
      <c r="G1002" s="73"/>
      <c r="H1002" s="76" t="s">
        <v>1501</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2558</v>
      </c>
      <c r="G1003" s="73"/>
      <c r="H1003" s="76" t="s">
        <v>1503</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2559</v>
      </c>
      <c r="G1004" s="73"/>
      <c r="H1004" s="76" t="s">
        <v>1497</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2560</v>
      </c>
      <c r="G1005" s="73"/>
      <c r="H1005" s="76" t="s">
        <v>1499</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2561</v>
      </c>
      <c r="G1006" s="73"/>
      <c r="H1006" s="76" t="s">
        <v>1501</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2562</v>
      </c>
      <c r="G1007" s="73"/>
      <c r="H1007" s="76" t="s">
        <v>1503</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2563</v>
      </c>
      <c r="G1008" s="73"/>
      <c r="H1008" s="76" t="s">
        <v>1497</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2564</v>
      </c>
      <c r="G1009" s="73"/>
      <c r="H1009" s="76" t="s">
        <v>1499</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2565</v>
      </c>
      <c r="G1010" s="73"/>
      <c r="H1010" s="76" t="s">
        <v>1501</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2566</v>
      </c>
      <c r="G1011" s="73"/>
      <c r="H1011" s="76" t="s">
        <v>1503</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2567</v>
      </c>
      <c r="G1012" s="73"/>
      <c r="H1012" s="76" t="s">
        <v>1497</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2568</v>
      </c>
      <c r="G1013" s="73"/>
      <c r="H1013" s="76" t="s">
        <v>1499</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2569</v>
      </c>
      <c r="G1014" s="73"/>
      <c r="H1014" s="76" t="s">
        <v>1501</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2570</v>
      </c>
      <c r="G1015" s="73"/>
      <c r="H1015" s="76" t="s">
        <v>1503</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2571</v>
      </c>
      <c r="G1016" s="73"/>
      <c r="H1016" s="76" t="s">
        <v>1497</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2572</v>
      </c>
      <c r="G1017" s="73"/>
      <c r="H1017" s="76" t="s">
        <v>1499</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2573</v>
      </c>
      <c r="G1018" s="73"/>
      <c r="H1018" s="76" t="s">
        <v>1501</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2574</v>
      </c>
      <c r="G1019" s="73"/>
      <c r="H1019" s="76" t="s">
        <v>1503</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2575</v>
      </c>
      <c r="G1020" s="73"/>
      <c r="H1020" s="76" t="s">
        <v>1497</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2576</v>
      </c>
      <c r="G1021" s="73"/>
      <c r="H1021" s="76" t="s">
        <v>1499</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2577</v>
      </c>
      <c r="G1022" s="73"/>
      <c r="H1022" s="76" t="s">
        <v>1501</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4</v>
      </c>
      <c r="D1023" s="73"/>
      <c r="E1023" s="70"/>
      <c r="F1023" s="70" t="s">
        <v>2578</v>
      </c>
      <c r="G1023" s="73"/>
      <c r="H1023" s="76" t="s">
        <v>1503</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25">
      <c r="A1024" s="45"/>
      <c r="B1024" s="54"/>
      <c r="C1024" s="47">
        <f>INT($C$29)+1</f>
        <v>2</v>
      </c>
      <c r="D1024" s="73"/>
      <c r="E1024" s="70"/>
      <c r="F1024" s="265" t="s">
        <v>1727</v>
      </c>
      <c r="G1024" s="73"/>
      <c r="H1024" s="246" t="s">
        <v>1728</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25">
      <c r="A1025" s="45"/>
      <c r="B1025" s="54"/>
      <c r="C1025" s="47">
        <f>INT($C$29)+2</f>
        <v>3</v>
      </c>
      <c r="D1025" s="73"/>
      <c r="E1025" s="70" t="s">
        <v>1729</v>
      </c>
      <c r="F1025" s="70" t="s">
        <v>1730</v>
      </c>
      <c r="G1025" s="73"/>
      <c r="H1025" s="76" t="s">
        <v>1731</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1732</v>
      </c>
      <c r="G1026" s="73"/>
      <c r="H1026" s="129" t="s">
        <v>2798</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1734</v>
      </c>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1735</v>
      </c>
      <c r="G1027" s="73"/>
      <c r="H1027" s="76" t="s">
        <v>1736</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1737</v>
      </c>
      <c r="G1028" s="73"/>
      <c r="H1028" s="76" t="s">
        <v>1738</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25">
      <c r="A1029" s="45"/>
      <c r="B1029" s="54"/>
      <c r="C1029" s="47">
        <f>INT($C$29)+2</f>
        <v>3</v>
      </c>
      <c r="D1029" s="73"/>
      <c r="E1029" s="70"/>
      <c r="F1029" s="70" t="s">
        <v>1739</v>
      </c>
      <c r="G1029" s="73"/>
      <c r="H1029" s="76" t="s">
        <v>1740</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25">
      <c r="A1030" s="45"/>
      <c r="B1030" s="54"/>
      <c r="C1030" s="47">
        <f>INT($C$29)+1</f>
        <v>2</v>
      </c>
      <c r="D1030" s="73"/>
      <c r="E1030" s="70"/>
      <c r="F1030" s="265" t="s">
        <v>1727</v>
      </c>
      <c r="G1030" s="73"/>
      <c r="H1030" s="267" t="s">
        <v>1741</v>
      </c>
      <c r="I1030" s="129"/>
      <c r="J1030" s="129" t="s">
        <v>1053</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25">
      <c r="A1031" s="45"/>
      <c r="B1031" s="54"/>
      <c r="C1031" s="47">
        <f>INT($C$29)+2</f>
        <v>3</v>
      </c>
      <c r="D1031" s="73"/>
      <c r="E1031" s="70"/>
      <c r="F1031" s="70" t="s">
        <v>1742</v>
      </c>
      <c r="G1031" s="73"/>
      <c r="H1031" s="76" t="s">
        <v>1743</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ref="C1032:C1038" si="168">INT($C$29)+2</f>
        <v>3</v>
      </c>
      <c r="D1032" s="73"/>
      <c r="E1032" s="70"/>
      <c r="F1032" s="70" t="s">
        <v>1744</v>
      </c>
      <c r="G1032" s="73"/>
      <c r="H1032" s="76" t="s">
        <v>1745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8"/>
        <v>3</v>
      </c>
      <c r="D1033" s="73"/>
      <c r="E1033" s="70"/>
      <c r="F1033" s="70" t="s">
        <v>1746</v>
      </c>
      <c r="G1033" s="73"/>
      <c r="H1033" s="76" t="s">
        <v>1747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1748</v>
      </c>
      <c r="G1034" s="73"/>
      <c r="H1034" s="76" t="s">
        <v>1749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1750</v>
      </c>
      <c r="G1035" s="73"/>
      <c r="H1035" s="76" t="s">
        <v>1751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1752</v>
      </c>
      <c r="G1036" s="73"/>
      <c r="H1036" s="76" t="s">
        <v>1753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1754</v>
      </c>
      <c r="G1037" s="73"/>
      <c r="H1037" s="76" t="s">
        <v>1755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8"/>
        <v>3</v>
      </c>
      <c r="D1038" s="73"/>
      <c r="E1038" s="70"/>
      <c r="F1038" s="70" t="s">
        <v>1756</v>
      </c>
      <c r="G1038" s="73"/>
      <c r="H1038" s="76" t="s">
        <v>1757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ref="C1039:C1102" si="169">INT($C$29)+3</f>
        <v>4</v>
      </c>
      <c r="D1039" s="73"/>
      <c r="E1039" s="70"/>
      <c r="F1039" s="70" t="s">
        <v>1758</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9"/>
        <v>4</v>
      </c>
      <c r="D1040" s="73"/>
      <c r="E1040" s="70"/>
      <c r="F1040" s="70" t="s">
        <v>1759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1766</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1774</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1782</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1790</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1798</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1799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1800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1806</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1814</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1818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1819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1820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9"/>
        <v>4</v>
      </c>
      <c r="D1102" s="73"/>
      <c r="E1102" s="70"/>
      <c r="F1102" s="70" t="s">
        <v>1821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ref="C1103:C1126" si="170">INT($C$29)+3</f>
        <v>4</v>
      </c>
      <c r="D1103" s="73"/>
      <c r="E1103" s="70"/>
      <c r="F1103" s="70" t="s">
        <v>1822</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70"/>
        <v>4</v>
      </c>
      <c r="D1104" s="73"/>
      <c r="E1104" s="70"/>
      <c r="F1104" s="70" t="s">
        <v>1823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1828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1829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1830</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1831</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1832</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1833</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1834</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1835</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1836</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1837</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1838</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1839</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1840</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1841</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70"/>
        <v>4</v>
      </c>
      <c r="D1126" s="73"/>
      <c r="E1126" s="70"/>
      <c r="F1126" s="70" t="s">
        <v>1845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25">
      <c r="A1127" s="45"/>
      <c r="B1127" s="54"/>
      <c r="C1127" s="47">
        <f t="shared" ref="C1127:C1182" si="171">INT($C$29)+2</f>
        <v>3</v>
      </c>
      <c r="D1127" s="73"/>
      <c r="E1127" s="70"/>
      <c r="F1127" s="70" t="s">
        <v>1846</v>
      </c>
      <c r="G1127" s="73"/>
      <c r="H1127" s="76" t="s">
        <v>1847</v>
      </c>
      <c r="I1127" s="96" t="s">
        <v>2180</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1848</v>
      </c>
      <c r="AE1127" s="76"/>
      <c r="AF1127" s="97">
        <v>1</v>
      </c>
      <c r="AG1127" s="97">
        <v>1</v>
      </c>
      <c r="AH1127" s="73"/>
      <c r="AI1127" s="57"/>
      <c r="AJ1127" s="45"/>
      <c r="AK1127" s="45"/>
      <c r="AL1127" s="45"/>
    </row>
    <row r="1128" spans="1:38" hidden="1" outlineLevel="2" x14ac:dyDescent="0.25">
      <c r="A1128" s="45"/>
      <c r="B1128" s="54"/>
      <c r="C1128" s="47">
        <f t="shared" si="171"/>
        <v>3</v>
      </c>
      <c r="D1128" s="73"/>
      <c r="E1128" s="70"/>
      <c r="F1128" s="70" t="s">
        <v>1849</v>
      </c>
      <c r="G1128" s="73"/>
      <c r="H1128" s="76" t="s">
        <v>1850</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25">
      <c r="A1129" s="45"/>
      <c r="B1129" s="54"/>
      <c r="C1129" s="47">
        <f t="shared" si="171"/>
        <v>3</v>
      </c>
      <c r="D1129" s="73"/>
      <c r="E1129" s="70"/>
      <c r="F1129" s="70" t="s">
        <v>1851</v>
      </c>
      <c r="G1129" s="73"/>
      <c r="H1129" s="76" t="s">
        <v>1852</v>
      </c>
      <c r="I1129" s="96" t="s">
        <v>2179</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25">
      <c r="A1130" s="45"/>
      <c r="B1130" s="54"/>
      <c r="C1130" s="47">
        <f t="shared" si="171"/>
        <v>3</v>
      </c>
      <c r="D1130" s="73"/>
      <c r="E1130" s="70"/>
      <c r="F1130" s="70" t="s">
        <v>1853</v>
      </c>
      <c r="G1130" s="73"/>
      <c r="H1130" s="76" t="s">
        <v>1854</v>
      </c>
      <c r="I1130" s="96" t="s">
        <v>2179</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25">
      <c r="A1131" s="45"/>
      <c r="B1131" s="54"/>
      <c r="C1131" s="47">
        <f>INT($C$29)+3</f>
        <v>4</v>
      </c>
      <c r="D1131" s="73"/>
      <c r="E1131" s="70"/>
      <c r="F1131" s="70" t="s">
        <v>1855</v>
      </c>
      <c r="G1131" s="73"/>
      <c r="H1131" s="76" t="s">
        <v>1856</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1857</v>
      </c>
      <c r="G1132" s="73"/>
      <c r="H1132" s="76" t="s">
        <v>1858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1859</v>
      </c>
      <c r="G1133" s="73"/>
      <c r="H1133" s="76" t="s">
        <v>1860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25">
      <c r="A1134" s="45"/>
      <c r="B1134" s="54"/>
      <c r="C1134" s="47">
        <f t="shared" si="171"/>
        <v>3</v>
      </c>
      <c r="D1134" s="73"/>
      <c r="E1134" s="70"/>
      <c r="F1134" s="70" t="s">
        <v>1861</v>
      </c>
      <c r="G1134" s="73"/>
      <c r="H1134" s="76" t="s">
        <v>1862</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2177</v>
      </c>
      <c r="AE1134" s="76"/>
      <c r="AF1134" s="97">
        <v>1</v>
      </c>
      <c r="AG1134" s="97">
        <v>1</v>
      </c>
      <c r="AH1134" s="73"/>
      <c r="AI1134" s="57"/>
      <c r="AJ1134" s="45"/>
      <c r="AK1134" s="45"/>
      <c r="AL1134" s="45"/>
    </row>
    <row r="1135" spans="1:38" hidden="1" outlineLevel="2" x14ac:dyDescent="0.25">
      <c r="A1135" s="45"/>
      <c r="B1135" s="54"/>
      <c r="C1135" s="47">
        <f t="shared" si="171"/>
        <v>3</v>
      </c>
      <c r="D1135" s="73"/>
      <c r="E1135" s="70"/>
      <c r="F1135" s="70" t="s">
        <v>1863</v>
      </c>
      <c r="G1135" s="73"/>
      <c r="H1135" s="76" t="s">
        <v>1864</v>
      </c>
      <c r="I1135" s="96" t="s">
        <v>2182</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1865</v>
      </c>
      <c r="AE1135" s="76"/>
      <c r="AF1135" s="97">
        <v>1</v>
      </c>
      <c r="AG1135" s="97">
        <v>1</v>
      </c>
      <c r="AH1135" s="73"/>
      <c r="AI1135" s="57"/>
      <c r="AJ1135" s="45"/>
      <c r="AK1135" s="45"/>
      <c r="AL1135" s="45"/>
    </row>
    <row r="1136" spans="1:38" hidden="1" outlineLevel="2" x14ac:dyDescent="0.25">
      <c r="A1136" s="45"/>
      <c r="B1136" s="54"/>
      <c r="C1136" s="47">
        <f t="shared" si="171"/>
        <v>3</v>
      </c>
      <c r="D1136" s="73"/>
      <c r="E1136" s="70"/>
      <c r="F1136" s="70" t="s">
        <v>1866</v>
      </c>
      <c r="G1136" s="73"/>
      <c r="H1136" s="76" t="s">
        <v>1867</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25">
      <c r="A1137" s="45"/>
      <c r="B1137" s="54"/>
      <c r="C1137" s="47">
        <f t="shared" si="171"/>
        <v>3</v>
      </c>
      <c r="D1137" s="73"/>
      <c r="E1137" s="70"/>
      <c r="F1137" s="70" t="s">
        <v>1868</v>
      </c>
      <c r="G1137" s="73"/>
      <c r="H1137" s="76" t="s">
        <v>1869</v>
      </c>
      <c r="I1137" s="96" t="s">
        <v>2181</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25">
      <c r="A1138" s="45"/>
      <c r="B1138" s="54"/>
      <c r="C1138" s="47">
        <f t="shared" si="171"/>
        <v>3</v>
      </c>
      <c r="D1138" s="73"/>
      <c r="E1138" s="70"/>
      <c r="F1138" s="70" t="s">
        <v>1870</v>
      </c>
      <c r="G1138" s="73"/>
      <c r="H1138" s="76" t="s">
        <v>1871</v>
      </c>
      <c r="I1138" s="96" t="s">
        <v>2181</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25">
      <c r="A1139" s="45"/>
      <c r="B1139" s="54"/>
      <c r="C1139" s="47">
        <f>INT($C$29)+3</f>
        <v>4</v>
      </c>
      <c r="D1139" s="73"/>
      <c r="E1139" s="70"/>
      <c r="F1139" s="70" t="s">
        <v>1872</v>
      </c>
      <c r="G1139" s="73"/>
      <c r="H1139" s="76" t="s">
        <v>1873</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1874</v>
      </c>
      <c r="G1140" s="73"/>
      <c r="H1140" s="76" t="s">
        <v>1875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25">
      <c r="A1141" s="45"/>
      <c r="B1141" s="54"/>
      <c r="C1141" s="47">
        <f>INT($C$29)+3</f>
        <v>4</v>
      </c>
      <c r="D1141" s="73"/>
      <c r="E1141" s="70"/>
      <c r="F1141" s="70" t="s">
        <v>1876</v>
      </c>
      <c r="G1141" s="73"/>
      <c r="H1141" s="76" t="s">
        <v>1877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25">
      <c r="A1142" s="45"/>
      <c r="B1142" s="54"/>
      <c r="C1142" s="47">
        <f t="shared" si="171"/>
        <v>3</v>
      </c>
      <c r="D1142" s="73"/>
      <c r="E1142" s="70"/>
      <c r="F1142" s="70" t="s">
        <v>1878</v>
      </c>
      <c r="G1142" s="73"/>
      <c r="H1142" s="76" t="s">
        <v>1757</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2177</v>
      </c>
      <c r="AE1142" s="76"/>
      <c r="AF1142" s="97">
        <v>1</v>
      </c>
      <c r="AG1142" s="97">
        <v>1</v>
      </c>
      <c r="AH1142" s="73"/>
      <c r="AI1142" s="57"/>
      <c r="AJ1142" s="45"/>
      <c r="AK1142" s="45"/>
      <c r="AL1142" s="45"/>
    </row>
    <row r="1143" spans="1:38" hidden="1" outlineLevel="3" x14ac:dyDescent="0.25">
      <c r="A1143" s="45"/>
      <c r="B1143" s="54"/>
      <c r="C1143" s="47">
        <f t="shared" ref="C1143:C1158" si="177">INT($C$29)+3</f>
        <v>4</v>
      </c>
      <c r="D1143" s="73"/>
      <c r="E1143" s="70"/>
      <c r="F1143" s="70" t="s">
        <v>1879</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7"/>
        <v>4</v>
      </c>
      <c r="D1144" s="73"/>
      <c r="E1144" s="70"/>
      <c r="F1144" s="70" t="s">
        <v>1880</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1885</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1887</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1888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1889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1890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1892</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70"/>
      <c r="F1157" s="70" t="s">
        <v>1893</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177"/>
        <v>4</v>
      </c>
      <c r="D1158" s="73"/>
      <c r="E1158" s="402"/>
      <c r="F1158" s="402" t="s">
        <v>1894</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25">
      <c r="A1159" s="45"/>
      <c r="B1159" s="54"/>
      <c r="C1159" s="47">
        <f t="shared" si="171"/>
        <v>3</v>
      </c>
      <c r="D1159" s="73"/>
      <c r="E1159" s="406"/>
      <c r="F1159" s="406" t="s">
        <v>1895</v>
      </c>
      <c r="G1159" s="407"/>
      <c r="H1159" s="181" t="s">
        <v>1896</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1897</v>
      </c>
      <c r="AE1159" s="181"/>
      <c r="AF1159" s="408">
        <v>1</v>
      </c>
      <c r="AG1159" s="408">
        <v>1</v>
      </c>
      <c r="AH1159" s="73"/>
      <c r="AI1159" s="57"/>
      <c r="AJ1159" s="45"/>
      <c r="AK1159" s="45"/>
      <c r="AL1159" s="45"/>
    </row>
    <row r="1160" spans="1:38" hidden="1" outlineLevel="2" x14ac:dyDescent="0.25">
      <c r="A1160" s="45"/>
      <c r="B1160" s="54"/>
      <c r="C1160" s="47">
        <f t="shared" si="171"/>
        <v>3</v>
      </c>
      <c r="D1160" s="73"/>
      <c r="E1160" s="70"/>
      <c r="F1160" s="70" t="s">
        <v>1898</v>
      </c>
      <c r="G1160" s="234"/>
      <c r="H1160" s="76" t="s">
        <v>1899</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2190</v>
      </c>
      <c r="AE1160" s="76"/>
      <c r="AF1160" s="253">
        <f>AF1161</f>
        <v>1</v>
      </c>
      <c r="AG1160" s="253">
        <f>AG1161</f>
        <v>1</v>
      </c>
      <c r="AH1160" s="73"/>
      <c r="AI1160" s="57"/>
      <c r="AJ1160" s="45"/>
      <c r="AK1160" s="45"/>
      <c r="AL1160" s="45"/>
    </row>
    <row r="1161" spans="1:38" hidden="1" outlineLevel="2" x14ac:dyDescent="0.25">
      <c r="A1161" s="45"/>
      <c r="B1161" s="54"/>
      <c r="C1161" s="47">
        <f t="shared" si="171"/>
        <v>3</v>
      </c>
      <c r="D1161" s="73"/>
      <c r="E1161" s="70"/>
      <c r="F1161" s="70" t="s">
        <v>1900</v>
      </c>
      <c r="G1161" s="234"/>
      <c r="H1161" s="76" t="s">
        <v>1901</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25">
      <c r="A1162" s="45"/>
      <c r="B1162" s="54"/>
      <c r="C1162" s="47">
        <f t="shared" si="171"/>
        <v>3</v>
      </c>
      <c r="D1162" s="73"/>
      <c r="E1162" s="70"/>
      <c r="F1162" s="70" t="s">
        <v>1902</v>
      </c>
      <c r="G1162" s="234"/>
      <c r="H1162" s="76" t="s">
        <v>1903</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25">
      <c r="A1163" s="45"/>
      <c r="B1163" s="54"/>
      <c r="C1163" s="47">
        <f>INT($C$29)+3</f>
        <v>4</v>
      </c>
      <c r="D1163" s="73"/>
      <c r="E1163" s="70"/>
      <c r="F1163" s="70" t="s">
        <v>1904</v>
      </c>
      <c r="G1163" s="234"/>
      <c r="H1163" s="76" t="s">
        <v>1905</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1906</v>
      </c>
      <c r="G1164" s="234"/>
      <c r="H1164" s="76" t="s">
        <v>1907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25">
      <c r="A1165" s="45"/>
      <c r="B1165" s="54"/>
      <c r="C1165" s="47">
        <f>INT($C$29)+3</f>
        <v>4</v>
      </c>
      <c r="D1165" s="73"/>
      <c r="E1165" s="70"/>
      <c r="F1165" s="70" t="s">
        <v>1908</v>
      </c>
      <c r="G1165" s="234"/>
      <c r="H1165" s="76" t="s">
        <v>1909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25">
      <c r="A1166" s="45"/>
      <c r="B1166" s="54"/>
      <c r="C1166" s="47">
        <f t="shared" si="171"/>
        <v>3</v>
      </c>
      <c r="D1166" s="73"/>
      <c r="E1166" s="410"/>
      <c r="F1166" s="410" t="s">
        <v>1910</v>
      </c>
      <c r="G1166" s="411"/>
      <c r="H1166" s="184" t="s">
        <v>1911</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25">
      <c r="A1167" s="45"/>
      <c r="B1167" s="54"/>
      <c r="C1167" s="47">
        <f t="shared" si="171"/>
        <v>3</v>
      </c>
      <c r="D1167" s="73"/>
      <c r="E1167" s="403"/>
      <c r="F1167" s="403" t="s">
        <v>1912</v>
      </c>
      <c r="G1167" s="73"/>
      <c r="H1167" s="105" t="s">
        <v>1913</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1291</v>
      </c>
      <c r="AE1167" s="105"/>
      <c r="AF1167" s="119">
        <v>1</v>
      </c>
      <c r="AG1167" s="119">
        <v>1</v>
      </c>
      <c r="AH1167" s="73"/>
      <c r="AI1167" s="57"/>
      <c r="AJ1167" s="45"/>
      <c r="AK1167" s="45"/>
      <c r="AL1167" s="45"/>
    </row>
    <row r="1168" spans="1:38" hidden="1" outlineLevel="2" x14ac:dyDescent="0.25">
      <c r="A1168" s="45"/>
      <c r="B1168" s="54"/>
      <c r="C1168" s="47">
        <f t="shared" si="171"/>
        <v>3</v>
      </c>
      <c r="D1168" s="73"/>
      <c r="E1168" s="70"/>
      <c r="F1168" s="70" t="s">
        <v>1914</v>
      </c>
      <c r="G1168" s="73"/>
      <c r="H1168" s="76" t="s">
        <v>1915</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2190</v>
      </c>
      <c r="AE1168" s="76"/>
      <c r="AF1168" s="253">
        <f>AF1169</f>
        <v>1</v>
      </c>
      <c r="AG1168" s="253">
        <f>AG1169</f>
        <v>1</v>
      </c>
      <c r="AH1168" s="73"/>
      <c r="AI1168" s="57"/>
      <c r="AJ1168" s="45"/>
      <c r="AK1168" s="45"/>
      <c r="AL1168" s="45"/>
    </row>
    <row r="1169" spans="1:38" hidden="1" outlineLevel="2" x14ac:dyDescent="0.25">
      <c r="A1169" s="45"/>
      <c r="B1169" s="54"/>
      <c r="C1169" s="47">
        <f t="shared" si="171"/>
        <v>3</v>
      </c>
      <c r="D1169" s="73"/>
      <c r="E1169" s="70"/>
      <c r="F1169" s="70" t="s">
        <v>1916</v>
      </c>
      <c r="G1169" s="73"/>
      <c r="H1169" s="76" t="s">
        <v>1747</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25">
      <c r="A1170" s="45"/>
      <c r="B1170" s="54"/>
      <c r="C1170" s="47">
        <f t="shared" si="171"/>
        <v>3</v>
      </c>
      <c r="D1170" s="73"/>
      <c r="E1170" s="70"/>
      <c r="F1170" s="70" t="s">
        <v>1917</v>
      </c>
      <c r="G1170" s="73"/>
      <c r="H1170" s="76" t="s">
        <v>1749</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1918</v>
      </c>
      <c r="G1171" s="73"/>
      <c r="H1171" s="76" t="s">
        <v>1751</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1919</v>
      </c>
      <c r="G1172" s="73"/>
      <c r="H1172" s="76" t="s">
        <v>1907</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1920</v>
      </c>
      <c r="G1173" s="73"/>
      <c r="H1173" s="76" t="s">
        <v>1909</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1921</v>
      </c>
      <c r="G1174" s="73"/>
      <c r="H1174" s="76" t="s">
        <v>1922</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1923</v>
      </c>
      <c r="G1175" s="73"/>
      <c r="H1175" s="76" t="s">
        <v>1924</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1298</v>
      </c>
      <c r="AE1175" s="76"/>
      <c r="AF1175" s="97">
        <v>1</v>
      </c>
      <c r="AG1175" s="97">
        <v>1</v>
      </c>
      <c r="AH1175" s="73"/>
      <c r="AI1175" s="57"/>
      <c r="AJ1175" s="45"/>
      <c r="AK1175" s="45"/>
      <c r="AL1175" s="45"/>
    </row>
    <row r="1176" spans="1:38" hidden="1" outlineLevel="2" x14ac:dyDescent="0.25">
      <c r="A1176" s="45"/>
      <c r="B1176" s="54"/>
      <c r="C1176" s="47">
        <f t="shared" si="171"/>
        <v>3</v>
      </c>
      <c r="D1176" s="73"/>
      <c r="E1176" s="70"/>
      <c r="F1176" s="70" t="s">
        <v>1925</v>
      </c>
      <c r="G1176" s="73"/>
      <c r="H1176" s="76" t="s">
        <v>1926</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25">
      <c r="A1177" s="45"/>
      <c r="B1177" s="54"/>
      <c r="C1177" s="47">
        <f t="shared" si="171"/>
        <v>3</v>
      </c>
      <c r="D1177" s="73"/>
      <c r="E1177" s="70"/>
      <c r="F1177" s="70" t="s">
        <v>1927</v>
      </c>
      <c r="G1177" s="73"/>
      <c r="H1177" s="76" t="s">
        <v>1928</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25">
      <c r="A1178" s="45"/>
      <c r="B1178" s="54"/>
      <c r="C1178" s="47">
        <f t="shared" si="171"/>
        <v>3</v>
      </c>
      <c r="D1178" s="73"/>
      <c r="E1178" s="70"/>
      <c r="F1178" s="70" t="s">
        <v>1929</v>
      </c>
      <c r="G1178" s="73"/>
      <c r="H1178" s="76" t="s">
        <v>1930</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1931</v>
      </c>
      <c r="G1179" s="73"/>
      <c r="H1179" s="76" t="s">
        <v>1932</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1933</v>
      </c>
      <c r="G1180" s="73"/>
      <c r="H1180" s="76" t="s">
        <v>1934</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1935</v>
      </c>
      <c r="G1181" s="73"/>
      <c r="H1181" s="76" t="s">
        <v>1936</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25">
      <c r="A1182" s="45"/>
      <c r="B1182" s="54"/>
      <c r="C1182" s="47">
        <f t="shared" si="171"/>
        <v>3</v>
      </c>
      <c r="D1182" s="73"/>
      <c r="E1182" s="70"/>
      <c r="F1182" s="70" t="s">
        <v>1937</v>
      </c>
      <c r="G1182" s="73"/>
      <c r="H1182" s="76" t="s">
        <v>1938</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25">
      <c r="A1183" s="45"/>
      <c r="B1183" s="54"/>
      <c r="C1183" s="47">
        <f>INT($C$29)+1</f>
        <v>2</v>
      </c>
      <c r="D1183" s="73"/>
      <c r="E1183" s="70"/>
      <c r="F1183" s="265" t="s">
        <v>1727</v>
      </c>
      <c r="G1183" s="73"/>
      <c r="H1183" s="267" t="s">
        <v>2665</v>
      </c>
      <c r="I1183" s="129"/>
      <c r="J1183" s="129" t="s">
        <v>1053</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25">
      <c r="A1184" s="45"/>
      <c r="B1184" s="54"/>
      <c r="C1184" s="47">
        <f t="shared" ref="C1184:C1370" si="187">INT($C$29)+3</f>
        <v>4</v>
      </c>
      <c r="D1184" s="73"/>
      <c r="E1184" s="70"/>
      <c r="F1184" s="70" t="s">
        <v>1939</v>
      </c>
      <c r="G1184" s="73"/>
      <c r="H1184" s="76" t="s">
        <v>1940</v>
      </c>
      <c r="I1184" s="96" t="s">
        <v>2364</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7"/>
        <v>4</v>
      </c>
      <c r="D1185" s="73"/>
      <c r="E1185" s="70"/>
      <c r="F1185" s="70" t="s">
        <v>1941</v>
      </c>
      <c r="G1185" s="73"/>
      <c r="H1185" s="76" t="s">
        <v>1942</v>
      </c>
      <c r="I1185" s="96" t="s">
        <v>2365</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1943</v>
      </c>
      <c r="G1186" s="73"/>
      <c r="H1186" s="76" t="s">
        <v>1944</v>
      </c>
      <c r="I1186" s="96" t="s">
        <v>2366</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1945</v>
      </c>
      <c r="G1187" s="73"/>
      <c r="H1187" s="76" t="s">
        <v>2399</v>
      </c>
      <c r="I1187" s="96" t="s">
        <v>2400</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1947</v>
      </c>
      <c r="G1188" s="73"/>
      <c r="H1188" s="76" t="s">
        <v>1946</v>
      </c>
      <c r="I1188" s="96" t="s">
        <v>2367</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2405</v>
      </c>
      <c r="G1189" s="73"/>
      <c r="H1189" s="76" t="s">
        <v>1948</v>
      </c>
      <c r="I1189" s="96" t="s">
        <v>2368</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2406</v>
      </c>
      <c r="G1190" s="73"/>
      <c r="H1190" s="76" t="s">
        <v>2401</v>
      </c>
      <c r="I1190" s="96" t="s">
        <v>2402</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
        <v>2407</v>
      </c>
      <c r="G1191" s="73"/>
      <c r="H1191" s="76" t="s">
        <v>2403</v>
      </c>
      <c r="I1191" s="96" t="s">
        <v>2404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tr">
        <f>SUBSTITUTE(F1188,",4)",",8)")</f>
        <v>C(U2,0,8)</v>
      </c>
      <c r="G1192" s="73"/>
      <c r="H1192" s="76" t="s">
        <v>2757</v>
      </c>
      <c r="I1192" s="96" t="s">
        <v>2761</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SUBSTITUTE(F1189,",5)",",9)")</f>
        <v>C(U2,0,9)</v>
      </c>
      <c r="G1193" s="73"/>
      <c r="H1193" s="76" t="s">
        <v>2758</v>
      </c>
      <c r="I1193" s="96" t="s">
        <v>2762</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SUBSTITUTE(F1190,",6)",",10)")</f>
        <v>C(U2,0,10)</v>
      </c>
      <c r="G1194" s="73"/>
      <c r="H1194" s="76" t="s">
        <v>2759</v>
      </c>
      <c r="I1194" s="96" t="s">
        <v>2763</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tr">
        <f>SUBSTITUTE(F1191,",7)",",11)")</f>
        <v>C(U2,0,11)</v>
      </c>
      <c r="G1195" s="73"/>
      <c r="H1195" s="76" t="s">
        <v>2760</v>
      </c>
      <c r="I1195" s="96" t="s">
        <v>2764</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
        <v>1949</v>
      </c>
      <c r="G1196" s="73"/>
      <c r="H1196" s="76" t="s">
        <v>1950</v>
      </c>
      <c r="I1196" s="96" t="s">
        <v>2369</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1951</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1952</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1953</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1954</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7"/>
        <v>4</v>
      </c>
      <c r="D1201" s="73"/>
      <c r="E1201" s="70"/>
      <c r="F1201" s="70" t="s">
        <v>1955</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2408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2409</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2410</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
        <v>1956</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1957</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1958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1959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1960</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7"/>
        <v>4</v>
      </c>
      <c r="D1214" s="73"/>
      <c r="E1214" s="70"/>
      <c r="F1214" s="70" t="s">
        <v>1961</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2412</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
        <v>1962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1963</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1964</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7"/>
        <v>4</v>
      </c>
      <c r="D1227" s="73"/>
      <c r="E1227" s="70"/>
      <c r="F1227" s="70" t="s">
        <v>1967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2416</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
        <v>1968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1969</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1970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7"/>
        <v>4</v>
      </c>
      <c r="D1240" s="73"/>
      <c r="E1240" s="70"/>
      <c r="F1240" s="70" t="s">
        <v>1973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2438</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2439</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2440</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
        <v>1974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1975</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1978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7"/>
        <v>4</v>
      </c>
      <c r="D1253" s="73"/>
      <c r="E1253" s="70"/>
      <c r="F1253" s="70" t="s">
        <v>1979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
        <v>1980</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1981</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1982</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7"/>
        <v>4</v>
      </c>
      <c r="D1266" s="73"/>
      <c r="E1266" s="70"/>
      <c r="F1266" s="70" t="s">
        <v>1985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2444</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2445</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2446</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
        <v>1986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1987</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1988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1989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1990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87"/>
        <v>4</v>
      </c>
      <c r="D1279" s="73"/>
      <c r="E1279" s="70"/>
      <c r="F1279" s="70" t="s">
        <v>1991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2447</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2448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c r="D1282" s="73"/>
      <c r="E1282" s="70"/>
      <c r="F1282" s="70" t="s">
        <v>2449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7"/>
        <v>4</v>
      </c>
      <c r="D1287" s="73"/>
      <c r="E1287" s="402"/>
      <c r="F1287" s="402" t="s">
        <v>1992</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25">
      <c r="A1288" s="45"/>
      <c r="B1288" s="54"/>
      <c r="C1288" s="47">
        <f t="shared" ref="C1288:C1300" si="188">INT($C$29)+2</f>
        <v>3</v>
      </c>
      <c r="D1288" s="73"/>
      <c r="E1288" s="406"/>
      <c r="F1288" s="406" t="s">
        <v>1993</v>
      </c>
      <c r="G1288" s="407"/>
      <c r="H1288" s="181" t="s">
        <v>1994</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2599</v>
      </c>
      <c r="AE1288" s="181"/>
      <c r="AF1288" s="408">
        <v>1</v>
      </c>
      <c r="AG1288" s="408">
        <v>1</v>
      </c>
      <c r="AH1288" s="73"/>
      <c r="AI1288" s="57"/>
      <c r="AJ1288" s="45"/>
      <c r="AK1288" s="45"/>
      <c r="AL1288" s="45"/>
    </row>
    <row r="1289" spans="1:38" hidden="1" outlineLevel="2" x14ac:dyDescent="0.25">
      <c r="A1289" s="45"/>
      <c r="B1289" s="54"/>
      <c r="C1289" s="47">
        <f t="shared" si="188"/>
        <v>3</v>
      </c>
      <c r="D1289" s="73"/>
      <c r="E1289" s="70"/>
      <c r="F1289" s="70" t="s">
        <v>1995</v>
      </c>
      <c r="G1289" s="234"/>
      <c r="H1289" s="76" t="s">
        <v>1996</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25">
      <c r="A1290" s="45"/>
      <c r="B1290" s="54"/>
      <c r="C1290" s="47">
        <f t="shared" si="188"/>
        <v>3</v>
      </c>
      <c r="D1290" s="73"/>
      <c r="E1290" s="70"/>
      <c r="F1290" s="70" t="s">
        <v>1997</v>
      </c>
      <c r="G1290" s="234"/>
      <c r="H1290" s="76" t="s">
        <v>1998</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25">
      <c r="A1291" s="45"/>
      <c r="B1291" s="54"/>
      <c r="C1291" s="47">
        <f t="shared" si="187"/>
        <v>4</v>
      </c>
      <c r="D1291" s="73"/>
      <c r="E1291" s="70"/>
      <c r="F1291" s="70" t="s">
        <v>1999</v>
      </c>
      <c r="G1291" s="234"/>
      <c r="H1291" s="76" t="s">
        <v>2502</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25">
      <c r="A1292" s="45"/>
      <c r="B1292" s="54"/>
      <c r="C1292" s="47">
        <f t="shared" si="188"/>
        <v>3</v>
      </c>
      <c r="D1292" s="73"/>
      <c r="E1292" s="70"/>
      <c r="F1292" s="70" t="s">
        <v>2001</v>
      </c>
      <c r="G1292" s="234"/>
      <c r="H1292" s="76" t="s">
        <v>2000</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25">
      <c r="A1293" s="45"/>
      <c r="B1293" s="54"/>
      <c r="C1293" s="47">
        <f t="shared" si="188"/>
        <v>3</v>
      </c>
      <c r="D1293" s="73"/>
      <c r="E1293" s="70"/>
      <c r="F1293" s="70" t="s">
        <v>2505</v>
      </c>
      <c r="G1293" s="234"/>
      <c r="H1293" s="76" t="s">
        <v>2002</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25">
      <c r="A1294" s="45"/>
      <c r="B1294" s="54"/>
      <c r="C1294" s="47">
        <f t="shared" si="187"/>
        <v>4</v>
      </c>
      <c r="D1294" s="73"/>
      <c r="E1294" s="70"/>
      <c r="F1294" s="70" t="s">
        <v>2506</v>
      </c>
      <c r="G1294" s="234"/>
      <c r="H1294" s="76" t="s">
        <v>2503</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7"/>
        <v>4</v>
      </c>
      <c r="D1295" s="73"/>
      <c r="E1295" s="70"/>
      <c r="F1295" s="70" t="s">
        <v>2507</v>
      </c>
      <c r="G1295" s="234"/>
      <c r="H1295" s="76" t="s">
        <v>2504</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tr">
        <f>SUBSTITUTE(F1292,",4)",",8)")</f>
        <v>C(U2,8,8)</v>
      </c>
      <c r="G1296" s="73"/>
      <c r="H1296" s="76" t="s">
        <v>2757</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SUBSTITUTE(F1293,",5)",",9)")</f>
        <v>C(U2,8,9)</v>
      </c>
      <c r="G1297" s="73"/>
      <c r="H1297" s="76" t="s">
        <v>2758</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SUBSTITUTE(F1294,",6)",",10)")</f>
        <v>C(U2,8,10)</v>
      </c>
      <c r="G1298" s="73"/>
      <c r="H1298" s="76" t="s">
        <v>2759</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7"/>
        <v>4</v>
      </c>
      <c r="D1299" s="73"/>
      <c r="E1299" s="70"/>
      <c r="F1299" s="70" t="str">
        <f>SUBSTITUTE(F1295,",7)",",11)")</f>
        <v>C(U2,8,11)</v>
      </c>
      <c r="G1299" s="73"/>
      <c r="H1299" s="76" t="s">
        <v>2760</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25">
      <c r="A1300" s="45"/>
      <c r="B1300" s="54"/>
      <c r="C1300" s="47">
        <f t="shared" si="188"/>
        <v>3</v>
      </c>
      <c r="D1300" s="73"/>
      <c r="E1300" s="410"/>
      <c r="F1300" s="410" t="s">
        <v>2003</v>
      </c>
      <c r="G1300" s="411"/>
      <c r="H1300" s="184" t="s">
        <v>2666</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25">
      <c r="A1301" s="45"/>
      <c r="B1301" s="54"/>
      <c r="C1301" s="47">
        <f t="shared" si="187"/>
        <v>4</v>
      </c>
      <c r="D1301" s="73"/>
      <c r="E1301" s="403"/>
      <c r="F1301" s="403" t="s">
        <v>2004</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25">
      <c r="A1302" s="45"/>
      <c r="B1302" s="54"/>
      <c r="C1302" s="47">
        <f t="shared" si="187"/>
        <v>4</v>
      </c>
      <c r="D1302" s="73"/>
      <c r="E1302" s="70"/>
      <c r="F1302" s="70" t="s">
        <v>2005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7"/>
        <v>4</v>
      </c>
      <c r="D1303" s="73"/>
      <c r="E1303" s="70"/>
      <c r="F1303" s="70" t="s">
        <v>2006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7"/>
        <v>4</v>
      </c>
      <c r="D1305" s="73"/>
      <c r="E1305" s="70"/>
      <c r="F1305" s="70" t="s">
        <v>2008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2450</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2451</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2452</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
        <v>2009</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2010</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2011</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7"/>
        <v>4</v>
      </c>
      <c r="D1318" s="73"/>
      <c r="E1318" s="70"/>
      <c r="F1318" s="70" t="s">
        <v>2014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2453</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2454</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2455</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
        <v>2015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2016</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2019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7"/>
        <v>4</v>
      </c>
      <c r="D1331" s="73"/>
      <c r="E1331" s="70"/>
      <c r="F1331" s="70" t="s">
        <v>2020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2456</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2458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
        <v>2021</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2022</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2023</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2024</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7"/>
        <v>4</v>
      </c>
      <c r="D1344" s="73"/>
      <c r="E1344" s="70"/>
      <c r="F1344" s="70" t="s">
        <v>2026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2459</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2460</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2461</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
        <v>2027</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2028</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2031</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7"/>
        <v>4</v>
      </c>
      <c r="D1357" s="73"/>
      <c r="E1357" s="70"/>
      <c r="F1357" s="70" t="s">
        <v>2032</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2463</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2464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
        <v>2033</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2034</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2038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2465</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2466</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2467</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
        <v>2039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2040</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2041</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2042</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2043</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2"/>
        <v>4</v>
      </c>
      <c r="D1383" s="73"/>
      <c r="E1383" s="70"/>
      <c r="F1383" s="70" t="s">
        <v>2044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2468</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2469</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2470</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
        <v>2045</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2046</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2048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2049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3"/>
        <v>4</v>
      </c>
      <c r="D1396" s="73"/>
      <c r="E1396" s="70"/>
      <c r="F1396" s="70" t="s">
        <v>2050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2471</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2472</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2473</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
        <v>2051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2052</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2053</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4"/>
        <v>4</v>
      </c>
      <c r="D1409" s="73"/>
      <c r="E1409" s="70"/>
      <c r="F1409" s="70" t="s">
        <v>2056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2476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
        <v>2057</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2058</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2059</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2060</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2061</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5"/>
        <v>4</v>
      </c>
      <c r="D1422" s="73"/>
      <c r="E1422" s="70"/>
      <c r="F1422" s="70" t="s">
        <v>2062</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2477</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2478</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2479</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
        <v>2063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2064</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2065</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2066</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2067</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196"/>
        <v>4</v>
      </c>
      <c r="D1435" s="73"/>
      <c r="E1435" s="70"/>
      <c r="F1435" s="70" t="s">
        <v>2068</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2480</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2481</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c r="D1438" s="73"/>
      <c r="E1438" s="70"/>
      <c r="F1438" s="70" t="s">
        <v>2482</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2069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25">
      <c r="A1444" s="45"/>
      <c r="B1444" s="54"/>
      <c r="C1444" s="47">
        <f t="shared" ref="C1444:C1456" si="197">INT($C$29)+2</f>
        <v>3</v>
      </c>
      <c r="D1444" s="73"/>
      <c r="E1444" s="70"/>
      <c r="F1444" s="70" t="s">
        <v>2070</v>
      </c>
      <c r="G1444" s="73"/>
      <c r="H1444" s="76" t="s">
        <v>2071</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2072</v>
      </c>
      <c r="AE1444" s="76"/>
      <c r="AF1444" s="97">
        <v>1</v>
      </c>
      <c r="AG1444" s="97">
        <v>1</v>
      </c>
      <c r="AH1444" s="73"/>
      <c r="AI1444" s="57"/>
      <c r="AJ1444" s="45"/>
      <c r="AK1444" s="45"/>
      <c r="AL1444" s="45"/>
    </row>
    <row r="1445" spans="1:38" hidden="1" outlineLevel="2" x14ac:dyDescent="0.25">
      <c r="A1445" s="45"/>
      <c r="B1445" s="54"/>
      <c r="C1445" s="47">
        <f t="shared" si="197"/>
        <v>3</v>
      </c>
      <c r="D1445" s="73"/>
      <c r="E1445" s="70"/>
      <c r="F1445" s="70" t="s">
        <v>2073</v>
      </c>
      <c r="G1445" s="73"/>
      <c r="H1445" s="76" t="s">
        <v>2074</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25">
      <c r="A1446" s="45"/>
      <c r="B1446" s="54"/>
      <c r="C1446" s="47">
        <f t="shared" si="197"/>
        <v>3</v>
      </c>
      <c r="D1446" s="73"/>
      <c r="E1446" s="70"/>
      <c r="F1446" s="70" t="s">
        <v>2075</v>
      </c>
      <c r="G1446" s="73"/>
      <c r="H1446" s="76" t="s">
        <v>2076</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2077</v>
      </c>
      <c r="G1447" s="73"/>
      <c r="H1447" s="377" t="s">
        <v>2496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7"/>
        <v>3</v>
      </c>
      <c r="D1448" s="73"/>
      <c r="E1448" s="70"/>
      <c r="F1448" s="70" t="s">
        <v>2079</v>
      </c>
      <c r="G1448" s="73"/>
      <c r="H1448" s="76" t="s">
        <v>2078</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si="197"/>
        <v>3</v>
      </c>
      <c r="D1449" s="73"/>
      <c r="E1449" s="70"/>
      <c r="F1449" s="70" t="s">
        <v>2501</v>
      </c>
      <c r="G1449" s="73"/>
      <c r="H1449" s="76" t="s">
        <v>2080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ref="C1450:C1455" si="199">INT($C$29)+3</f>
        <v>4</v>
      </c>
      <c r="D1450" s="73"/>
      <c r="E1450" s="70"/>
      <c r="F1450" s="70" t="s">
        <v>2499</v>
      </c>
      <c r="G1450" s="73"/>
      <c r="H1450" s="377" t="s">
        <v>2497</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9"/>
        <v>4</v>
      </c>
      <c r="D1451" s="73"/>
      <c r="E1451" s="70"/>
      <c r="F1451" s="70" t="s">
        <v>2500</v>
      </c>
      <c r="G1451" s="73"/>
      <c r="H1451" s="377" t="s">
        <v>2498</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tr">
        <f>SUBSTITUTE(F1448,",4)",",8)")</f>
        <v>C(U2,20,8)</v>
      </c>
      <c r="G1452" s="73"/>
      <c r="H1452" s="76" t="s">
        <v>2757</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SUBSTITUTE(F1449,",5)",",9)")</f>
        <v>C(U2,20,9)</v>
      </c>
      <c r="G1453" s="73"/>
      <c r="H1453" s="76" t="s">
        <v>2758</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SUBSTITUTE(F1450,",6)",",10)")</f>
        <v>C(U2,20,10)</v>
      </c>
      <c r="G1454" s="73"/>
      <c r="H1454" s="76" t="s">
        <v>2759</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 t="shared" si="199"/>
        <v>4</v>
      </c>
      <c r="D1455" s="73"/>
      <c r="E1455" s="70"/>
      <c r="F1455" s="70" t="str">
        <f>SUBSTITUTE(F1451,",7)",",11)")</f>
        <v>C(U2,20,11)</v>
      </c>
      <c r="G1455" s="73"/>
      <c r="H1455" s="76" t="s">
        <v>2760</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25">
      <c r="A1456" s="45"/>
      <c r="B1456" s="54"/>
      <c r="C1456" s="47">
        <f t="shared" si="197"/>
        <v>3</v>
      </c>
      <c r="D1456" s="73"/>
      <c r="E1456" s="70"/>
      <c r="F1456" s="70" t="s">
        <v>2081</v>
      </c>
      <c r="G1456" s="73"/>
      <c r="H1456" s="76" t="s">
        <v>2082</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25">
      <c r="A1457" s="45"/>
      <c r="B1457" s="54"/>
      <c r="C1457" s="47">
        <f>INT($C$29)+3</f>
        <v>4</v>
      </c>
      <c r="D1457" s="73"/>
      <c r="E1457" s="70"/>
      <c r="F1457" s="70" t="s">
        <v>2083</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2084</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2085</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2086</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INT($C$29)+3</f>
        <v>4</v>
      </c>
      <c r="D1461" s="73"/>
      <c r="E1461" s="70"/>
      <c r="F1461" s="70" t="s">
        <v>2087</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2483</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c r="D1464" s="73"/>
      <c r="E1464" s="70"/>
      <c r="F1464" s="70" t="s">
        <v>2485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INT($C$29)+3</f>
        <v>4</v>
      </c>
      <c r="D1469" s="73"/>
      <c r="E1469" s="70"/>
      <c r="F1469" s="70" t="s">
        <v>2088</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2089</v>
      </c>
      <c r="G1470" s="73"/>
      <c r="H1470" s="76" t="s">
        <v>2775</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2776</v>
      </c>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2090</v>
      </c>
      <c r="G1471" s="73"/>
      <c r="H1471" s="76" t="s">
        <v>2508</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25">
      <c r="A1472" s="45"/>
      <c r="B1472" s="54"/>
      <c r="C1472" s="47">
        <f t="shared" ref="C1472:C1481" si="201">INT($C$29)+3</f>
        <v>4</v>
      </c>
      <c r="D1472" s="73"/>
      <c r="E1472" s="70"/>
      <c r="F1472" s="70" t="s">
        <v>2091</v>
      </c>
      <c r="G1472" s="73"/>
      <c r="H1472" s="377" t="s">
        <v>2515</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1"/>
        <v>4</v>
      </c>
      <c r="D1473" s="73"/>
      <c r="E1473" s="70"/>
      <c r="F1473" s="70" t="s">
        <v>2092</v>
      </c>
      <c r="G1473" s="73"/>
      <c r="H1473" s="377" t="s">
        <v>2516</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2093</v>
      </c>
      <c r="G1474" s="73"/>
      <c r="H1474" s="377" t="s">
        <v>2517</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2417</v>
      </c>
      <c r="G1475" s="73"/>
      <c r="H1475" s="377" t="s">
        <v>2518</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2418</v>
      </c>
      <c r="G1476" s="73"/>
      <c r="H1476" s="377" t="s">
        <v>2519</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
        <v>2419</v>
      </c>
      <c r="G1477" s="73"/>
      <c r="H1477" s="377" t="s">
        <v>2520</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tr">
        <f>SUBSTITUTE(F1474,",4)",",8)")</f>
        <v>C(U2,22,8)</v>
      </c>
      <c r="G1478" s="73"/>
      <c r="H1478" s="76" t="s">
        <v>2757</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SUBSTITUTE(F1475,",5)",",9)")</f>
        <v>C(U2,22,9)</v>
      </c>
      <c r="G1479" s="73"/>
      <c r="H1479" s="76" t="s">
        <v>2758</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SUBSTITUTE(F1476,",6)",",10)")</f>
        <v>C(U2,22,10)</v>
      </c>
      <c r="G1480" s="73"/>
      <c r="H1480" s="76" t="s">
        <v>2759</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1"/>
        <v>4</v>
      </c>
      <c r="D1481" s="73"/>
      <c r="E1481" s="70"/>
      <c r="F1481" s="70" t="str">
        <f>SUBSTITUTE(F1477,",7)",",11)")</f>
        <v>C(U2,22,11)</v>
      </c>
      <c r="G1481" s="73"/>
      <c r="H1481" s="76" t="s">
        <v>2760</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INT($C$29)+2</f>
        <v>3</v>
      </c>
      <c r="D1482" s="73"/>
      <c r="E1482" s="70"/>
      <c r="F1482" s="70" t="s">
        <v>2094</v>
      </c>
      <c r="G1482" s="73"/>
      <c r="H1482" s="76" t="s">
        <v>2667</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25">
      <c r="A1483" s="45"/>
      <c r="B1483" s="54"/>
      <c r="C1483" s="47">
        <f>INT($C$29)+2</f>
        <v>3</v>
      </c>
      <c r="D1483" s="73"/>
      <c r="E1483" s="70"/>
      <c r="F1483" s="70" t="s">
        <v>2420</v>
      </c>
      <c r="G1483" s="73"/>
      <c r="H1483" s="76" t="s">
        <v>2778</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2777</v>
      </c>
      <c r="AE1483" s="76"/>
      <c r="AF1483" s="76">
        <v>1</v>
      </c>
      <c r="AG1483" s="76">
        <v>1</v>
      </c>
      <c r="AH1483" s="73"/>
      <c r="AI1483" s="57"/>
      <c r="AJ1483" s="45"/>
      <c r="AK1483" s="45"/>
      <c r="AL1483" s="45"/>
    </row>
    <row r="1484" spans="1:38" hidden="1" outlineLevel="2" x14ac:dyDescent="0.25">
      <c r="A1484" s="45"/>
      <c r="B1484" s="54"/>
      <c r="C1484" s="47">
        <f>INT($C$29)+2</f>
        <v>3</v>
      </c>
      <c r="D1484" s="73"/>
      <c r="E1484" s="70"/>
      <c r="F1484" s="70" t="s">
        <v>2421</v>
      </c>
      <c r="G1484" s="73"/>
      <c r="H1484" s="76" t="s">
        <v>2508</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25">
      <c r="A1485" s="45"/>
      <c r="B1485" s="54"/>
      <c r="C1485" s="47">
        <f t="shared" ref="C1485:C1494" si="205">INT($C$29)+3</f>
        <v>4</v>
      </c>
      <c r="D1485" s="73"/>
      <c r="E1485" s="70"/>
      <c r="F1485" s="70" t="s">
        <v>2422</v>
      </c>
      <c r="G1485" s="73"/>
      <c r="H1485" s="378" t="s">
        <v>2779</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25">
      <c r="A1486" s="45"/>
      <c r="B1486" s="54"/>
      <c r="C1486" s="47">
        <f t="shared" si="205"/>
        <v>4</v>
      </c>
      <c r="D1486" s="73"/>
      <c r="E1486" s="70"/>
      <c r="F1486" s="70" t="s">
        <v>2423</v>
      </c>
      <c r="G1486" s="73"/>
      <c r="H1486" s="378" t="s">
        <v>2780</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5"/>
        <v>4</v>
      </c>
      <c r="D1487" s="73"/>
      <c r="E1487" s="70"/>
      <c r="F1487" s="70" t="s">
        <v>2424</v>
      </c>
      <c r="G1487" s="73"/>
      <c r="H1487" s="377" t="s">
        <v>2517</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2425</v>
      </c>
      <c r="G1488" s="73"/>
      <c r="H1488" s="377" t="s">
        <v>2518</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2426</v>
      </c>
      <c r="G1489" s="73"/>
      <c r="H1489" s="377" t="s">
        <v>2519</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
        <v>2427</v>
      </c>
      <c r="G1490" s="73"/>
      <c r="H1490" s="377" t="s">
        <v>2520</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tr">
        <f>SUBSTITUTE(F1487,",4)",",8)")</f>
        <v>C(U2,23,8)</v>
      </c>
      <c r="G1491" s="73"/>
      <c r="H1491" s="377" t="s">
        <v>2782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SUBSTITUTE(F1488,",5)",",9)")</f>
        <v>C(U2,23,9)</v>
      </c>
      <c r="G1492" s="73"/>
      <c r="H1492" s="377" t="s">
        <v>2783</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25">
      <c r="A1493" s="45"/>
      <c r="B1493" s="54"/>
      <c r="C1493" s="47">
        <f t="shared" si="205"/>
        <v>4</v>
      </c>
      <c r="D1493" s="73"/>
      <c r="E1493" s="70"/>
      <c r="F1493" s="70" t="str">
        <f>SUBSTITUTE(F1489,",6)",",10)")</f>
        <v>C(U2,23,10)</v>
      </c>
      <c r="G1493" s="73"/>
      <c r="H1493" s="377" t="s">
        <v>2784</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SUBSTITUTE(F1490,",7)",",11)")</f>
        <v>C(U2,23,11)</v>
      </c>
      <c r="G1494" s="73"/>
      <c r="H1494" s="378" t="s">
        <v>2835</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25">
      <c r="A1495" s="45"/>
      <c r="B1495" s="54"/>
      <c r="C1495" s="47">
        <f>INT($C$29)+2</f>
        <v>3</v>
      </c>
      <c r="D1495" s="73"/>
      <c r="E1495" s="70"/>
      <c r="F1495" s="70" t="s">
        <v>2428</v>
      </c>
      <c r="G1495" s="73"/>
      <c r="H1495" s="76" t="s">
        <v>2781</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2429</v>
      </c>
      <c r="G1496" s="73"/>
      <c r="H1496" s="76" t="s">
        <v>2495</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2594</v>
      </c>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2430</v>
      </c>
      <c r="G1497" s="73"/>
      <c r="H1497" s="76" t="s">
        <v>2509</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25">
      <c r="A1498" s="45"/>
      <c r="B1498" s="54"/>
      <c r="C1498" s="47">
        <f t="shared" ref="C1498:C1507" si="210">INT($C$29)+3</f>
        <v>4</v>
      </c>
      <c r="D1498" s="73"/>
      <c r="E1498" s="70"/>
      <c r="F1498" s="70" t="s">
        <v>2431</v>
      </c>
      <c r="G1498" s="73"/>
      <c r="H1498" s="378" t="s">
        <v>2827</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25">
      <c r="A1499" s="45"/>
      <c r="B1499" s="54"/>
      <c r="C1499" s="47">
        <f t="shared" si="210"/>
        <v>4</v>
      </c>
      <c r="D1499" s="73"/>
      <c r="E1499" s="70"/>
      <c r="F1499" s="70" t="s">
        <v>2432</v>
      </c>
      <c r="G1499" s="73"/>
      <c r="H1499" s="378" t="s">
        <v>2828</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25">
      <c r="A1500" s="45"/>
      <c r="B1500" s="54"/>
      <c r="C1500" s="47">
        <f t="shared" si="210"/>
        <v>4</v>
      </c>
      <c r="D1500" s="73"/>
      <c r="E1500" s="70"/>
      <c r="F1500" s="70" t="s">
        <v>2433</v>
      </c>
      <c r="G1500" s="73"/>
      <c r="H1500" s="378" t="s">
        <v>2829</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25">
      <c r="A1501" s="45"/>
      <c r="B1501" s="54"/>
      <c r="C1501" s="47">
        <f t="shared" si="210"/>
        <v>4</v>
      </c>
      <c r="D1501" s="73"/>
      <c r="E1501" s="70"/>
      <c r="F1501" s="70" t="s">
        <v>2434</v>
      </c>
      <c r="G1501" s="73"/>
      <c r="H1501" s="377" t="s">
        <v>2830</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25">
      <c r="A1502" s="45"/>
      <c r="B1502" s="54"/>
      <c r="C1502" s="47">
        <f t="shared" si="210"/>
        <v>4</v>
      </c>
      <c r="D1502" s="73"/>
      <c r="E1502" s="70"/>
      <c r="F1502" s="70" t="s">
        <v>2435</v>
      </c>
      <c r="G1502" s="73"/>
      <c r="H1502" s="378" t="s">
        <v>2831</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25">
      <c r="A1503" s="45"/>
      <c r="B1503" s="54"/>
      <c r="C1503" s="47">
        <f t="shared" si="210"/>
        <v>4</v>
      </c>
      <c r="D1503" s="73"/>
      <c r="E1503" s="70"/>
      <c r="F1503" s="70" t="s">
        <v>2436</v>
      </c>
      <c r="G1503" s="73"/>
      <c r="H1503" s="377" t="s">
        <v>2832</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25">
      <c r="A1504" s="45"/>
      <c r="B1504" s="54"/>
      <c r="C1504" s="47">
        <f t="shared" si="210"/>
        <v>4</v>
      </c>
      <c r="D1504" s="73"/>
      <c r="E1504" s="70"/>
      <c r="F1504" s="70" t="str">
        <f>SUBSTITUTE(F1500,",4)",",8)")</f>
        <v>C(U2,24,8)</v>
      </c>
      <c r="G1504" s="73"/>
      <c r="H1504" s="378" t="s">
        <v>2826</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tr">
        <f>SUBSTITUTE(F1501,",5)",",9)")</f>
        <v>C(U2,24,9)</v>
      </c>
      <c r="G1505" s="73"/>
      <c r="H1505" s="378" t="s">
        <v>2823</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SUBSTITUTE(F1502,",6)",",10)")</f>
        <v>C(U2,24,10)</v>
      </c>
      <c r="G1506" s="73"/>
      <c r="H1506" s="378" t="s">
        <v>2824</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SUBSTITUTE(F1503,",7)",",11)")</f>
        <v>C(U2,24,11)</v>
      </c>
      <c r="G1507" s="73"/>
      <c r="H1507" s="378" t="s">
        <v>2825</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25">
      <c r="A1508" s="45"/>
      <c r="B1508" s="54"/>
      <c r="C1508" s="47">
        <f>INT($C$29)+2</f>
        <v>3</v>
      </c>
      <c r="D1508" s="73"/>
      <c r="E1508" s="70"/>
      <c r="F1508" s="70" t="s">
        <v>2437</v>
      </c>
      <c r="G1508" s="73"/>
      <c r="H1508" s="76" t="s">
        <v>2833</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2486</v>
      </c>
      <c r="G1509" s="73"/>
      <c r="H1509" s="76" t="s">
        <v>2550</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2834</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t="s">
        <v>2487</v>
      </c>
      <c r="G1510" s="73"/>
      <c r="H1510" s="76" t="s">
        <v>2510</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25">
      <c r="A1511" s="45"/>
      <c r="B1511" s="54"/>
      <c r="C1511" s="47">
        <f t="shared" ref="C1511:C1520" si="213">INT($C$29)+3</f>
        <v>4</v>
      </c>
      <c r="D1511" s="73"/>
      <c r="E1511" s="70"/>
      <c r="F1511" s="70" t="s">
        <v>2488</v>
      </c>
      <c r="G1511" s="73"/>
      <c r="H1511" s="378" t="s">
        <v>2511</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25">
      <c r="A1512" s="45"/>
      <c r="B1512" s="54"/>
      <c r="C1512" s="47">
        <f t="shared" si="213"/>
        <v>4</v>
      </c>
      <c r="D1512" s="73"/>
      <c r="E1512" s="70"/>
      <c r="F1512" s="70" t="s">
        <v>2489</v>
      </c>
      <c r="G1512" s="73"/>
      <c r="H1512" s="378" t="s">
        <v>2769</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25">
      <c r="A1513" s="45"/>
      <c r="B1513" s="54"/>
      <c r="C1513" s="47">
        <f t="shared" si="213"/>
        <v>4</v>
      </c>
      <c r="D1513" s="73"/>
      <c r="E1513" s="70"/>
      <c r="F1513" s="70" t="s">
        <v>2490</v>
      </c>
      <c r="G1513" s="73"/>
      <c r="H1513" s="378" t="s">
        <v>2512</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25">
      <c r="A1514" s="45"/>
      <c r="B1514" s="54"/>
      <c r="C1514" s="47">
        <f t="shared" si="213"/>
        <v>4</v>
      </c>
      <c r="D1514" s="73"/>
      <c r="E1514" s="70"/>
      <c r="F1514" s="70" t="s">
        <v>2491</v>
      </c>
      <c r="G1514" s="73"/>
      <c r="H1514" s="377" t="s">
        <v>2768</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25">
      <c r="A1515" s="45"/>
      <c r="B1515" s="54"/>
      <c r="C1515" s="47">
        <f t="shared" si="213"/>
        <v>4</v>
      </c>
      <c r="D1515" s="73"/>
      <c r="E1515" s="70"/>
      <c r="F1515" s="70" t="s">
        <v>2492</v>
      </c>
      <c r="G1515" s="73"/>
      <c r="H1515" s="378" t="s">
        <v>2513</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25">
      <c r="A1516" s="45"/>
      <c r="B1516" s="54"/>
      <c r="C1516" s="47">
        <f t="shared" si="213"/>
        <v>4</v>
      </c>
      <c r="D1516" s="73"/>
      <c r="E1516" s="70"/>
      <c r="F1516" s="70" t="s">
        <v>2493</v>
      </c>
      <c r="G1516" s="73"/>
      <c r="H1516" s="377" t="s">
        <v>2770</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25">
      <c r="A1517" s="45"/>
      <c r="B1517" s="54"/>
      <c r="C1517" s="47">
        <f t="shared" si="213"/>
        <v>4</v>
      </c>
      <c r="D1517" s="73"/>
      <c r="E1517" s="70"/>
      <c r="F1517" s="70" t="str">
        <f>SUBSTITUTE(F1513,",4)",",8)")</f>
        <v>C(U2,25,8)</v>
      </c>
      <c r="G1517" s="73"/>
      <c r="H1517" s="378" t="s">
        <v>2765</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SUBSTITUTE(F1514,",5)",",9)")</f>
        <v>C(U2,25,9)</v>
      </c>
      <c r="G1518" s="73"/>
      <c r="H1518" s="378" t="s">
        <v>2822</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SUBSTITUTE(F1515,",6)",",10)")</f>
        <v>C(U2,25,10)</v>
      </c>
      <c r="G1519" s="73"/>
      <c r="H1519" s="378" t="s">
        <v>2821</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25">
      <c r="A1520" s="45"/>
      <c r="B1520" s="54"/>
      <c r="C1520" s="47">
        <f t="shared" si="213"/>
        <v>4</v>
      </c>
      <c r="D1520" s="73"/>
      <c r="E1520" s="70"/>
      <c r="F1520" s="70" t="str">
        <f>SUBSTITUTE(F1516,",7)",",11)")</f>
        <v>C(U2,25,11)</v>
      </c>
      <c r="G1520" s="73"/>
      <c r="H1520" s="378" t="s">
        <v>2771</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25">
      <c r="A1521" s="45"/>
      <c r="B1521" s="54"/>
      <c r="C1521" s="47">
        <f>INT($C$29)+2</f>
        <v>3</v>
      </c>
      <c r="D1521" s="73"/>
      <c r="E1521" s="70"/>
      <c r="F1521" s="70" t="s">
        <v>2494</v>
      </c>
      <c r="G1521" s="73"/>
      <c r="H1521" s="76" t="s">
        <v>2514</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2767</v>
      </c>
      <c r="AE1521" s="76"/>
      <c r="AF1521" s="97">
        <v>1</v>
      </c>
      <c r="AG1521" s="97">
        <v>1</v>
      </c>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2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0999999999999996" hidden="1" customHeight="1" outlineLevel="3" x14ac:dyDescent="0.2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0999999999999996" hidden="1" customHeight="1" outlineLevel="2" x14ac:dyDescent="0.2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2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0999999999999996" hidden="1" customHeight="1" outlineLevel="3" x14ac:dyDescent="0.2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0999999999999996" hidden="1" customHeight="1" outlineLevel="2" x14ac:dyDescent="0.2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0999999999999996" customHeight="1" outlineLevel="1" x14ac:dyDescent="0.2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0999999999999996" customHeight="1" collapsed="1" x14ac:dyDescent="0.2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2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2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2385</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2396</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2260</v>
      </c>
      <c r="L35" s="72"/>
      <c r="M35" s="72"/>
      <c r="N35" s="72"/>
      <c r="O35" s="72"/>
      <c r="P35" s="72"/>
      <c r="Q35" s="72"/>
      <c r="R35" s="72" t="s">
        <v>2096</v>
      </c>
      <c r="S35" s="239" t="s">
        <v>2387</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2098</v>
      </c>
      <c r="I41" s="76" t="s">
        <v>2099</v>
      </c>
      <c r="J41" s="76"/>
      <c r="K41" s="97">
        <f>30/1000</f>
        <v>0.03</v>
      </c>
      <c r="L41" s="76"/>
      <c r="M41" s="76"/>
      <c r="N41" s="76"/>
      <c r="O41" s="76"/>
      <c r="P41" s="76"/>
      <c r="Q41" s="76"/>
      <c r="R41" s="97" t="s">
        <v>2370</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2371</v>
      </c>
      <c r="I42" s="76" t="s">
        <v>2372</v>
      </c>
      <c r="J42" s="76"/>
      <c r="K42" s="97">
        <v>200</v>
      </c>
      <c r="L42" s="76"/>
      <c r="M42" s="76"/>
      <c r="N42" s="76"/>
      <c r="O42" s="76"/>
      <c r="P42" s="76"/>
      <c r="Q42" s="76"/>
      <c r="R42" s="97" t="s">
        <v>2395</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25">
      <c r="A48" s="45"/>
      <c r="B48" s="54"/>
      <c r="C48" s="87">
        <f>INT($C$29)+2</f>
        <v>3</v>
      </c>
      <c r="D48" s="73"/>
      <c r="E48" s="70" t="s">
        <v>2103</v>
      </c>
      <c r="F48" s="70" t="s">
        <v>2104</v>
      </c>
      <c r="G48" s="73"/>
      <c r="H48" s="306" t="s">
        <v>2373</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2112</v>
      </c>
      <c r="G58" s="73"/>
      <c r="H58" s="306" t="s">
        <v>2374</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2118</v>
      </c>
      <c r="G68" s="73"/>
      <c r="H68" s="306" t="s">
        <v>2375</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2382</v>
      </c>
      <c r="T78" s="76"/>
      <c r="U78" s="76" t="s">
        <v>2383</v>
      </c>
      <c r="V78" s="76" t="s">
        <v>2384</v>
      </c>
      <c r="W78" s="76"/>
      <c r="X78" s="76"/>
      <c r="Y78" s="76"/>
      <c r="Z78" s="73"/>
      <c r="AA78" s="57"/>
      <c r="AB78" s="45"/>
      <c r="AC78" s="45"/>
      <c r="AD78" s="45"/>
    </row>
    <row r="79" spans="1:30" outlineLevel="3" x14ac:dyDescent="0.25">
      <c r="A79" s="45"/>
      <c r="B79" s="54"/>
      <c r="C79" s="87">
        <f t="shared" si="0"/>
        <v>4</v>
      </c>
      <c r="D79" s="73"/>
      <c r="E79" s="70" t="s">
        <v>2125</v>
      </c>
      <c r="F79" s="70" t="s">
        <v>2126</v>
      </c>
      <c r="G79" s="73"/>
      <c r="H79" s="306" t="s">
        <v>2376</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2386</v>
      </c>
      <c r="Y82" s="76" t="s">
        <v>2388</v>
      </c>
      <c r="Z82" s="73"/>
      <c r="AA82" s="57"/>
      <c r="AB82" s="45"/>
      <c r="AC82" s="45"/>
      <c r="AD82" s="45"/>
    </row>
    <row r="83" spans="1:30" outlineLevel="3" x14ac:dyDescent="0.2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2132</v>
      </c>
      <c r="G89" s="73"/>
      <c r="H89" s="306" t="s">
        <v>2377</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2138</v>
      </c>
      <c r="G99" s="73"/>
      <c r="H99" s="306" t="s">
        <v>2378</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2144</v>
      </c>
      <c r="G109" s="73"/>
      <c r="H109" s="306" t="s">
        <v>2379</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2150</v>
      </c>
      <c r="G119" s="73"/>
      <c r="H119" s="306" t="s">
        <v>2380</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2157</v>
      </c>
      <c r="G129" s="73"/>
      <c r="H129" s="306" t="s">
        <v>2381</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2927</v>
      </c>
      <c r="B3" s="493">
        <v>6.9999999999999994E-5</v>
      </c>
      <c r="C3" s="1" t="s">
        <v>2931</v>
      </c>
    </row>
    <row r="4" spans="1:3" x14ac:dyDescent="0.25">
      <c r="A4" t="s">
        <v>2928</v>
      </c>
      <c r="B4" s="493">
        <v>1.2999999999999999E-4</v>
      </c>
      <c r="C4" s="1" t="s">
        <v>2932</v>
      </c>
    </row>
    <row r="5" spans="1:3" x14ac:dyDescent="0.25">
      <c r="A5" t="s">
        <v>2929</v>
      </c>
      <c r="B5" s="493">
        <v>1.9000000000000001E-4</v>
      </c>
      <c r="C5" s="1" t="s">
        <v>2933</v>
      </c>
    </row>
    <row r="6" spans="1:3" x14ac:dyDescent="0.25">
      <c r="A6" t="s">
        <v>2930</v>
      </c>
      <c r="B6" s="493">
        <v>1.9000000000000001E-4</v>
      </c>
      <c r="C6" s="1" t="s">
        <v>2932</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2939</v>
      </c>
      <c r="B14"/>
    </row>
    <row r="15" spans="1:3" x14ac:dyDescent="0.25">
      <c r="A15" s="341" t="str">
        <f>General!G37</f>
        <v>b</v>
      </c>
      <c r="B15">
        <v>20</v>
      </c>
      <c r="C15" s="1" t="s">
        <v>2937</v>
      </c>
    </row>
    <row r="16" spans="1:3" x14ac:dyDescent="0.25">
      <c r="A16" s="341" t="str">
        <f>General!G38</f>
        <v>bd</v>
      </c>
      <c r="B16">
        <v>20</v>
      </c>
      <c r="C16" s="1" t="s">
        <v>2937</v>
      </c>
    </row>
    <row r="17" spans="1:3" x14ac:dyDescent="0.25">
      <c r="A17" s="341" t="str">
        <f>General!G39</f>
        <v>f</v>
      </c>
      <c r="B17">
        <v>7</v>
      </c>
      <c r="C17" s="1" t="s">
        <v>2937</v>
      </c>
    </row>
    <row r="18" spans="1:3" x14ac:dyDescent="0.25">
      <c r="A18" s="341" t="str">
        <f>General!G40</f>
        <v>h</v>
      </c>
      <c r="B18">
        <v>20</v>
      </c>
      <c r="C18" s="1" t="s">
        <v>2937</v>
      </c>
    </row>
    <row r="19" spans="1:3" x14ac:dyDescent="0.25">
      <c r="A19" s="341" t="str">
        <f>General!G41</f>
        <v>i</v>
      </c>
      <c r="B19">
        <v>7</v>
      </c>
      <c r="C19" s="1" t="s">
        <v>2937</v>
      </c>
    </row>
    <row r="20" spans="1:3" x14ac:dyDescent="0.25">
      <c r="A20" s="341" t="str">
        <f>General!G42</f>
        <v>k</v>
      </c>
      <c r="B20">
        <v>7</v>
      </c>
      <c r="C20" s="1" t="s">
        <v>2937</v>
      </c>
    </row>
    <row r="21" spans="1:3" x14ac:dyDescent="0.25">
      <c r="A21" s="341" t="str">
        <f>General!G43</f>
        <v>l</v>
      </c>
      <c r="B21">
        <v>7</v>
      </c>
      <c r="C21" s="1" t="s">
        <v>2937</v>
      </c>
    </row>
    <row r="22" spans="1:3" x14ac:dyDescent="0.25">
      <c r="A22" s="341" t="str">
        <f>General!G44</f>
        <v>ms</v>
      </c>
      <c r="B22" s="530">
        <f>0.65*B15+0.35*B21</f>
        <v>15.45</v>
      </c>
      <c r="C22" s="1" t="s">
        <v>2937</v>
      </c>
    </row>
    <row r="23" spans="1:3" x14ac:dyDescent="0.25">
      <c r="A23" s="341" t="str">
        <f>General!G45</f>
        <v>o</v>
      </c>
      <c r="B23">
        <v>20</v>
      </c>
      <c r="C23" s="1" t="s">
        <v>2937</v>
      </c>
    </row>
    <row r="24" spans="1:3" x14ac:dyDescent="0.25">
      <c r="A24" s="341" t="str">
        <f>General!G46</f>
        <v>od</v>
      </c>
      <c r="B24">
        <v>20</v>
      </c>
      <c r="C24" s="1" t="s">
        <v>2937</v>
      </c>
    </row>
    <row r="25" spans="1:3" x14ac:dyDescent="0.25">
      <c r="A25" s="341" t="str">
        <f>General!G47</f>
        <v>of</v>
      </c>
      <c r="B25">
        <v>20</v>
      </c>
      <c r="C25" s="1" t="s">
        <v>2937</v>
      </c>
    </row>
    <row r="26" spans="1:3" x14ac:dyDescent="0.25">
      <c r="A26" s="341" t="str">
        <f>General!G48</f>
        <v>r</v>
      </c>
      <c r="B26">
        <v>7</v>
      </c>
      <c r="C26" s="1" t="s">
        <v>2937</v>
      </c>
    </row>
    <row r="27" spans="1:3" x14ac:dyDescent="0.25">
      <c r="A27" s="341" t="str">
        <f>General!G49</f>
        <v>rd</v>
      </c>
      <c r="B27">
        <v>7</v>
      </c>
      <c r="C27" s="1" t="s">
        <v>2937</v>
      </c>
    </row>
    <row r="28" spans="1:3" x14ac:dyDescent="0.25">
      <c r="A28" s="341" t="str">
        <f>General!G50</f>
        <v>v</v>
      </c>
      <c r="B28">
        <v>7</v>
      </c>
      <c r="C28" s="1" t="s">
        <v>2937</v>
      </c>
    </row>
    <row r="29" spans="1:3" x14ac:dyDescent="0.25">
      <c r="A29" s="341" t="str">
        <f>General!G51</f>
        <v>w</v>
      </c>
      <c r="B29">
        <v>20</v>
      </c>
      <c r="C29" s="1" t="s">
        <v>2937</v>
      </c>
    </row>
    <row r="30" spans="1:3" x14ac:dyDescent="0.25">
      <c r="A30" s="341" t="str">
        <f>General!G52</f>
        <v>wd</v>
      </c>
      <c r="B30">
        <v>20</v>
      </c>
      <c r="C30" s="1" t="s">
        <v>2937</v>
      </c>
    </row>
    <row r="31" spans="1:3" x14ac:dyDescent="0.25">
      <c r="A31" s="341" t="str">
        <f>General!G53</f>
        <v>z</v>
      </c>
      <c r="B31">
        <v>7</v>
      </c>
      <c r="C31" s="1" t="s">
        <v>2937</v>
      </c>
    </row>
    <row r="32" spans="1:3" x14ac:dyDescent="0.25">
      <c r="A32" s="341" t="str">
        <f>General!G54</f>
        <v>zd</v>
      </c>
      <c r="B32">
        <v>7</v>
      </c>
      <c r="C32" s="1" t="s">
        <v>2937</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2934</v>
      </c>
      <c r="F11" t="s">
        <v>2935</v>
      </c>
    </row>
    <row r="12" spans="1:17" x14ac:dyDescent="0.25">
      <c r="A12" t="s">
        <v>2804</v>
      </c>
      <c r="B12">
        <v>188000</v>
      </c>
      <c r="C12" s="44">
        <v>1</v>
      </c>
      <c r="D12" s="44">
        <v>0</v>
      </c>
      <c r="E12" s="44">
        <v>0</v>
      </c>
      <c r="F12" s="44">
        <v>0</v>
      </c>
    </row>
    <row r="13" spans="1:17" x14ac:dyDescent="0.25">
      <c r="A13" t="s">
        <v>2802</v>
      </c>
      <c r="B13">
        <v>87000</v>
      </c>
      <c r="C13" s="44">
        <v>1</v>
      </c>
      <c r="D13" s="44">
        <v>0</v>
      </c>
      <c r="E13" s="44">
        <v>0</v>
      </c>
      <c r="F13" s="44">
        <v>0</v>
      </c>
    </row>
    <row r="14" spans="1:17" x14ac:dyDescent="0.25">
      <c r="A14" t="s">
        <v>2803</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2806</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2800</v>
      </c>
      <c r="B34" s="436">
        <v>1</v>
      </c>
    </row>
    <row r="35" spans="1:3" ht="7.35" customHeight="1" x14ac:dyDescent="0.25"/>
    <row r="36" spans="1:3" x14ac:dyDescent="0.25">
      <c r="A36" t="s">
        <v>2941</v>
      </c>
      <c r="B36">
        <v>8.6999999999999993</v>
      </c>
      <c r="C36" s="1" t="s">
        <v>2940</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2801</v>
      </c>
      <c r="B78" s="436">
        <v>1</v>
      </c>
    </row>
    <row r="79" spans="1:2" ht="7.35" customHeight="1" x14ac:dyDescent="0.25"/>
    <row r="80" spans="1:2" x14ac:dyDescent="0.25">
      <c r="A80" t="s">
        <v>2926</v>
      </c>
      <c r="B80">
        <v>63</v>
      </c>
    </row>
    <row r="81" spans="1:5" ht="7.15" customHeight="1" x14ac:dyDescent="0.25"/>
    <row r="82" spans="1:5" x14ac:dyDescent="0.25">
      <c r="A82" t="s">
        <v>40</v>
      </c>
      <c r="B82">
        <v>0.3</v>
      </c>
      <c r="C82" s="1" t="s">
        <v>120</v>
      </c>
    </row>
    <row r="83" spans="1:5" ht="7.15" customHeight="1" x14ac:dyDescent="0.25"/>
    <row r="84" spans="1:5" x14ac:dyDescent="0.25">
      <c r="A84" t="s">
        <v>2936</v>
      </c>
      <c r="B84"/>
    </row>
    <row r="85" spans="1:5" x14ac:dyDescent="0.25">
      <c r="A85" s="341" t="str">
        <f>General!G37</f>
        <v>b</v>
      </c>
      <c r="B85">
        <v>20</v>
      </c>
      <c r="C85" s="1" t="s">
        <v>2937</v>
      </c>
      <c r="E85" s="1" t="s">
        <v>2938</v>
      </c>
    </row>
    <row r="86" spans="1:5" x14ac:dyDescent="0.25">
      <c r="A86" s="341" t="str">
        <f>General!G38</f>
        <v>bd</v>
      </c>
      <c r="B86">
        <v>20</v>
      </c>
      <c r="C86" s="1" t="s">
        <v>2937</v>
      </c>
    </row>
    <row r="87" spans="1:5" x14ac:dyDescent="0.25">
      <c r="A87" s="341" t="str">
        <f>General!G39</f>
        <v>f</v>
      </c>
      <c r="B87">
        <v>12</v>
      </c>
      <c r="C87" s="1" t="s">
        <v>2937</v>
      </c>
    </row>
    <row r="88" spans="1:5" x14ac:dyDescent="0.25">
      <c r="A88" s="341" t="str">
        <f>General!G40</f>
        <v>h</v>
      </c>
      <c r="B88">
        <v>20</v>
      </c>
      <c r="C88" s="1" t="s">
        <v>2937</v>
      </c>
    </row>
    <row r="89" spans="1:5" x14ac:dyDescent="0.25">
      <c r="A89" s="341" t="str">
        <f>General!G41</f>
        <v>i</v>
      </c>
      <c r="B89">
        <v>12</v>
      </c>
      <c r="C89" s="1" t="s">
        <v>2937</v>
      </c>
    </row>
    <row r="90" spans="1:5" x14ac:dyDescent="0.25">
      <c r="A90" s="341" t="str">
        <f>General!G42</f>
        <v>k</v>
      </c>
      <c r="B90">
        <v>12</v>
      </c>
      <c r="C90" s="1" t="s">
        <v>2937</v>
      </c>
    </row>
    <row r="91" spans="1:5" x14ac:dyDescent="0.25">
      <c r="A91" s="341" t="str">
        <f>General!G43</f>
        <v>l</v>
      </c>
      <c r="B91">
        <v>12</v>
      </c>
      <c r="C91" s="1" t="s">
        <v>2937</v>
      </c>
    </row>
    <row r="92" spans="1:5" x14ac:dyDescent="0.25">
      <c r="A92" s="341" t="str">
        <f>General!G44</f>
        <v>ms</v>
      </c>
      <c r="B92" s="530">
        <f>0.65*B85+0.35*B91</f>
        <v>17.2</v>
      </c>
      <c r="C92" s="1" t="s">
        <v>2937</v>
      </c>
    </row>
    <row r="93" spans="1:5" x14ac:dyDescent="0.25">
      <c r="A93" s="341" t="str">
        <f>General!G45</f>
        <v>o</v>
      </c>
      <c r="B93">
        <v>20</v>
      </c>
      <c r="C93" s="1" t="s">
        <v>2937</v>
      </c>
    </row>
    <row r="94" spans="1:5" x14ac:dyDescent="0.25">
      <c r="A94" s="341" t="str">
        <f>General!G46</f>
        <v>od</v>
      </c>
      <c r="B94">
        <v>20</v>
      </c>
      <c r="C94" s="1" t="s">
        <v>2937</v>
      </c>
    </row>
    <row r="95" spans="1:5" x14ac:dyDescent="0.25">
      <c r="A95" s="341" t="str">
        <f>General!G47</f>
        <v>of</v>
      </c>
      <c r="B95">
        <v>20</v>
      </c>
      <c r="C95" s="1" t="s">
        <v>2937</v>
      </c>
    </row>
    <row r="96" spans="1:5" x14ac:dyDescent="0.25">
      <c r="A96" s="341" t="str">
        <f>General!G48</f>
        <v>r</v>
      </c>
      <c r="B96">
        <v>7</v>
      </c>
      <c r="C96" s="1" t="s">
        <v>2937</v>
      </c>
    </row>
    <row r="97" spans="1:3" x14ac:dyDescent="0.25">
      <c r="A97" s="341" t="str">
        <f>General!G49</f>
        <v>rd</v>
      </c>
      <c r="B97">
        <v>7</v>
      </c>
      <c r="C97" s="1" t="s">
        <v>2937</v>
      </c>
    </row>
    <row r="98" spans="1:3" x14ac:dyDescent="0.25">
      <c r="A98" s="341" t="str">
        <f>General!G50</f>
        <v>v</v>
      </c>
      <c r="B98">
        <v>12</v>
      </c>
      <c r="C98" s="1" t="s">
        <v>2937</v>
      </c>
    </row>
    <row r="99" spans="1:3" x14ac:dyDescent="0.25">
      <c r="A99" s="341" t="str">
        <f>General!G51</f>
        <v>w</v>
      </c>
      <c r="B99">
        <v>20</v>
      </c>
      <c r="C99" s="1" t="s">
        <v>2937</v>
      </c>
    </row>
    <row r="100" spans="1:3" x14ac:dyDescent="0.25">
      <c r="A100" s="341" t="str">
        <f>General!G52</f>
        <v>wd</v>
      </c>
      <c r="B100">
        <v>20</v>
      </c>
      <c r="C100" s="1" t="s">
        <v>2937</v>
      </c>
    </row>
    <row r="101" spans="1:3" x14ac:dyDescent="0.25">
      <c r="A101" s="341" t="str">
        <f>General!G53</f>
        <v>z</v>
      </c>
      <c r="B101">
        <v>7</v>
      </c>
      <c r="C101" s="1" t="s">
        <v>2937</v>
      </c>
    </row>
    <row r="102" spans="1:3" x14ac:dyDescent="0.25">
      <c r="A102" s="341" t="str">
        <f>General!G54</f>
        <v>zd</v>
      </c>
      <c r="B102">
        <v>7</v>
      </c>
      <c r="C102" s="1" t="s">
        <v>2937</v>
      </c>
    </row>
    <row r="104" spans="1:3" x14ac:dyDescent="0.25">
      <c r="A104" t="s">
        <v>41</v>
      </c>
      <c r="B104" t="s">
        <v>2925</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2942</v>
      </c>
      <c r="B125">
        <v>33</v>
      </c>
      <c r="C125" s="1" t="s">
        <v>2944</v>
      </c>
    </row>
    <row r="126" spans="1:3" ht="4.1500000000000004" customHeight="1" x14ac:dyDescent="0.25"/>
    <row r="127" spans="1:3" x14ac:dyDescent="0.25">
      <c r="A127" t="s">
        <v>43</v>
      </c>
      <c r="B127">
        <v>19.8</v>
      </c>
      <c r="C127" s="1" t="s">
        <v>2943</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2945</v>
      </c>
      <c r="B138" t="str">
        <f>General!K40</f>
        <v>mid</v>
      </c>
      <c r="C138">
        <v>25</v>
      </c>
    </row>
    <row r="139" spans="1:3" x14ac:dyDescent="0.25">
      <c r="A139" s="431" t="s">
        <v>2579</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2173</v>
      </c>
    </row>
    <row r="11" spans="1:6" x14ac:dyDescent="0.25">
      <c r="A11" t="s">
        <v>77</v>
      </c>
      <c r="B11" t="s">
        <v>78</v>
      </c>
      <c r="C11" t="s">
        <v>128</v>
      </c>
      <c r="D11" t="s">
        <v>129</v>
      </c>
      <c r="E11" t="s">
        <v>2934</v>
      </c>
      <c r="F11" t="s">
        <v>2935</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2800</v>
      </c>
      <c r="B34" s="436">
        <v>1</v>
      </c>
    </row>
    <row r="35" spans="1:3" ht="7.35" customHeight="1" x14ac:dyDescent="0.25"/>
    <row r="36" spans="1:3" ht="4.9000000000000004" customHeight="1" x14ac:dyDescent="0.25"/>
    <row r="37" spans="1:3" x14ac:dyDescent="0.25">
      <c r="A37" t="s">
        <v>2941</v>
      </c>
      <c r="B37">
        <v>4</v>
      </c>
      <c r="C37" s="1" t="s">
        <v>2940</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2801</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2936</v>
      </c>
      <c r="B85"/>
    </row>
    <row r="86" spans="1:3" x14ac:dyDescent="0.25">
      <c r="A86" s="341" t="str">
        <f>General!G37</f>
        <v>b</v>
      </c>
      <c r="B86">
        <f>'Mach 1'!B85*0.66</f>
        <v>13.200000000000001</v>
      </c>
      <c r="C86" s="1" t="s">
        <v>2937</v>
      </c>
    </row>
    <row r="87" spans="1:3" x14ac:dyDescent="0.25">
      <c r="A87" s="341" t="str">
        <f>General!G38</f>
        <v>bd</v>
      </c>
      <c r="B87">
        <f>'Mach 1'!B86*0.66</f>
        <v>13.200000000000001</v>
      </c>
      <c r="C87" s="1" t="s">
        <v>2937</v>
      </c>
    </row>
    <row r="88" spans="1:3" x14ac:dyDescent="0.25">
      <c r="A88" s="341" t="str">
        <f>General!G39</f>
        <v>f</v>
      </c>
      <c r="B88">
        <f>'Mach 1'!B87*0.66</f>
        <v>7.92</v>
      </c>
      <c r="C88" s="1" t="s">
        <v>2937</v>
      </c>
    </row>
    <row r="89" spans="1:3" x14ac:dyDescent="0.25">
      <c r="A89" s="341" t="str">
        <f>General!G40</f>
        <v>h</v>
      </c>
      <c r="B89">
        <f>'Mach 1'!B88*0.66</f>
        <v>13.200000000000001</v>
      </c>
      <c r="C89" s="1" t="s">
        <v>2937</v>
      </c>
    </row>
    <row r="90" spans="1:3" x14ac:dyDescent="0.25">
      <c r="A90" s="341" t="str">
        <f>General!G41</f>
        <v>i</v>
      </c>
      <c r="B90">
        <f>'Mach 1'!B89*0.66</f>
        <v>7.92</v>
      </c>
      <c r="C90" s="1" t="s">
        <v>2937</v>
      </c>
    </row>
    <row r="91" spans="1:3" x14ac:dyDescent="0.25">
      <c r="A91" s="341" t="str">
        <f>General!G42</f>
        <v>k</v>
      </c>
      <c r="B91">
        <f>'Mach 1'!B90*0.66</f>
        <v>7.92</v>
      </c>
      <c r="C91" s="1" t="s">
        <v>2937</v>
      </c>
    </row>
    <row r="92" spans="1:3" x14ac:dyDescent="0.25">
      <c r="A92" s="341" t="str">
        <f>General!G43</f>
        <v>l</v>
      </c>
      <c r="B92">
        <f>'Mach 1'!B91*0.66</f>
        <v>7.92</v>
      </c>
      <c r="C92" s="1" t="s">
        <v>2937</v>
      </c>
    </row>
    <row r="93" spans="1:3" x14ac:dyDescent="0.25">
      <c r="A93" s="341" t="str">
        <f>General!G44</f>
        <v>ms</v>
      </c>
      <c r="B93" s="530">
        <f>0.65*B86+0.35*B92</f>
        <v>11.352000000000002</v>
      </c>
      <c r="C93" s="1" t="s">
        <v>2937</v>
      </c>
    </row>
    <row r="94" spans="1:3" x14ac:dyDescent="0.25">
      <c r="A94" s="341" t="str">
        <f>General!G45</f>
        <v>o</v>
      </c>
      <c r="B94">
        <f>'Mach 1'!B93*0.66</f>
        <v>13.200000000000001</v>
      </c>
      <c r="C94" s="1" t="s">
        <v>2937</v>
      </c>
    </row>
    <row r="95" spans="1:3" x14ac:dyDescent="0.25">
      <c r="A95" s="341" t="str">
        <f>General!G46</f>
        <v>od</v>
      </c>
      <c r="B95">
        <f>'Mach 1'!B94*0.66</f>
        <v>13.200000000000001</v>
      </c>
      <c r="C95" s="1" t="s">
        <v>2937</v>
      </c>
    </row>
    <row r="96" spans="1:3" x14ac:dyDescent="0.25">
      <c r="A96" s="341" t="str">
        <f>General!G47</f>
        <v>of</v>
      </c>
      <c r="B96">
        <f>'Mach 1'!B95*0.66</f>
        <v>13.200000000000001</v>
      </c>
      <c r="C96" s="1" t="s">
        <v>2937</v>
      </c>
    </row>
    <row r="97" spans="1:3" x14ac:dyDescent="0.25">
      <c r="A97" s="341" t="str">
        <f>General!G48</f>
        <v>r</v>
      </c>
      <c r="B97">
        <f>'Mach 1'!B96*0.66</f>
        <v>4.62</v>
      </c>
      <c r="C97" s="1" t="s">
        <v>2937</v>
      </c>
    </row>
    <row r="98" spans="1:3" x14ac:dyDescent="0.25">
      <c r="A98" s="341" t="str">
        <f>General!G49</f>
        <v>rd</v>
      </c>
      <c r="B98">
        <f>'Mach 1'!B97*0.66</f>
        <v>4.62</v>
      </c>
      <c r="C98" s="1" t="s">
        <v>2937</v>
      </c>
    </row>
    <row r="99" spans="1:3" x14ac:dyDescent="0.25">
      <c r="A99" s="341" t="str">
        <f>General!G50</f>
        <v>v</v>
      </c>
      <c r="B99">
        <f>'Mach 1'!B98*0.66</f>
        <v>7.92</v>
      </c>
      <c r="C99" s="1" t="s">
        <v>2937</v>
      </c>
    </row>
    <row r="100" spans="1:3" x14ac:dyDescent="0.25">
      <c r="A100" s="341" t="str">
        <f>General!G51</f>
        <v>w</v>
      </c>
      <c r="B100">
        <f>'Mach 1'!B99*0.66</f>
        <v>13.200000000000001</v>
      </c>
      <c r="C100" s="1" t="s">
        <v>2937</v>
      </c>
    </row>
    <row r="101" spans="1:3" x14ac:dyDescent="0.25">
      <c r="A101" s="341" t="str">
        <f>General!G52</f>
        <v>wd</v>
      </c>
      <c r="B101">
        <f>'Mach 1'!B100*0.66</f>
        <v>13.200000000000001</v>
      </c>
      <c r="C101" s="1" t="s">
        <v>2937</v>
      </c>
    </row>
    <row r="102" spans="1:3" x14ac:dyDescent="0.25">
      <c r="A102" s="341" t="str">
        <f>General!G53</f>
        <v>z</v>
      </c>
      <c r="B102">
        <f>'Mach 1'!B101*0.66</f>
        <v>4.62</v>
      </c>
      <c r="C102" s="1" t="s">
        <v>2937</v>
      </c>
    </row>
    <row r="103" spans="1:3" x14ac:dyDescent="0.25">
      <c r="A103" s="341" t="str">
        <f>General!G54</f>
        <v>zd</v>
      </c>
      <c r="B103">
        <f>'Mach 1'!B102*0.66</f>
        <v>4.62</v>
      </c>
      <c r="C103" s="1" t="s">
        <v>2937</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2942</v>
      </c>
      <c r="B126">
        <v>23</v>
      </c>
      <c r="C126" s="1" t="s">
        <v>2944</v>
      </c>
    </row>
    <row r="127" spans="1:3" ht="4.1500000000000004" customHeight="1" x14ac:dyDescent="0.25"/>
    <row r="128" spans="1:3" x14ac:dyDescent="0.25">
      <c r="A128" t="s">
        <v>43</v>
      </c>
      <c r="B128">
        <v>18</v>
      </c>
      <c r="C128" s="1" t="s">
        <v>2943</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2945</v>
      </c>
      <c r="B139" t="str">
        <f>General!K40</f>
        <v>mid</v>
      </c>
      <c r="C139">
        <v>20</v>
      </c>
    </row>
    <row r="140" spans="1:3" x14ac:dyDescent="0.25">
      <c r="A140" s="431" t="s">
        <v>2579</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2173</v>
      </c>
    </row>
    <row r="11" spans="1:17" x14ac:dyDescent="0.25">
      <c r="A11" t="s">
        <v>77</v>
      </c>
      <c r="B11" t="s">
        <v>78</v>
      </c>
      <c r="C11" t="s">
        <v>128</v>
      </c>
      <c r="D11" t="s">
        <v>129</v>
      </c>
      <c r="E11" t="s">
        <v>2934</v>
      </c>
      <c r="F11" t="s">
        <v>2935</v>
      </c>
    </row>
    <row r="12" spans="1:17" x14ac:dyDescent="0.25">
      <c r="A12" t="s">
        <v>2804</v>
      </c>
      <c r="B12">
        <v>250000</v>
      </c>
      <c r="C12" s="44">
        <v>1</v>
      </c>
      <c r="D12" s="44">
        <v>0</v>
      </c>
      <c r="E12" s="44">
        <v>0</v>
      </c>
      <c r="F12" s="44">
        <v>0</v>
      </c>
    </row>
    <row r="13" spans="1:17" x14ac:dyDescent="0.25">
      <c r="A13" t="s">
        <v>2802</v>
      </c>
      <c r="B13">
        <v>115000</v>
      </c>
      <c r="C13" s="44">
        <v>1</v>
      </c>
      <c r="D13" s="44">
        <v>0</v>
      </c>
      <c r="E13" s="44">
        <v>0</v>
      </c>
      <c r="F13" s="44">
        <v>0</v>
      </c>
    </row>
    <row r="14" spans="1:17" x14ac:dyDescent="0.25">
      <c r="A14" t="s">
        <v>2803</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2805</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2807</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2806</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2800</v>
      </c>
      <c r="B34" s="436">
        <v>1</v>
      </c>
    </row>
    <row r="35" spans="1:4" ht="7.35" customHeight="1" x14ac:dyDescent="0.25"/>
    <row r="36" spans="1:4" x14ac:dyDescent="0.25">
      <c r="A36" t="s">
        <v>2941</v>
      </c>
      <c r="B36">
        <v>12.5</v>
      </c>
      <c r="C36" s="1" t="s">
        <v>2940</v>
      </c>
      <c r="D36" s="1" t="s">
        <v>3063</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2801</v>
      </c>
      <c r="B78" s="436">
        <v>1</v>
      </c>
    </row>
    <row r="79" spans="1:2" ht="7.35" customHeight="1" x14ac:dyDescent="0.25"/>
    <row r="80" spans="1:2" x14ac:dyDescent="0.25">
      <c r="A80" t="s">
        <v>2926</v>
      </c>
      <c r="B80">
        <v>63</v>
      </c>
    </row>
    <row r="81" spans="1:3" ht="7.15" customHeight="1" x14ac:dyDescent="0.25"/>
    <row r="82" spans="1:3" x14ac:dyDescent="0.25">
      <c r="A82" t="s">
        <v>40</v>
      </c>
      <c r="B82">
        <v>0.3</v>
      </c>
      <c r="C82" s="1" t="s">
        <v>120</v>
      </c>
    </row>
    <row r="83" spans="1:3" ht="7.15" customHeight="1" x14ac:dyDescent="0.25"/>
    <row r="84" spans="1:3" x14ac:dyDescent="0.25">
      <c r="A84" t="s">
        <v>2936</v>
      </c>
      <c r="B84"/>
    </row>
    <row r="85" spans="1:3" x14ac:dyDescent="0.25">
      <c r="A85" s="341" t="str">
        <f>General!G37</f>
        <v>b</v>
      </c>
      <c r="B85">
        <v>30</v>
      </c>
      <c r="C85" s="1" t="s">
        <v>2937</v>
      </c>
    </row>
    <row r="86" spans="1:3" x14ac:dyDescent="0.25">
      <c r="A86" s="341" t="str">
        <f>General!G38</f>
        <v>bd</v>
      </c>
      <c r="B86">
        <v>30</v>
      </c>
      <c r="C86" s="1" t="s">
        <v>2937</v>
      </c>
    </row>
    <row r="87" spans="1:3" x14ac:dyDescent="0.25">
      <c r="A87" s="341" t="str">
        <f>General!G39</f>
        <v>f</v>
      </c>
      <c r="B87">
        <v>18</v>
      </c>
      <c r="C87" s="1" t="s">
        <v>2937</v>
      </c>
    </row>
    <row r="88" spans="1:3" x14ac:dyDescent="0.25">
      <c r="A88" s="341" t="str">
        <f>General!G40</f>
        <v>h</v>
      </c>
      <c r="B88">
        <v>30</v>
      </c>
      <c r="C88" s="1" t="s">
        <v>2937</v>
      </c>
    </row>
    <row r="89" spans="1:3" x14ac:dyDescent="0.25">
      <c r="A89" s="341" t="str">
        <f>General!G41</f>
        <v>i</v>
      </c>
      <c r="B89">
        <v>18</v>
      </c>
      <c r="C89" s="1" t="s">
        <v>2937</v>
      </c>
    </row>
    <row r="90" spans="1:3" x14ac:dyDescent="0.25">
      <c r="A90" s="341" t="str">
        <f>General!G42</f>
        <v>k</v>
      </c>
      <c r="B90">
        <v>18</v>
      </c>
      <c r="C90" s="1" t="s">
        <v>2937</v>
      </c>
    </row>
    <row r="91" spans="1:3" x14ac:dyDescent="0.25">
      <c r="A91" s="341" t="str">
        <f>General!G43</f>
        <v>l</v>
      </c>
      <c r="B91">
        <v>18</v>
      </c>
      <c r="C91" s="1" t="s">
        <v>2937</v>
      </c>
    </row>
    <row r="92" spans="1:3" x14ac:dyDescent="0.25">
      <c r="A92" s="341" t="str">
        <f>General!G44</f>
        <v>ms</v>
      </c>
      <c r="B92" s="530">
        <f>0.65*B85+0.35*B91</f>
        <v>25.8</v>
      </c>
      <c r="C92" s="1" t="s">
        <v>2937</v>
      </c>
    </row>
    <row r="93" spans="1:3" x14ac:dyDescent="0.25">
      <c r="A93" s="341" t="str">
        <f>General!G45</f>
        <v>o</v>
      </c>
      <c r="B93">
        <v>30</v>
      </c>
      <c r="C93" s="1" t="s">
        <v>2937</v>
      </c>
    </row>
    <row r="94" spans="1:3" x14ac:dyDescent="0.25">
      <c r="A94" s="341" t="str">
        <f>General!G46</f>
        <v>od</v>
      </c>
      <c r="B94">
        <v>30</v>
      </c>
      <c r="C94" s="1" t="s">
        <v>2937</v>
      </c>
    </row>
    <row r="95" spans="1:3" x14ac:dyDescent="0.25">
      <c r="A95" s="341" t="str">
        <f>General!G47</f>
        <v>of</v>
      </c>
      <c r="B95">
        <v>30</v>
      </c>
      <c r="C95" s="1" t="s">
        <v>2937</v>
      </c>
    </row>
    <row r="96" spans="1:3" x14ac:dyDescent="0.25">
      <c r="A96" s="341" t="str">
        <f>General!G48</f>
        <v>r</v>
      </c>
      <c r="B96">
        <v>12</v>
      </c>
      <c r="C96" s="1" t="s">
        <v>2937</v>
      </c>
    </row>
    <row r="97" spans="1:3" x14ac:dyDescent="0.25">
      <c r="A97" s="341" t="str">
        <f>General!G49</f>
        <v>rd</v>
      </c>
      <c r="B97">
        <v>12</v>
      </c>
      <c r="C97" s="1" t="s">
        <v>2937</v>
      </c>
    </row>
    <row r="98" spans="1:3" x14ac:dyDescent="0.25">
      <c r="A98" s="341" t="str">
        <f>General!G50</f>
        <v>v</v>
      </c>
      <c r="B98">
        <v>18</v>
      </c>
      <c r="C98" s="1" t="s">
        <v>2937</v>
      </c>
    </row>
    <row r="99" spans="1:3" x14ac:dyDescent="0.25">
      <c r="A99" s="341" t="str">
        <f>General!G51</f>
        <v>w</v>
      </c>
      <c r="B99">
        <v>30</v>
      </c>
      <c r="C99" s="1" t="s">
        <v>2937</v>
      </c>
    </row>
    <row r="100" spans="1:3" x14ac:dyDescent="0.25">
      <c r="A100" s="341" t="str">
        <f>General!G52</f>
        <v>wd</v>
      </c>
      <c r="B100">
        <v>30</v>
      </c>
      <c r="C100" s="1" t="s">
        <v>2937</v>
      </c>
    </row>
    <row r="101" spans="1:3" x14ac:dyDescent="0.25">
      <c r="A101" s="341" t="str">
        <f>General!G53</f>
        <v>z</v>
      </c>
      <c r="B101">
        <v>12</v>
      </c>
      <c r="C101" s="1" t="s">
        <v>2937</v>
      </c>
    </row>
    <row r="102" spans="1:3" x14ac:dyDescent="0.25">
      <c r="A102" s="341" t="str">
        <f>General!G54</f>
        <v>zd</v>
      </c>
      <c r="B102">
        <v>12</v>
      </c>
      <c r="C102" s="1" t="s">
        <v>2937</v>
      </c>
    </row>
    <row r="104" spans="1:3" x14ac:dyDescent="0.25">
      <c r="A104" t="s">
        <v>41</v>
      </c>
      <c r="B104" t="s">
        <v>2925</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2942</v>
      </c>
      <c r="B125">
        <v>50</v>
      </c>
      <c r="C125" s="1" t="s">
        <v>2944</v>
      </c>
    </row>
    <row r="126" spans="1:3" ht="4.1500000000000004" customHeight="1" x14ac:dyDescent="0.25"/>
    <row r="127" spans="1:3" x14ac:dyDescent="0.25">
      <c r="A127" t="s">
        <v>43</v>
      </c>
      <c r="B127">
        <v>19.8</v>
      </c>
      <c r="C127" s="1" t="s">
        <v>2943</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2945</v>
      </c>
      <c r="B138" t="str">
        <f>General!K40</f>
        <v>mid</v>
      </c>
      <c r="C138">
        <v>25</v>
      </c>
    </row>
    <row r="139" spans="1:3" x14ac:dyDescent="0.25">
      <c r="A139" s="431" t="s">
        <v>2579</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2024-09-26T11:54:37Z</dcterms:modified>
</cp:coreProperties>
</file>